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Jan 2025\Real Sector\Yearly\"/>
    </mc:Choice>
  </mc:AlternateContent>
  <bookViews>
    <workbookView xWindow="0" yWindow="0" windowWidth="28800" windowHeight="12315" firstSheet="1" activeTab="6"/>
  </bookViews>
  <sheets>
    <sheet name="Energy consumption" sheetId="1" r:id="rId1"/>
    <sheet name="Status of electricity" sheetId="2" r:id="rId2"/>
    <sheet name="Hydroelectricity" sheetId="3" r:id="rId3"/>
    <sheet name="Electricity others" sheetId="8" r:id="rId4"/>
    <sheet name="Status of alternative energy" sheetId="9" r:id="rId5"/>
    <sheet name="Petrolium cons 1975-1988" sheetId="5" r:id="rId6"/>
    <sheet name="Petrolium cons 1989-2013" sheetId="6" r:id="rId7"/>
  </sheets>
  <externalReferences>
    <externalReference r:id="rId8"/>
  </externalReferences>
  <definedNames>
    <definedName name="_Fill" hidden="1">'[1]Yearly Exp @ Imp Ind '!#REF!</definedName>
    <definedName name="_xlnm.Print_Area" localSheetId="0">'Energy consumption'!$1:$1048576</definedName>
    <definedName name="_xlnm.Print_Area" localSheetId="2">Hydroelectricity!$A$1:$I$45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3" l="1"/>
  <c r="I41" i="3" l="1"/>
  <c r="G41" i="3" s="1"/>
  <c r="C41" i="3" s="1"/>
  <c r="I40" i="3"/>
  <c r="X14" i="6" l="1"/>
  <c r="W14" i="6"/>
  <c r="V14" i="6"/>
  <c r="M14" i="6"/>
  <c r="L14" i="6"/>
  <c r="K14" i="6"/>
  <c r="J14" i="6"/>
  <c r="I14" i="6"/>
  <c r="H14" i="6"/>
  <c r="G14" i="6"/>
  <c r="F14" i="6"/>
  <c r="E14" i="6"/>
  <c r="D14" i="6"/>
  <c r="C14" i="6"/>
  <c r="B14" i="6"/>
  <c r="O19" i="5"/>
  <c r="K19" i="5"/>
  <c r="J19" i="5"/>
  <c r="I19" i="5"/>
  <c r="H19" i="5"/>
  <c r="G19" i="5"/>
  <c r="F19" i="5"/>
  <c r="E19" i="5"/>
  <c r="D19" i="5"/>
  <c r="C19" i="5"/>
  <c r="B19" i="5"/>
  <c r="N12" i="5"/>
  <c r="N19" i="5" s="1"/>
  <c r="M12" i="5"/>
  <c r="M19" i="5" s="1"/>
  <c r="L12" i="5"/>
  <c r="L19" i="5" s="1"/>
  <c r="D5" i="3" l="1"/>
  <c r="G5" i="3"/>
  <c r="D6" i="3"/>
  <c r="G6" i="3"/>
  <c r="D7" i="3"/>
  <c r="C7" i="3" s="1"/>
  <c r="G7" i="3"/>
  <c r="D8" i="3"/>
  <c r="G8" i="3"/>
  <c r="D9" i="3"/>
  <c r="G9" i="3"/>
  <c r="D10" i="3"/>
  <c r="G10" i="3"/>
  <c r="D11" i="3"/>
  <c r="G11" i="3"/>
  <c r="D12" i="3"/>
  <c r="G12" i="3"/>
  <c r="D13" i="3"/>
  <c r="G13" i="3"/>
  <c r="D14" i="3"/>
  <c r="G14" i="3"/>
  <c r="D15" i="3"/>
  <c r="G15" i="3"/>
  <c r="D16" i="3"/>
  <c r="G16" i="3"/>
  <c r="D17" i="3"/>
  <c r="G17" i="3"/>
  <c r="D18" i="3"/>
  <c r="G18" i="3"/>
  <c r="D19" i="3"/>
  <c r="G19" i="3"/>
  <c r="D20" i="3"/>
  <c r="G20" i="3"/>
  <c r="D21" i="3"/>
  <c r="G21" i="3"/>
  <c r="D22" i="3"/>
  <c r="G22" i="3"/>
  <c r="D23" i="3"/>
  <c r="G23" i="3"/>
  <c r="D24" i="3"/>
  <c r="G24" i="3"/>
  <c r="D25" i="3"/>
  <c r="G25" i="3"/>
  <c r="D26" i="3"/>
  <c r="G26" i="3"/>
  <c r="D27" i="3"/>
  <c r="G27" i="3"/>
  <c r="D28" i="3"/>
  <c r="G28" i="3"/>
  <c r="D29" i="3"/>
  <c r="G29" i="3"/>
  <c r="D30" i="3"/>
  <c r="G30" i="3"/>
  <c r="D31" i="3"/>
  <c r="G31" i="3"/>
  <c r="D32" i="3"/>
  <c r="G32" i="3"/>
  <c r="D33" i="3"/>
  <c r="G33" i="3"/>
  <c r="D34" i="3"/>
  <c r="G34" i="3"/>
  <c r="D35" i="3"/>
  <c r="G35" i="3"/>
  <c r="D36" i="3"/>
  <c r="G36" i="3"/>
  <c r="D37" i="3"/>
  <c r="G37" i="3"/>
  <c r="D38" i="3"/>
  <c r="G38" i="3"/>
  <c r="D39" i="3"/>
  <c r="G39" i="3"/>
  <c r="G40" i="3"/>
  <c r="C40" i="3" s="1"/>
  <c r="C15" i="3" l="1"/>
  <c r="C22" i="3"/>
  <c r="C39" i="3"/>
  <c r="C32" i="3"/>
  <c r="C27" i="3"/>
  <c r="C11" i="3"/>
  <c r="C36" i="3"/>
  <c r="C18" i="3"/>
  <c r="C31" i="3"/>
  <c r="C25" i="3"/>
  <c r="C19" i="3"/>
  <c r="C6" i="3"/>
  <c r="C35" i="3"/>
  <c r="C29" i="3"/>
  <c r="C23" i="3"/>
  <c r="C17" i="3"/>
  <c r="C20" i="3"/>
  <c r="C13" i="3"/>
  <c r="C34" i="3"/>
  <c r="C14" i="3"/>
  <c r="C24" i="3"/>
  <c r="C38" i="3"/>
  <c r="C9" i="3"/>
  <c r="C37" i="3"/>
  <c r="C30" i="3"/>
  <c r="C12" i="3"/>
  <c r="C5" i="3"/>
  <c r="C28" i="3"/>
  <c r="C21" i="3"/>
  <c r="C10" i="3"/>
  <c r="C16" i="3"/>
  <c r="C33" i="3"/>
  <c r="C26" i="3"/>
  <c r="C8" i="3"/>
  <c r="G17" i="2"/>
  <c r="G16" i="2"/>
  <c r="G15" i="2"/>
</calcChain>
</file>

<file path=xl/sharedStrings.xml><?xml version="1.0" encoding="utf-8"?>
<sst xmlns="http://schemas.openxmlformats.org/spreadsheetml/2006/main" count="362" uniqueCount="164">
  <si>
    <t>Energy Sources</t>
  </si>
  <si>
    <t>Traditional</t>
  </si>
  <si>
    <t>Commercial</t>
  </si>
  <si>
    <t>Coal</t>
  </si>
  <si>
    <t>Petroleum</t>
  </si>
  <si>
    <t>Electricity</t>
  </si>
  <si>
    <t>Others</t>
  </si>
  <si>
    <t>Total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</si>
  <si>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</si>
  <si>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</si>
  <si>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</si>
  <si>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</si>
  <si>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</si>
  <si>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</si>
  <si>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</si>
  <si>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</si>
  <si>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</si>
  <si>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</si>
  <si>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</si>
  <si>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</si>
  <si>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</si>
  <si>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</si>
  <si>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</si>
  <si>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</si>
  <si>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</si>
  <si>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</si>
  <si>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</si>
  <si>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</si>
  <si>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</si>
  <si>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</si>
  <si>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</si>
  <si>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</si>
  <si>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</si>
  <si>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</si>
  <si>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</si>
  <si>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</si>
  <si>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</si>
  <si>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</si>
  <si>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</si>
  <si>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</si>
  <si>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</si>
  <si>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</si>
  <si>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</si>
  <si>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</si>
  <si>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</si>
  <si>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</si>
  <si>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</si>
  <si>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</si>
  <si>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Note:-</t>
  </si>
  <si>
    <t xml:space="preserve">1.  Since the  fiscal year 1993/94 structure of energy consumption is presented in Tonne of Oil </t>
  </si>
  <si>
    <t xml:space="preserve">     Equivalent (TOE) instead of Tonne of Coal Equivalent (TCE).   The basis of conversion is</t>
  </si>
  <si>
    <t xml:space="preserve">     taken as 1 TOE equivalent to 1. 454288 TCE.</t>
  </si>
  <si>
    <t>2.  The renewable energy has been included from FY 2004/05 in detail.</t>
  </si>
  <si>
    <t xml:space="preserve">3.  As data  have been adjusted in accordance with the survey recently conducted by  Water and Energy </t>
  </si>
  <si>
    <t xml:space="preserve">    Commission it may not verify with the earlier stastistics.</t>
  </si>
  <si>
    <t>Source: Water &amp; Energy Commission</t>
  </si>
  <si>
    <t>In Million KWH</t>
  </si>
  <si>
    <t>Fiscal Year</t>
  </si>
  <si>
    <t>Household</t>
  </si>
  <si>
    <t>Industrial</t>
  </si>
  <si>
    <t>Export</t>
  </si>
  <si>
    <t>Other</t>
  </si>
  <si>
    <t>Power Loss</t>
  </si>
  <si>
    <t>Production</t>
  </si>
  <si>
    <t>Peak Load</t>
  </si>
  <si>
    <t>Import</t>
  </si>
  <si>
    <t>&amp; Import</t>
  </si>
  <si>
    <t>MW</t>
  </si>
  <si>
    <t>1974/75</t>
  </si>
  <si>
    <t>1975/76</t>
  </si>
  <si>
    <t>1976/77</t>
  </si>
  <si>
    <t>1977/78</t>
  </si>
  <si>
    <t>1978/79</t>
  </si>
  <si>
    <t>1979/80</t>
  </si>
  <si>
    <t>2000/01</t>
  </si>
  <si>
    <t>2007/07</t>
  </si>
  <si>
    <t>2020/21*</t>
  </si>
  <si>
    <t>Source: Nepal Electricity Authority</t>
  </si>
  <si>
    <t>Yearly Annual Report published by NEA</t>
  </si>
  <si>
    <t xml:space="preserve">Source: A Year in Review, 1992/93, 2001/02, 2010/11, NEA/GoN </t>
  </si>
  <si>
    <t>-</t>
  </si>
  <si>
    <t>(6)</t>
  </si>
  <si>
    <t>(5)</t>
  </si>
  <si>
    <t>(4) [5 + 6]</t>
  </si>
  <si>
    <t>(3)</t>
  </si>
  <si>
    <t>(2)</t>
  </si>
  <si>
    <t>(1) [2 + 3]</t>
  </si>
  <si>
    <t>(1 + 4)</t>
  </si>
  <si>
    <t xml:space="preserve">Nepal </t>
  </si>
  <si>
    <t xml:space="preserve">India </t>
  </si>
  <si>
    <t xml:space="preserve">Purchase </t>
  </si>
  <si>
    <t xml:space="preserve">Diesel/Thermal </t>
  </si>
  <si>
    <t xml:space="preserve">Hydro  </t>
  </si>
  <si>
    <t xml:space="preserve">NEA Generation </t>
  </si>
  <si>
    <t>Available Energy (GWh)</t>
  </si>
  <si>
    <t>Measured in GWh</t>
  </si>
  <si>
    <t>Peak Demand (MW)</t>
  </si>
  <si>
    <t>Year</t>
  </si>
  <si>
    <t>Structure of Energy Consumption</t>
  </si>
  <si>
    <t xml:space="preserve">Hydroelectricity Generation </t>
  </si>
  <si>
    <t>Sources and uses of electricity</t>
  </si>
  <si>
    <t>Firewood</t>
  </si>
  <si>
    <t>Agriculture Residue</t>
  </si>
  <si>
    <t>Cow dung cake</t>
  </si>
  <si>
    <t>Traditional Total</t>
  </si>
  <si>
    <t>Commercial total</t>
  </si>
  <si>
    <t>Renewable</t>
  </si>
  <si>
    <t>Quantity in Kilolitre</t>
  </si>
  <si>
    <t>Description</t>
  </si>
  <si>
    <t>Petrol</t>
  </si>
  <si>
    <t>High speed Diesel</t>
  </si>
  <si>
    <t>Kerosene Oil</t>
  </si>
  <si>
    <t>Llight diesel Oil</t>
  </si>
  <si>
    <t>Furnace Oil</t>
  </si>
  <si>
    <t>Aircraft Turbine Oil</t>
  </si>
  <si>
    <t>Mineral Turpentine Oil</t>
  </si>
  <si>
    <t>L.P. Gas</t>
  </si>
  <si>
    <t>Petrolium Gas</t>
  </si>
  <si>
    <t>Bitumin</t>
  </si>
  <si>
    <t>Metholin</t>
  </si>
  <si>
    <t>Hexon</t>
  </si>
  <si>
    <t>Break Oil</t>
  </si>
  <si>
    <t>Value (Rs. in ten million)</t>
  </si>
  <si>
    <t>Import of Petrolium</t>
  </si>
  <si>
    <t>products/commodity</t>
  </si>
  <si>
    <t>export (%)**</t>
  </si>
  <si>
    <t>Contd..</t>
  </si>
  <si>
    <t>L.P. Gas (M.T.)</t>
  </si>
  <si>
    <t>* upto iscal Year 2047/48 in MT</t>
  </si>
  <si>
    <t>Source : Nepal Oil Corporation</t>
  </si>
  <si>
    <t xml:space="preserve">  Consumption of Petroleum Products </t>
  </si>
  <si>
    <t>Details</t>
  </si>
  <si>
    <t>Production* (MW)</t>
  </si>
  <si>
    <t>Transmission Line (KM)</t>
  </si>
  <si>
    <t>Number of Customers (in Thousands)**</t>
  </si>
  <si>
    <t>Distribution Line(KM)</t>
  </si>
  <si>
    <t>Available Energy (GWH)</t>
  </si>
  <si>
    <t>Peak Demand(MW)</t>
  </si>
  <si>
    <t>Imports from India(GWH)</t>
  </si>
  <si>
    <t>Loss of Electircity (in Percent)</t>
  </si>
  <si>
    <t>Access of Population to Electricity (in Percent)</t>
  </si>
  <si>
    <t xml:space="preserve">* Electricity production of Independent Power Producer (IPP) is also included </t>
  </si>
  <si>
    <t>** Around five hundred thousands customers  belong to Community Institution are not included.</t>
  </si>
  <si>
    <t xml:space="preserve"> Electricity Demand, Consumption, Production and Physical Infrastructure </t>
  </si>
  <si>
    <t>Source: Economic Survey</t>
  </si>
  <si>
    <t>*** Excluding energy leakages</t>
  </si>
  <si>
    <t>Programs</t>
  </si>
  <si>
    <t>Unit</t>
  </si>
  <si>
    <t>Electricity Production from micro and small hydropower project</t>
  </si>
  <si>
    <t>KW</t>
  </si>
  <si>
    <t>Installatin of Household Solar System</t>
  </si>
  <si>
    <t>Number</t>
  </si>
  <si>
    <t>Installation of Bio-gas plant</t>
  </si>
  <si>
    <t>Installation of Improved Water Mills</t>
  </si>
  <si>
    <t xml:space="preserve">Installation of Improved Cook Stoves </t>
  </si>
  <si>
    <t>Electrification from the Air/Solar energy mixed system</t>
  </si>
  <si>
    <t>Installation of institutional, urban and commercial bio-gas plant</t>
  </si>
  <si>
    <t>Source:Ministry of Energy,Water Resource and Irrigation, 2021</t>
  </si>
  <si>
    <t>Installation of solar drinking water and irrigation pump</t>
  </si>
  <si>
    <t xml:space="preserve"> Status of Alternative Energy Uses</t>
  </si>
  <si>
    <t xml:space="preserve"> Consumption of Petroleum Products (Disontinued)</t>
  </si>
  <si>
    <t>2021/22</t>
  </si>
  <si>
    <t>Per Head Electricity Consumption***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</si>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</sst>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00439]0.##"/>
  </numFmts>
  <fonts count="27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Dev - Exl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Geneva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4" fontId="17" fillId="0" borderId="0" applyFont="0" applyFill="0" applyBorder="0" applyAlignment="0" applyProtection="0"/>
    <xf numFmtId="0" fontId="4" fillId="0" borderId="0"/>
    <xf numFmtId="0" fontId="4" fillId="0" borderId="0"/>
  </cellStyleXfs>
  <cellXfs count="164">
    <xf numFmtId="0" fontId="0" fillId="0" borderId="0" xfId="0"/>
    <xf numFmtId="0" fontId="5" fillId="0" borderId="0" xfId="1" applyFont="1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1" xfId="1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2" fontId="7" fillId="0" borderId="0" xfId="1" applyNumberFormat="1" applyFont="1"/>
    <xf numFmtId="0" fontId="9" fillId="0" borderId="1" xfId="2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1" fontId="7" fillId="0" borderId="0" xfId="1" applyNumberFormat="1" applyFont="1"/>
    <xf numFmtId="0" fontId="11" fillId="0" borderId="0" xfId="3" applyFont="1"/>
    <xf numFmtId="0" fontId="11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2" fontId="11" fillId="0" borderId="1" xfId="3" applyNumberFormat="1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2" fontId="11" fillId="0" borderId="8" xfId="3" applyNumberFormat="1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1" fillId="0" borderId="0" xfId="3" applyFont="1" applyAlignment="1">
      <alignment wrapText="1"/>
    </xf>
    <xf numFmtId="0" fontId="13" fillId="0" borderId="8" xfId="3" quotePrefix="1" applyFont="1" applyBorder="1" applyAlignment="1">
      <alignment horizontal="center" wrapText="1"/>
    </xf>
    <xf numFmtId="0" fontId="13" fillId="0" borderId="8" xfId="3" applyFont="1" applyBorder="1" applyAlignment="1">
      <alignment horizontal="center" wrapText="1"/>
    </xf>
    <xf numFmtId="0" fontId="13" fillId="0" borderId="10" xfId="3" applyFont="1" applyBorder="1" applyAlignment="1">
      <alignment horizontal="center"/>
    </xf>
    <xf numFmtId="0" fontId="8" fillId="0" borderId="0" xfId="4" applyFont="1"/>
    <xf numFmtId="0" fontId="5" fillId="0" borderId="0" xfId="1" quotePrefix="1" applyFont="1"/>
    <xf numFmtId="0" fontId="7" fillId="0" borderId="17" xfId="1" applyFont="1" applyBorder="1" applyAlignment="1">
      <alignment horizontal="left"/>
    </xf>
    <xf numFmtId="0" fontId="7" fillId="0" borderId="20" xfId="1" applyFont="1" applyBorder="1" applyAlignment="1">
      <alignment horizontal="left" vertical="center" wrapText="1"/>
    </xf>
    <xf numFmtId="0" fontId="7" fillId="0" borderId="23" xfId="1" applyFont="1" applyBorder="1"/>
    <xf numFmtId="0" fontId="7" fillId="0" borderId="24" xfId="1" applyFont="1" applyBorder="1" applyAlignment="1">
      <alignment horizontal="right"/>
    </xf>
    <xf numFmtId="0" fontId="7" fillId="0" borderId="25" xfId="1" applyFont="1" applyBorder="1" applyAlignment="1">
      <alignment horizontal="right"/>
    </xf>
    <xf numFmtId="0" fontId="7" fillId="0" borderId="24" xfId="1" applyFont="1" applyBorder="1"/>
    <xf numFmtId="0" fontId="7" fillId="0" borderId="24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3" fontId="6" fillId="0" borderId="1" xfId="5" applyNumberFormat="1" applyFont="1" applyBorder="1" applyAlignment="1">
      <alignment horizontal="right"/>
    </xf>
    <xf numFmtId="3" fontId="6" fillId="0" borderId="27" xfId="5" applyNumberFormat="1" applyFont="1" applyBorder="1" applyAlignment="1">
      <alignment horizontal="right"/>
    </xf>
    <xf numFmtId="0" fontId="7" fillId="0" borderId="28" xfId="1" applyFont="1" applyBorder="1"/>
    <xf numFmtId="2" fontId="7" fillId="0" borderId="24" xfId="1" applyNumberFormat="1" applyFont="1" applyBorder="1" applyAlignment="1">
      <alignment horizontal="right"/>
    </xf>
    <xf numFmtId="2" fontId="7" fillId="0" borderId="10" xfId="1" applyNumberFormat="1" applyFont="1" applyBorder="1" applyAlignment="1">
      <alignment horizontal="right"/>
    </xf>
    <xf numFmtId="2" fontId="7" fillId="0" borderId="11" xfId="1" applyNumberFormat="1" applyFont="1" applyBorder="1" applyAlignment="1">
      <alignment horizontal="right"/>
    </xf>
    <xf numFmtId="2" fontId="7" fillId="0" borderId="29" xfId="1" applyNumberFormat="1" applyFont="1" applyBorder="1" applyAlignment="1">
      <alignment horizontal="right"/>
    </xf>
    <xf numFmtId="2" fontId="7" fillId="0" borderId="30" xfId="1" applyNumberFormat="1" applyFont="1" applyBorder="1" applyAlignment="1">
      <alignment horizontal="right"/>
    </xf>
    <xf numFmtId="2" fontId="7" fillId="0" borderId="31" xfId="1" applyNumberFormat="1" applyFont="1" applyBorder="1" applyAlignment="1">
      <alignment horizontal="right"/>
    </xf>
    <xf numFmtId="0" fontId="7" fillId="0" borderId="32" xfId="1" applyFont="1" applyBorder="1"/>
    <xf numFmtId="0" fontId="7" fillId="0" borderId="33" xfId="1" applyFont="1" applyBorder="1"/>
    <xf numFmtId="0" fontId="7" fillId="0" borderId="33" xfId="1" applyFont="1" applyBorder="1" applyAlignment="1">
      <alignment horizontal="right"/>
    </xf>
    <xf numFmtId="0" fontId="7" fillId="0" borderId="34" xfId="1" applyFont="1" applyBorder="1" applyAlignment="1">
      <alignment horizontal="right"/>
    </xf>
    <xf numFmtId="0" fontId="7" fillId="0" borderId="34" xfId="1" applyFont="1" applyBorder="1"/>
    <xf numFmtId="0" fontId="7" fillId="0" borderId="35" xfId="1" applyFont="1" applyBorder="1"/>
    <xf numFmtId="0" fontId="6" fillId="0" borderId="1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23" xfId="1" applyFont="1" applyBorder="1" applyAlignment="1">
      <alignment vertical="center"/>
    </xf>
    <xf numFmtId="0" fontId="7" fillId="0" borderId="24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10" xfId="1" applyFont="1" applyBorder="1" applyAlignment="1">
      <alignment vertical="center"/>
    </xf>
    <xf numFmtId="1" fontId="7" fillId="0" borderId="10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right" vertical="center"/>
    </xf>
    <xf numFmtId="0" fontId="7" fillId="0" borderId="30" xfId="1" applyFont="1" applyBorder="1" applyAlignment="1">
      <alignment vertical="center"/>
    </xf>
    <xf numFmtId="1" fontId="7" fillId="0" borderId="30" xfId="1" applyNumberFormat="1" applyFont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1" fontId="7" fillId="0" borderId="30" xfId="1" applyNumberFormat="1" applyFont="1" applyBorder="1"/>
    <xf numFmtId="0" fontId="7" fillId="0" borderId="24" xfId="1" applyFont="1" applyBorder="1" applyAlignment="1">
      <alignment horizontal="left" vertical="center"/>
    </xf>
    <xf numFmtId="1" fontId="7" fillId="0" borderId="8" xfId="1" applyNumberFormat="1" applyFont="1" applyBorder="1"/>
    <xf numFmtId="0" fontId="6" fillId="0" borderId="26" xfId="1" applyFont="1" applyBorder="1" applyAlignment="1">
      <alignment horizontal="center" vertical="center"/>
    </xf>
    <xf numFmtId="3" fontId="6" fillId="0" borderId="1" xfId="5" applyNumberFormat="1" applyFont="1" applyBorder="1" applyAlignment="1">
      <alignment horizontal="right" vertical="center"/>
    </xf>
    <xf numFmtId="1" fontId="6" fillId="0" borderId="1" xfId="1" applyNumberFormat="1" applyFont="1" applyBorder="1" applyAlignment="1">
      <alignment horizontal="center" vertical="center"/>
    </xf>
    <xf numFmtId="2" fontId="7" fillId="0" borderId="24" xfId="1" applyNumberFormat="1" applyFont="1" applyBorder="1" applyAlignment="1">
      <alignment horizontal="right" vertical="center"/>
    </xf>
    <xf numFmtId="2" fontId="7" fillId="0" borderId="10" xfId="1" applyNumberFormat="1" applyFont="1" applyBorder="1" applyAlignment="1">
      <alignment horizontal="right" vertical="center"/>
    </xf>
    <xf numFmtId="2" fontId="7" fillId="0" borderId="11" xfId="1" applyNumberFormat="1" applyFont="1" applyBorder="1" applyAlignment="1">
      <alignment horizontal="right" vertical="center"/>
    </xf>
    <xf numFmtId="2" fontId="7" fillId="0" borderId="30" xfId="1" applyNumberFormat="1" applyFont="1" applyBorder="1" applyAlignment="1">
      <alignment horizontal="right" vertical="center"/>
    </xf>
    <xf numFmtId="2" fontId="7" fillId="0" borderId="30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3" xfId="1" applyFont="1" applyBorder="1" applyAlignment="1">
      <alignment vertical="center" wrapText="1"/>
    </xf>
    <xf numFmtId="2" fontId="7" fillId="0" borderId="24" xfId="1" applyNumberFormat="1" applyFont="1" applyBorder="1" applyAlignment="1">
      <alignment horizontal="center" vertical="center"/>
    </xf>
    <xf numFmtId="0" fontId="7" fillId="0" borderId="32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7" fillId="0" borderId="33" xfId="1" applyFont="1" applyBorder="1" applyAlignment="1">
      <alignment horizontal="right" vertical="center"/>
    </xf>
    <xf numFmtId="0" fontId="7" fillId="0" borderId="34" xfId="1" applyFont="1" applyBorder="1" applyAlignment="1">
      <alignment horizontal="right" vertical="center"/>
    </xf>
    <xf numFmtId="0" fontId="7" fillId="0" borderId="34" xfId="1" applyFont="1" applyBorder="1" applyAlignment="1">
      <alignment vertical="center"/>
    </xf>
    <xf numFmtId="0" fontId="18" fillId="0" borderId="0" xfId="6" applyFont="1"/>
    <xf numFmtId="0" fontId="19" fillId="2" borderId="1" xfId="6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left" vertical="center" wrapText="1"/>
    </xf>
    <xf numFmtId="0" fontId="20" fillId="2" borderId="1" xfId="6" applyFont="1" applyFill="1" applyBorder="1" applyAlignment="1">
      <alignment horizontal="right" vertical="center" wrapText="1"/>
    </xf>
    <xf numFmtId="0" fontId="18" fillId="2" borderId="0" xfId="6" applyFont="1" applyFill="1"/>
    <xf numFmtId="0" fontId="20" fillId="2" borderId="1" xfId="7" applyFont="1" applyFill="1" applyBorder="1" applyAlignment="1">
      <alignment horizontal="left" vertical="center" wrapText="1"/>
    </xf>
    <xf numFmtId="2" fontId="20" fillId="2" borderId="1" xfId="6" applyNumberFormat="1" applyFont="1" applyFill="1" applyBorder="1" applyAlignment="1">
      <alignment horizontal="right" vertical="center" wrapText="1"/>
    </xf>
    <xf numFmtId="164" fontId="20" fillId="2" borderId="1" xfId="6" applyNumberFormat="1" applyFont="1" applyFill="1" applyBorder="1" applyAlignment="1">
      <alignment horizontal="right" vertical="center" wrapText="1"/>
    </xf>
    <xf numFmtId="1" fontId="20" fillId="2" borderId="1" xfId="6" applyNumberFormat="1" applyFont="1" applyFill="1" applyBorder="1" applyAlignment="1">
      <alignment horizontal="right" vertical="center" wrapText="1"/>
    </xf>
    <xf numFmtId="0" fontId="7" fillId="2" borderId="1" xfId="7" applyFont="1" applyFill="1" applyBorder="1" applyAlignment="1">
      <alignment horizontal="left" vertical="center" wrapText="1"/>
    </xf>
    <xf numFmtId="0" fontId="7" fillId="2" borderId="1" xfId="6" applyFont="1" applyFill="1" applyBorder="1" applyAlignment="1">
      <alignment horizontal="right" vertical="center" wrapText="1"/>
    </xf>
    <xf numFmtId="0" fontId="7" fillId="2" borderId="1" xfId="6" applyFont="1" applyFill="1" applyBorder="1" applyAlignment="1">
      <alignment horizontal="left" vertical="center" wrapText="1"/>
    </xf>
    <xf numFmtId="2" fontId="7" fillId="2" borderId="1" xfId="6" applyNumberFormat="1" applyFont="1" applyFill="1" applyBorder="1" applyAlignment="1">
      <alignment horizontal="right" vertical="center" wrapText="1"/>
    </xf>
    <xf numFmtId="0" fontId="22" fillId="2" borderId="0" xfId="6" applyFont="1" applyFill="1" applyAlignment="1">
      <alignment horizontal="right" vertical="top" wrapText="1"/>
    </xf>
    <xf numFmtId="0" fontId="21" fillId="0" borderId="0" xfId="6" applyFont="1"/>
    <xf numFmtId="0" fontId="21" fillId="0" borderId="0" xfId="7" applyFont="1" applyAlignment="1">
      <alignment horizontal="right" vertical="top"/>
    </xf>
    <xf numFmtId="165" fontId="21" fillId="2" borderId="0" xfId="7" applyNumberFormat="1" applyFont="1" applyFill="1" applyAlignment="1">
      <alignment horizontal="right" vertical="top"/>
    </xf>
    <xf numFmtId="0" fontId="22" fillId="2" borderId="0" xfId="6" applyFont="1" applyFill="1" applyAlignment="1">
      <alignment horizontal="right" vertical="top"/>
    </xf>
    <xf numFmtId="0" fontId="23" fillId="0" borderId="0" xfId="6" applyFont="1"/>
    <xf numFmtId="0" fontId="25" fillId="0" borderId="1" xfId="4" applyFont="1" applyBorder="1" applyAlignment="1">
      <alignment vertical="center" wrapText="1"/>
    </xf>
    <xf numFmtId="0" fontId="25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/>
    </xf>
    <xf numFmtId="0" fontId="26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24" fillId="0" borderId="1" xfId="4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 wrapText="1"/>
    </xf>
    <xf numFmtId="0" fontId="19" fillId="2" borderId="1" xfId="6" applyFont="1" applyFill="1" applyBorder="1" applyAlignment="1">
      <alignment horizontal="right" vertical="center" wrapText="1"/>
    </xf>
    <xf numFmtId="0" fontId="6" fillId="0" borderId="0" xfId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15" fillId="0" borderId="10" xfId="3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0" fontId="13" fillId="0" borderId="1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right" vertical="center"/>
    </xf>
    <xf numFmtId="0" fontId="14" fillId="0" borderId="11" xfId="3" applyFont="1" applyBorder="1" applyAlignment="1">
      <alignment horizontal="right" vertical="center"/>
    </xf>
    <xf numFmtId="0" fontId="5" fillId="0" borderId="0" xfId="6" applyFont="1" applyAlignment="1">
      <alignment horizontal="center" vertical="top"/>
    </xf>
    <xf numFmtId="0" fontId="19" fillId="0" borderId="1" xfId="6" applyFont="1" applyBorder="1" applyAlignment="1">
      <alignment horizontal="center" vertical="center" wrapText="1"/>
    </xf>
    <xf numFmtId="0" fontId="21" fillId="0" borderId="0" xfId="7" applyFont="1" applyAlignment="1">
      <alignment horizontal="left"/>
    </xf>
    <xf numFmtId="0" fontId="21" fillId="0" borderId="0" xfId="7" applyFont="1" applyAlignment="1">
      <alignment horizontal="left" vertical="top"/>
    </xf>
    <xf numFmtId="0" fontId="21" fillId="0" borderId="0" xfId="7" applyFont="1" applyAlignment="1">
      <alignment horizontal="left" vertical="top" wrapText="1"/>
    </xf>
    <xf numFmtId="0" fontId="19" fillId="0" borderId="9" xfId="6" applyFont="1" applyBorder="1" applyAlignment="1">
      <alignment horizontal="center" vertical="center" wrapText="1"/>
    </xf>
    <xf numFmtId="0" fontId="19" fillId="0" borderId="14" xfId="6" applyFont="1" applyBorder="1" applyAlignment="1">
      <alignment horizontal="center" vertical="center" wrapText="1"/>
    </xf>
    <xf numFmtId="0" fontId="19" fillId="0" borderId="15" xfId="6" applyFont="1" applyBorder="1" applyAlignment="1">
      <alignment horizontal="center" vertical="center" wrapText="1"/>
    </xf>
    <xf numFmtId="0" fontId="15" fillId="0" borderId="13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 wrapText="1"/>
    </xf>
    <xf numFmtId="0" fontId="24" fillId="0" borderId="9" xfId="4" applyFont="1" applyBorder="1" applyAlignment="1">
      <alignment horizontal="center" vertical="center" wrapText="1"/>
    </xf>
    <xf numFmtId="0" fontId="24" fillId="0" borderId="14" xfId="4" applyFont="1" applyBorder="1" applyAlignment="1">
      <alignment horizontal="center" vertical="center" wrapText="1"/>
    </xf>
    <xf numFmtId="0" fontId="24" fillId="0" borderId="15" xfId="4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5" fillId="0" borderId="0" xfId="1" applyFont="1" applyAlignment="1">
      <alignment horizontal="center"/>
    </xf>
    <xf numFmtId="0" fontId="7" fillId="0" borderId="17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</cellXfs>
  <cellStyles count="8">
    <cellStyle name="Comma 2" xfId="5"/>
    <cellStyle name="Normal" xfId="0" builtinId="0"/>
    <cellStyle name="Normal 2" xfId="3"/>
    <cellStyle name="Normal 2 2" xfId="6"/>
    <cellStyle name="Normal 2 54" xfId="7"/>
    <cellStyle name="Normal 3" xfId="1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55"/>
  <sheetViews>
    <sheetView showGridLines="0" topLeftCell="A16" workbookViewId="0">
      <selection activeCell="N38" sqref="N38"/>
    </sheetView>
  </sheetViews>
  <sheetFormatPr defaultColWidth="11.44140625" defaultRowHeight="17.25" customHeight="1"/>
  <cols>
    <col min="1" max="1" width="11.44140625" style="4"/>
    <col min="2" max="2" width="11.6640625" style="4" bestFit="1" customWidth="1"/>
    <col min="3" max="3" width="11.44140625" style="4"/>
    <col min="4" max="4" width="13.6640625" style="4" bestFit="1" customWidth="1"/>
    <col min="5" max="5" width="11.44140625" style="4"/>
    <col min="6" max="6" width="11.88671875" style="4" bestFit="1" customWidth="1"/>
    <col min="7" max="16384" width="11.44140625" style="4"/>
  </cols>
  <sheetData>
    <row r="1" spans="1:11" s="1" customFormat="1" ht="17.25" customHeight="1">
      <c r="A1" s="1" t="s">
        <v>98</v>
      </c>
    </row>
    <row r="3" spans="1:11" ht="17.25" customHeight="1">
      <c r="A3" s="119" t="s">
        <v>0</v>
      </c>
      <c r="B3" s="121" t="s">
        <v>1</v>
      </c>
      <c r="C3" s="122"/>
      <c r="D3" s="122"/>
      <c r="E3" s="122"/>
      <c r="F3" s="121" t="s">
        <v>2</v>
      </c>
      <c r="G3" s="122"/>
      <c r="H3" s="122"/>
      <c r="I3" s="123"/>
      <c r="J3" s="119" t="s">
        <v>106</v>
      </c>
      <c r="K3" s="119" t="s">
        <v>7</v>
      </c>
    </row>
    <row r="4" spans="1:11" ht="17.25" customHeight="1">
      <c r="A4" s="120"/>
      <c r="B4" s="3" t="s">
        <v>104</v>
      </c>
      <c r="C4" s="3" t="s">
        <v>101</v>
      </c>
      <c r="D4" s="3" t="s">
        <v>102</v>
      </c>
      <c r="E4" s="3" t="s">
        <v>103</v>
      </c>
      <c r="F4" s="3" t="s">
        <v>105</v>
      </c>
      <c r="G4" s="3" t="s">
        <v>3</v>
      </c>
      <c r="H4" s="3" t="s">
        <v>4</v>
      </c>
      <c r="I4" s="3" t="s">
        <v>5</v>
      </c>
      <c r="J4" s="120"/>
      <c r="K4" s="120"/>
    </row>
    <row r="5" spans="1:11" ht="17.25" customHeight="1">
      <c r="A5" s="2" t="s">
        <v>8</v>
      </c>
      <c r="B5" s="5">
        <v>4483</v>
      </c>
      <c r="C5" s="5">
        <v>4004</v>
      </c>
      <c r="D5" s="5">
        <v>179</v>
      </c>
      <c r="E5" s="5">
        <v>300</v>
      </c>
      <c r="F5" s="5">
        <v>180</v>
      </c>
      <c r="G5" s="5">
        <v>49</v>
      </c>
      <c r="H5" s="5">
        <v>117</v>
      </c>
      <c r="I5" s="5">
        <v>14</v>
      </c>
      <c r="J5" s="5"/>
      <c r="K5" s="5">
        <v>4663</v>
      </c>
    </row>
    <row r="6" spans="1:11" ht="17.25" customHeight="1">
      <c r="A6" s="2" t="s">
        <v>9</v>
      </c>
      <c r="B6" s="5">
        <v>4578</v>
      </c>
      <c r="C6" s="5">
        <v>4089</v>
      </c>
      <c r="D6" s="5">
        <v>183</v>
      </c>
      <c r="E6" s="5">
        <v>306</v>
      </c>
      <c r="F6" s="5">
        <v>166</v>
      </c>
      <c r="G6" s="5">
        <v>37</v>
      </c>
      <c r="H6" s="5">
        <v>113</v>
      </c>
      <c r="I6" s="5">
        <v>16</v>
      </c>
      <c r="J6" s="5"/>
      <c r="K6" s="5">
        <v>4744</v>
      </c>
    </row>
    <row r="7" spans="1:11" ht="17.25" customHeight="1">
      <c r="A7" s="2" t="s">
        <v>10</v>
      </c>
      <c r="B7" s="5">
        <v>4678</v>
      </c>
      <c r="C7" s="5">
        <v>4178</v>
      </c>
      <c r="D7" s="5">
        <v>187</v>
      </c>
      <c r="E7" s="5">
        <v>313</v>
      </c>
      <c r="F7" s="5">
        <v>195</v>
      </c>
      <c r="G7" s="5">
        <v>42</v>
      </c>
      <c r="H7" s="5">
        <v>133</v>
      </c>
      <c r="I7" s="5">
        <v>20</v>
      </c>
      <c r="J7" s="5"/>
      <c r="K7" s="5">
        <v>4873</v>
      </c>
    </row>
    <row r="8" spans="1:11" ht="17.25" customHeight="1">
      <c r="A8" s="2" t="s">
        <v>11</v>
      </c>
      <c r="B8" s="5">
        <v>4780</v>
      </c>
      <c r="C8" s="5">
        <v>4269</v>
      </c>
      <c r="D8" s="5">
        <v>191</v>
      </c>
      <c r="E8" s="5">
        <v>320</v>
      </c>
      <c r="F8" s="5">
        <v>255</v>
      </c>
      <c r="G8" s="5">
        <v>83</v>
      </c>
      <c r="H8" s="5">
        <v>151</v>
      </c>
      <c r="I8" s="5">
        <v>21</v>
      </c>
      <c r="J8" s="5"/>
      <c r="K8" s="5">
        <v>5035</v>
      </c>
    </row>
    <row r="9" spans="1:11" ht="17.25" customHeight="1">
      <c r="A9" s="2" t="s">
        <v>12</v>
      </c>
      <c r="B9" s="5">
        <v>4882</v>
      </c>
      <c r="C9" s="5">
        <v>4361</v>
      </c>
      <c r="D9" s="5">
        <v>195</v>
      </c>
      <c r="E9" s="5">
        <v>326</v>
      </c>
      <c r="F9" s="5">
        <v>267</v>
      </c>
      <c r="G9" s="5">
        <v>85</v>
      </c>
      <c r="H9" s="5">
        <v>158</v>
      </c>
      <c r="I9" s="5">
        <v>24</v>
      </c>
      <c r="J9" s="5"/>
      <c r="K9" s="5">
        <v>5149</v>
      </c>
    </row>
    <row r="10" spans="1:11" ht="17.25" customHeight="1">
      <c r="A10" s="2" t="s">
        <v>13</v>
      </c>
      <c r="B10" s="5">
        <v>4988</v>
      </c>
      <c r="C10" s="5">
        <v>4456</v>
      </c>
      <c r="D10" s="5">
        <v>199</v>
      </c>
      <c r="E10" s="5">
        <v>333</v>
      </c>
      <c r="F10" s="5">
        <v>201</v>
      </c>
      <c r="G10" s="5">
        <v>10</v>
      </c>
      <c r="H10" s="5">
        <v>164</v>
      </c>
      <c r="I10" s="5">
        <v>27</v>
      </c>
      <c r="J10" s="5"/>
      <c r="K10" s="5">
        <v>5189</v>
      </c>
    </row>
    <row r="11" spans="1:11" ht="17.25" customHeight="1">
      <c r="A11" s="2" t="s">
        <v>14</v>
      </c>
      <c r="B11" s="5">
        <v>5098</v>
      </c>
      <c r="C11" s="5">
        <v>4553</v>
      </c>
      <c r="D11" s="5">
        <v>204</v>
      </c>
      <c r="E11" s="5">
        <v>341</v>
      </c>
      <c r="F11" s="5">
        <v>279</v>
      </c>
      <c r="G11" s="5">
        <v>54</v>
      </c>
      <c r="H11" s="5">
        <v>193</v>
      </c>
      <c r="I11" s="5">
        <v>32</v>
      </c>
      <c r="J11" s="5"/>
      <c r="K11" s="5">
        <v>5377</v>
      </c>
    </row>
    <row r="12" spans="1:11" ht="17.25" customHeight="1">
      <c r="A12" s="2" t="s">
        <v>15</v>
      </c>
      <c r="B12" s="5">
        <v>5208</v>
      </c>
      <c r="C12" s="5">
        <v>4652</v>
      </c>
      <c r="D12" s="5">
        <v>208</v>
      </c>
      <c r="E12" s="5">
        <v>348</v>
      </c>
      <c r="F12" s="5">
        <v>274</v>
      </c>
      <c r="G12" s="5">
        <v>50</v>
      </c>
      <c r="H12" s="5">
        <v>186</v>
      </c>
      <c r="I12" s="5">
        <v>38</v>
      </c>
      <c r="J12" s="5"/>
      <c r="K12" s="5">
        <v>5482</v>
      </c>
    </row>
    <row r="13" spans="1:11" ht="17.25" customHeight="1">
      <c r="A13" s="2" t="s">
        <v>16</v>
      </c>
      <c r="B13" s="5">
        <v>5460</v>
      </c>
      <c r="C13" s="5">
        <v>4877</v>
      </c>
      <c r="D13" s="5">
        <v>219</v>
      </c>
      <c r="E13" s="5">
        <v>364</v>
      </c>
      <c r="F13" s="5">
        <v>236</v>
      </c>
      <c r="G13" s="5">
        <v>7</v>
      </c>
      <c r="H13" s="5">
        <v>185</v>
      </c>
      <c r="I13" s="5">
        <v>44</v>
      </c>
      <c r="J13" s="5">
        <v>4</v>
      </c>
      <c r="K13" s="5">
        <v>5700</v>
      </c>
    </row>
    <row r="14" spans="1:11" ht="17.25" customHeight="1">
      <c r="A14" s="2" t="s">
        <v>17</v>
      </c>
      <c r="B14" s="5">
        <v>5576</v>
      </c>
      <c r="C14" s="5">
        <v>4980</v>
      </c>
      <c r="D14" s="5">
        <v>224</v>
      </c>
      <c r="E14" s="5">
        <v>372</v>
      </c>
      <c r="F14" s="5">
        <v>349</v>
      </c>
      <c r="G14" s="5">
        <v>42</v>
      </c>
      <c r="H14" s="5">
        <v>257</v>
      </c>
      <c r="I14" s="5">
        <v>50</v>
      </c>
      <c r="J14" s="5">
        <v>4</v>
      </c>
      <c r="K14" s="5">
        <v>5929</v>
      </c>
    </row>
    <row r="15" spans="1:11" ht="17.25" customHeight="1">
      <c r="A15" s="2" t="s">
        <v>18</v>
      </c>
      <c r="B15" s="5">
        <v>5691</v>
      </c>
      <c r="C15" s="5">
        <v>5084</v>
      </c>
      <c r="D15" s="5">
        <v>228</v>
      </c>
      <c r="E15" s="5">
        <v>379</v>
      </c>
      <c r="F15" s="5">
        <v>419</v>
      </c>
      <c r="G15" s="5">
        <v>58</v>
      </c>
      <c r="H15" s="5">
        <v>306</v>
      </c>
      <c r="I15" s="5">
        <v>55</v>
      </c>
      <c r="J15" s="5">
        <v>5</v>
      </c>
      <c r="K15" s="5">
        <v>6115</v>
      </c>
    </row>
    <row r="16" spans="1:11" ht="17.25" customHeight="1">
      <c r="A16" s="2" t="s">
        <v>19</v>
      </c>
      <c r="B16" s="5">
        <v>5811</v>
      </c>
      <c r="C16" s="5">
        <v>5191</v>
      </c>
      <c r="D16" s="5">
        <v>233</v>
      </c>
      <c r="E16" s="5">
        <v>387</v>
      </c>
      <c r="F16" s="5">
        <v>430</v>
      </c>
      <c r="G16" s="5">
        <v>26</v>
      </c>
      <c r="H16" s="5">
        <v>348</v>
      </c>
      <c r="I16" s="5">
        <v>56</v>
      </c>
      <c r="J16" s="5">
        <v>6</v>
      </c>
      <c r="K16" s="5">
        <v>6247</v>
      </c>
    </row>
    <row r="17" spans="1:11" ht="17.25" customHeight="1">
      <c r="A17" s="2" t="s">
        <v>20</v>
      </c>
      <c r="B17" s="5">
        <v>5933</v>
      </c>
      <c r="C17" s="5">
        <v>5300</v>
      </c>
      <c r="D17" s="5">
        <v>238</v>
      </c>
      <c r="E17" s="5">
        <v>395</v>
      </c>
      <c r="F17" s="5">
        <v>483</v>
      </c>
      <c r="G17" s="5">
        <v>32</v>
      </c>
      <c r="H17" s="5">
        <v>391</v>
      </c>
      <c r="I17" s="5">
        <v>60</v>
      </c>
      <c r="J17" s="5">
        <v>6</v>
      </c>
      <c r="K17" s="5">
        <v>6422</v>
      </c>
    </row>
    <row r="18" spans="1:11" ht="17.25" customHeight="1">
      <c r="A18" s="2" t="s">
        <v>21</v>
      </c>
      <c r="B18" s="5">
        <v>6059</v>
      </c>
      <c r="C18" s="5">
        <v>5412</v>
      </c>
      <c r="D18" s="5">
        <v>243</v>
      </c>
      <c r="E18" s="5">
        <v>404</v>
      </c>
      <c r="F18" s="5">
        <v>581</v>
      </c>
      <c r="G18" s="5">
        <v>67</v>
      </c>
      <c r="H18" s="5">
        <v>448</v>
      </c>
      <c r="I18" s="5">
        <v>66</v>
      </c>
      <c r="J18" s="5">
        <v>7</v>
      </c>
      <c r="K18" s="5">
        <v>6647</v>
      </c>
    </row>
    <row r="19" spans="1:11" ht="17.25" customHeight="1">
      <c r="A19" s="2" t="s">
        <v>22</v>
      </c>
      <c r="B19" s="5">
        <v>6185</v>
      </c>
      <c r="C19" s="5">
        <v>5525</v>
      </c>
      <c r="D19" s="5">
        <v>248</v>
      </c>
      <c r="E19" s="5">
        <v>412</v>
      </c>
      <c r="F19" s="5">
        <v>651</v>
      </c>
      <c r="G19" s="5">
        <v>72</v>
      </c>
      <c r="H19" s="5">
        <v>507</v>
      </c>
      <c r="I19" s="5">
        <v>72</v>
      </c>
      <c r="J19" s="5">
        <v>10</v>
      </c>
      <c r="K19" s="5">
        <v>6846</v>
      </c>
    </row>
    <row r="20" spans="1:11" ht="17.25" customHeight="1">
      <c r="A20" s="2" t="s">
        <v>23</v>
      </c>
      <c r="B20" s="5">
        <v>6268</v>
      </c>
      <c r="C20" s="5">
        <v>5574</v>
      </c>
      <c r="D20" s="5">
        <v>273</v>
      </c>
      <c r="E20" s="5">
        <v>421</v>
      </c>
      <c r="F20" s="5">
        <v>691</v>
      </c>
      <c r="G20" s="5">
        <v>60</v>
      </c>
      <c r="H20" s="5">
        <v>554</v>
      </c>
      <c r="I20" s="5">
        <v>77</v>
      </c>
      <c r="J20" s="5">
        <v>13</v>
      </c>
      <c r="K20" s="5">
        <v>6972</v>
      </c>
    </row>
    <row r="21" spans="1:11" ht="17.25" customHeight="1">
      <c r="A21" s="2" t="s">
        <v>24</v>
      </c>
      <c r="B21" s="5">
        <v>6403</v>
      </c>
      <c r="C21" s="5">
        <v>5694</v>
      </c>
      <c r="D21" s="5">
        <v>279</v>
      </c>
      <c r="E21" s="5">
        <v>430</v>
      </c>
      <c r="F21" s="5">
        <v>769</v>
      </c>
      <c r="G21" s="5">
        <v>61</v>
      </c>
      <c r="H21" s="5">
        <v>625</v>
      </c>
      <c r="I21" s="5">
        <v>83</v>
      </c>
      <c r="J21" s="5">
        <v>16</v>
      </c>
      <c r="K21" s="5">
        <v>7188</v>
      </c>
    </row>
    <row r="22" spans="1:11" ht="17.25" customHeight="1">
      <c r="A22" s="2" t="s">
        <v>25</v>
      </c>
      <c r="B22" s="5">
        <v>6540</v>
      </c>
      <c r="C22" s="5">
        <v>5816</v>
      </c>
      <c r="D22" s="5">
        <v>285</v>
      </c>
      <c r="E22" s="5">
        <v>439</v>
      </c>
      <c r="F22" s="5">
        <v>818</v>
      </c>
      <c r="G22" s="5">
        <v>68</v>
      </c>
      <c r="H22" s="5">
        <v>661</v>
      </c>
      <c r="I22" s="5">
        <v>89</v>
      </c>
      <c r="J22" s="5">
        <v>20</v>
      </c>
      <c r="K22" s="5">
        <v>7378</v>
      </c>
    </row>
    <row r="23" spans="1:11" ht="17.25" customHeight="1">
      <c r="A23" s="2" t="s">
        <v>26</v>
      </c>
      <c r="B23" s="5">
        <v>6681</v>
      </c>
      <c r="C23" s="5">
        <v>5941</v>
      </c>
      <c r="D23" s="5">
        <v>292</v>
      </c>
      <c r="E23" s="5">
        <v>448</v>
      </c>
      <c r="F23" s="5">
        <v>1054</v>
      </c>
      <c r="G23" s="5">
        <v>246</v>
      </c>
      <c r="H23" s="5">
        <v>709</v>
      </c>
      <c r="I23" s="5">
        <v>99</v>
      </c>
      <c r="J23" s="5">
        <v>24</v>
      </c>
      <c r="K23" s="5">
        <v>7759</v>
      </c>
    </row>
    <row r="24" spans="1:11" ht="17.25" customHeight="1">
      <c r="A24" s="2" t="s">
        <v>27</v>
      </c>
      <c r="B24" s="5">
        <v>6824</v>
      </c>
      <c r="C24" s="5">
        <v>6068</v>
      </c>
      <c r="D24" s="5">
        <v>299</v>
      </c>
      <c r="E24" s="5">
        <v>457</v>
      </c>
      <c r="F24" s="5">
        <v>1016</v>
      </c>
      <c r="G24" s="5">
        <v>174</v>
      </c>
      <c r="H24" s="5">
        <v>734</v>
      </c>
      <c r="I24" s="5">
        <v>108</v>
      </c>
      <c r="J24" s="5">
        <v>29</v>
      </c>
      <c r="K24" s="5">
        <v>7869</v>
      </c>
    </row>
    <row r="25" spans="1:11" ht="17.25" customHeight="1">
      <c r="A25" s="2" t="s">
        <v>28</v>
      </c>
      <c r="B25" s="5">
        <v>7066</v>
      </c>
      <c r="C25" s="5">
        <v>6315</v>
      </c>
      <c r="D25" s="5">
        <v>305</v>
      </c>
      <c r="E25" s="5">
        <v>446</v>
      </c>
      <c r="F25" s="5">
        <v>1029</v>
      </c>
      <c r="G25" s="5">
        <v>152</v>
      </c>
      <c r="H25" s="5">
        <v>758</v>
      </c>
      <c r="I25" s="5">
        <v>119</v>
      </c>
      <c r="J25" s="5">
        <v>33</v>
      </c>
      <c r="K25" s="5">
        <v>8128</v>
      </c>
    </row>
    <row r="26" spans="1:11" ht="17.25" customHeight="1">
      <c r="A26" s="2" t="s">
        <v>29</v>
      </c>
      <c r="B26" s="5">
        <v>7240</v>
      </c>
      <c r="C26" s="5">
        <v>6451</v>
      </c>
      <c r="D26" s="5">
        <v>312</v>
      </c>
      <c r="E26" s="5">
        <v>477</v>
      </c>
      <c r="F26" s="5">
        <v>1015</v>
      </c>
      <c r="G26" s="5">
        <v>134</v>
      </c>
      <c r="H26" s="5">
        <v>753</v>
      </c>
      <c r="I26" s="5">
        <v>128</v>
      </c>
      <c r="J26" s="5">
        <v>39</v>
      </c>
      <c r="K26" s="5">
        <v>8294</v>
      </c>
    </row>
    <row r="27" spans="1:11" ht="17.25" customHeight="1">
      <c r="A27" s="2" t="s">
        <v>30</v>
      </c>
      <c r="B27" s="5">
        <v>7397</v>
      </c>
      <c r="C27" s="5">
        <v>6591</v>
      </c>
      <c r="D27" s="5">
        <v>319</v>
      </c>
      <c r="E27" s="5">
        <v>487</v>
      </c>
      <c r="F27" s="5">
        <v>1059</v>
      </c>
      <c r="G27" s="5">
        <v>171</v>
      </c>
      <c r="H27" s="5">
        <v>747</v>
      </c>
      <c r="I27" s="5">
        <v>141</v>
      </c>
      <c r="J27" s="5">
        <v>45</v>
      </c>
      <c r="K27" s="5">
        <v>8501</v>
      </c>
    </row>
    <row r="28" spans="1:11" ht="17.25" customHeight="1">
      <c r="A28" s="2" t="s">
        <v>31</v>
      </c>
      <c r="B28" s="5">
        <v>7556</v>
      </c>
      <c r="C28" s="5">
        <v>6732</v>
      </c>
      <c r="D28" s="5">
        <v>327</v>
      </c>
      <c r="E28" s="5">
        <v>497</v>
      </c>
      <c r="F28" s="5">
        <v>1014</v>
      </c>
      <c r="G28" s="5">
        <v>152</v>
      </c>
      <c r="H28" s="5">
        <v>705</v>
      </c>
      <c r="I28" s="5">
        <v>157</v>
      </c>
      <c r="J28" s="5">
        <v>46</v>
      </c>
      <c r="K28" s="5">
        <v>8616</v>
      </c>
    </row>
    <row r="29" spans="1:11" ht="17.25" customHeight="1">
      <c r="A29" s="2" t="s">
        <v>32</v>
      </c>
      <c r="B29" s="5">
        <v>7698</v>
      </c>
      <c r="C29" s="5">
        <v>6862</v>
      </c>
      <c r="D29" s="5">
        <v>329</v>
      </c>
      <c r="E29" s="5">
        <v>507</v>
      </c>
      <c r="F29" s="5">
        <v>1093</v>
      </c>
      <c r="G29" s="5">
        <v>243</v>
      </c>
      <c r="H29" s="5">
        <v>686</v>
      </c>
      <c r="I29" s="5">
        <v>164</v>
      </c>
      <c r="J29" s="5">
        <v>53</v>
      </c>
      <c r="K29" s="5">
        <v>8844</v>
      </c>
    </row>
    <row r="30" spans="1:11" ht="17.25" customHeight="1">
      <c r="A30" s="2" t="s">
        <v>33</v>
      </c>
      <c r="B30" s="5">
        <v>7854</v>
      </c>
      <c r="C30" s="5">
        <v>6999</v>
      </c>
      <c r="D30" s="5">
        <v>337</v>
      </c>
      <c r="E30" s="5">
        <v>518</v>
      </c>
      <c r="F30" s="5">
        <v>1031</v>
      </c>
      <c r="G30" s="5">
        <v>144</v>
      </c>
      <c r="H30" s="5">
        <v>709</v>
      </c>
      <c r="I30" s="5">
        <v>178</v>
      </c>
      <c r="J30" s="5">
        <v>59</v>
      </c>
      <c r="K30" s="5">
        <v>8944</v>
      </c>
    </row>
    <row r="31" spans="1:11" ht="17.25" customHeight="1">
      <c r="A31" s="2" t="s">
        <v>34</v>
      </c>
      <c r="B31" s="5">
        <v>8015</v>
      </c>
      <c r="C31" s="5">
        <v>7149</v>
      </c>
      <c r="D31" s="5">
        <v>337</v>
      </c>
      <c r="E31" s="5">
        <v>529</v>
      </c>
      <c r="F31" s="5">
        <v>1038</v>
      </c>
      <c r="G31" s="5">
        <v>193</v>
      </c>
      <c r="H31" s="5">
        <v>655</v>
      </c>
      <c r="I31" s="5">
        <v>190</v>
      </c>
      <c r="J31" s="5">
        <v>59</v>
      </c>
      <c r="K31" s="5">
        <v>9112</v>
      </c>
    </row>
    <row r="32" spans="1:11" ht="17.25" customHeight="1">
      <c r="A32" s="2" t="s">
        <v>35</v>
      </c>
      <c r="B32" s="5">
        <v>8185</v>
      </c>
      <c r="C32" s="5">
        <v>7301</v>
      </c>
      <c r="D32" s="5">
        <v>344</v>
      </c>
      <c r="E32" s="5">
        <v>540</v>
      </c>
      <c r="F32" s="5">
        <v>1139</v>
      </c>
      <c r="G32" s="5">
        <v>182</v>
      </c>
      <c r="H32" s="5">
        <v>775</v>
      </c>
      <c r="I32" s="5">
        <v>182</v>
      </c>
      <c r="J32" s="5">
        <v>64</v>
      </c>
      <c r="K32" s="5">
        <v>9388</v>
      </c>
    </row>
    <row r="33" spans="1:15" ht="17.25" customHeight="1">
      <c r="A33" s="2" t="s">
        <v>36</v>
      </c>
      <c r="B33" s="5">
        <v>8342</v>
      </c>
      <c r="C33" s="5">
        <v>7467</v>
      </c>
      <c r="D33" s="5">
        <v>324</v>
      </c>
      <c r="E33" s="5">
        <v>551</v>
      </c>
      <c r="F33" s="5">
        <v>1464</v>
      </c>
      <c r="G33" s="5">
        <v>286</v>
      </c>
      <c r="H33" s="5">
        <v>965</v>
      </c>
      <c r="I33" s="5">
        <v>213</v>
      </c>
      <c r="J33" s="5">
        <v>70</v>
      </c>
      <c r="K33" s="5">
        <v>9876</v>
      </c>
    </row>
    <row r="34" spans="1:15" ht="17.25" customHeight="1">
      <c r="A34" s="2" t="s">
        <v>37</v>
      </c>
      <c r="B34" s="5">
        <v>8500</v>
      </c>
      <c r="C34" s="5">
        <v>7606</v>
      </c>
      <c r="D34" s="5">
        <v>331</v>
      </c>
      <c r="E34" s="5">
        <v>563</v>
      </c>
      <c r="F34" s="5">
        <v>1580</v>
      </c>
      <c r="G34" s="5">
        <v>293</v>
      </c>
      <c r="H34" s="5">
        <v>1058</v>
      </c>
      <c r="I34" s="5">
        <v>229</v>
      </c>
      <c r="J34" s="5">
        <v>75</v>
      </c>
      <c r="K34" s="5">
        <v>10155</v>
      </c>
    </row>
    <row r="35" spans="1:15" ht="17.25" customHeight="1">
      <c r="A35" s="2" t="s">
        <v>38</v>
      </c>
      <c r="B35" s="5">
        <v>7033</v>
      </c>
      <c r="C35" s="5">
        <v>6274</v>
      </c>
      <c r="D35" s="5">
        <v>310</v>
      </c>
      <c r="E35" s="5">
        <v>448</v>
      </c>
      <c r="F35" s="5">
        <v>1678</v>
      </c>
      <c r="G35" s="5">
        <v>348</v>
      </c>
      <c r="H35" s="5">
        <v>1083</v>
      </c>
      <c r="I35" s="5">
        <v>248</v>
      </c>
      <c r="J35" s="5">
        <v>109</v>
      </c>
      <c r="K35" s="5">
        <v>8820</v>
      </c>
    </row>
    <row r="36" spans="1:15" ht="17.25" customHeight="1">
      <c r="A36" s="2" t="s">
        <v>39</v>
      </c>
      <c r="B36" s="5">
        <v>8017</v>
      </c>
      <c r="C36" s="5">
        <v>7153</v>
      </c>
      <c r="D36" s="5">
        <v>353</v>
      </c>
      <c r="E36" s="5">
        <v>511</v>
      </c>
      <c r="F36" s="5">
        <v>1855</v>
      </c>
      <c r="G36" s="5">
        <v>415</v>
      </c>
      <c r="H36" s="5">
        <v>1182</v>
      </c>
      <c r="I36" s="5">
        <v>257</v>
      </c>
      <c r="J36" s="5">
        <v>166</v>
      </c>
      <c r="K36" s="5">
        <v>10038</v>
      </c>
    </row>
    <row r="37" spans="1:15" ht="17.25" customHeight="1">
      <c r="A37" s="2" t="s">
        <v>40</v>
      </c>
      <c r="B37" s="5">
        <v>8983</v>
      </c>
      <c r="C37" s="5">
        <v>8154</v>
      </c>
      <c r="D37" s="5">
        <v>403</v>
      </c>
      <c r="E37" s="5">
        <v>426</v>
      </c>
      <c r="F37" s="5">
        <v>1958</v>
      </c>
      <c r="G37" s="5">
        <v>320</v>
      </c>
      <c r="H37" s="5">
        <v>1264</v>
      </c>
      <c r="I37" s="5">
        <v>374</v>
      </c>
      <c r="J37" s="5">
        <v>291</v>
      </c>
      <c r="K37" s="5">
        <v>11232</v>
      </c>
    </row>
    <row r="38" spans="1:15" ht="17.25" customHeight="1">
      <c r="A38" s="2" t="s">
        <v>41</v>
      </c>
      <c r="B38" s="6">
        <v>9104</v>
      </c>
      <c r="C38" s="6">
        <v>8264</v>
      </c>
      <c r="D38" s="6">
        <v>408</v>
      </c>
      <c r="E38" s="6">
        <v>432</v>
      </c>
      <c r="F38" s="6">
        <v>2334.44</v>
      </c>
      <c r="G38" s="6">
        <v>465</v>
      </c>
      <c r="H38" s="6">
        <v>1469.16</v>
      </c>
      <c r="I38" s="6">
        <v>397.28</v>
      </c>
      <c r="J38" s="6">
        <v>292.12</v>
      </c>
      <c r="K38" s="6">
        <v>11727.56</v>
      </c>
    </row>
    <row r="39" spans="1:15" ht="17.25" customHeight="1">
      <c r="A39" s="2" t="s">
        <v>42</v>
      </c>
      <c r="B39" s="6">
        <v>9227</v>
      </c>
      <c r="C39" s="6">
        <v>8376</v>
      </c>
      <c r="D39" s="6">
        <v>414</v>
      </c>
      <c r="E39" s="6">
        <v>438</v>
      </c>
      <c r="F39" s="6">
        <v>2248.1999999999998</v>
      </c>
      <c r="G39" s="6">
        <v>536.25</v>
      </c>
      <c r="H39" s="6">
        <v>1275.3900000000001</v>
      </c>
      <c r="I39" s="6">
        <v>436.56</v>
      </c>
      <c r="J39" s="6">
        <v>292.49</v>
      </c>
      <c r="K39" s="6">
        <v>11767.69</v>
      </c>
    </row>
    <row r="40" spans="1:15" ht="17.25" customHeight="1">
      <c r="A40" s="2" t="s">
        <v>43</v>
      </c>
      <c r="B40" s="6">
        <v>9319.4500000000007</v>
      </c>
      <c r="C40" s="6">
        <v>8459.4</v>
      </c>
      <c r="D40" s="6">
        <v>418.09</v>
      </c>
      <c r="E40" s="6">
        <v>441.96</v>
      </c>
      <c r="F40" s="6">
        <v>3252.59</v>
      </c>
      <c r="G40" s="6">
        <v>663.97</v>
      </c>
      <c r="H40" s="6">
        <v>2088</v>
      </c>
      <c r="I40" s="6">
        <v>500.62</v>
      </c>
      <c r="J40" s="6">
        <v>294</v>
      </c>
      <c r="K40" s="6">
        <v>12866.04</v>
      </c>
    </row>
    <row r="41" spans="1:15" ht="17.25" customHeight="1">
      <c r="A41" s="2" t="s">
        <v>44</v>
      </c>
      <c r="B41" s="6">
        <v>9473</v>
      </c>
      <c r="C41" s="6">
        <v>8604</v>
      </c>
      <c r="D41" s="6">
        <v>425</v>
      </c>
      <c r="E41" s="6">
        <v>444</v>
      </c>
      <c r="F41" s="6">
        <v>3714.92</v>
      </c>
      <c r="G41" s="6">
        <v>761.87</v>
      </c>
      <c r="H41" s="6">
        <v>2388.41</v>
      </c>
      <c r="I41" s="6">
        <v>564.63</v>
      </c>
      <c r="J41" s="6">
        <v>296.31</v>
      </c>
      <c r="K41" s="6">
        <v>13483.9</v>
      </c>
    </row>
    <row r="42" spans="1:15" ht="17.25" customHeight="1">
      <c r="A42" s="2" t="s">
        <v>45</v>
      </c>
      <c r="B42" s="6">
        <v>9601</v>
      </c>
      <c r="C42" s="6">
        <v>8720</v>
      </c>
      <c r="D42" s="6">
        <v>431</v>
      </c>
      <c r="E42" s="6">
        <v>450</v>
      </c>
      <c r="F42" s="6">
        <v>4115</v>
      </c>
      <c r="G42" s="6">
        <v>970</v>
      </c>
      <c r="H42" s="6">
        <v>2633</v>
      </c>
      <c r="I42" s="6">
        <v>511.5</v>
      </c>
      <c r="J42" s="6">
        <v>298.60000000000002</v>
      </c>
      <c r="K42" s="6">
        <v>14014.13</v>
      </c>
    </row>
    <row r="43" spans="1:15" ht="17.25" customHeight="1">
      <c r="A43" s="2" t="s">
        <v>46</v>
      </c>
      <c r="B43" s="6">
        <v>9624.0926549801625</v>
      </c>
      <c r="C43" s="6">
        <v>8761.969523809501</v>
      </c>
      <c r="D43" s="6">
        <v>435.56995768688284</v>
      </c>
      <c r="E43" s="6">
        <v>426.55317348377866</v>
      </c>
      <c r="F43" s="6">
        <v>4488.3248571428849</v>
      </c>
      <c r="G43" s="6">
        <v>1046.3479999999981</v>
      </c>
      <c r="H43" s="6">
        <v>2894.5293333333684</v>
      </c>
      <c r="I43" s="6">
        <v>547.44752380951832</v>
      </c>
      <c r="J43" s="6">
        <v>351.63600000000588</v>
      </c>
      <c r="K43" s="6">
        <v>14464.053512123053</v>
      </c>
    </row>
    <row r="44" spans="1:15" ht="17.25" customHeight="1">
      <c r="A44" s="2" t="s">
        <v>47</v>
      </c>
      <c r="B44" s="6">
        <v>9901.1200000000008</v>
      </c>
      <c r="C44" s="6">
        <v>9023.3700000000008</v>
      </c>
      <c r="D44" s="6">
        <v>448.61</v>
      </c>
      <c r="E44" s="6">
        <v>429.14</v>
      </c>
      <c r="F44" s="6">
        <v>4719.22</v>
      </c>
      <c r="G44" s="6">
        <v>1435.68</v>
      </c>
      <c r="H44" s="6">
        <v>2657.82</v>
      </c>
      <c r="I44" s="6">
        <v>625.72</v>
      </c>
      <c r="J44" s="6">
        <v>307.14999999999998</v>
      </c>
      <c r="K44" s="6">
        <v>14927.490000000002</v>
      </c>
    </row>
    <row r="45" spans="1:15" ht="17.25" customHeight="1">
      <c r="A45" s="2" t="s">
        <v>161</v>
      </c>
      <c r="B45" s="6">
        <v>9929</v>
      </c>
      <c r="C45" s="6">
        <v>8905</v>
      </c>
      <c r="D45" s="6">
        <v>762</v>
      </c>
      <c r="E45" s="6">
        <v>262</v>
      </c>
      <c r="F45" s="6">
        <v>3950</v>
      </c>
      <c r="G45" s="6">
        <v>1111</v>
      </c>
      <c r="H45" s="6">
        <v>2839</v>
      </c>
      <c r="I45" s="6">
        <v>892</v>
      </c>
      <c r="J45" s="6">
        <v>359</v>
      </c>
      <c r="K45" s="6">
        <v>15129</v>
      </c>
    </row>
    <row r="46" spans="1:15" ht="17.25" customHeight="1">
      <c r="A46" s="2" t="s">
        <v>163</v>
      </c>
      <c r="B46" s="6">
        <v>8121.68</v>
      </c>
      <c r="C46" s="6">
        <v>7275.85</v>
      </c>
      <c r="D46" s="6">
        <v>612</v>
      </c>
      <c r="E46" s="6">
        <v>233.83</v>
      </c>
      <c r="F46" s="6">
        <v>4200.756661702133</v>
      </c>
      <c r="G46" s="6">
        <v>812.45544484133723</v>
      </c>
      <c r="H46" s="6">
        <v>2468.901216860796</v>
      </c>
      <c r="I46" s="6">
        <v>919.4</v>
      </c>
      <c r="J46" s="6">
        <v>394</v>
      </c>
      <c r="K46" s="6">
        <v>12716.436661702133</v>
      </c>
    </row>
    <row r="47" spans="1:15" ht="17.25" customHeight="1">
      <c r="A47" s="116"/>
      <c r="B47" s="117"/>
      <c r="C47" s="117"/>
      <c r="D47" s="117"/>
      <c r="E47" s="117"/>
      <c r="F47" s="117"/>
      <c r="G47" s="117"/>
      <c r="H47" s="117"/>
      <c r="I47" s="117"/>
      <c r="J47" s="117"/>
      <c r="K47" s="117"/>
    </row>
    <row r="48" spans="1:15" ht="17.25" customHeight="1">
      <c r="A48" s="118" t="s">
        <v>48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7.25" customHeight="1">
      <c r="A49" s="118" t="s">
        <v>49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</row>
    <row r="50" spans="1:15" ht="17.25" customHeight="1">
      <c r="A50" s="118" t="s">
        <v>50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</row>
    <row r="51" spans="1:15" ht="17.25" customHeight="1">
      <c r="A51" s="118" t="s">
        <v>51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</row>
    <row r="52" spans="1:15" ht="17.25" customHeight="1">
      <c r="A52" s="118" t="s">
        <v>52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</row>
    <row r="53" spans="1:15" ht="17.25" customHeight="1">
      <c r="A53" s="118" t="s">
        <v>53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</row>
    <row r="54" spans="1:15" ht="17.25" customHeight="1">
      <c r="A54" s="118" t="s">
        <v>54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</row>
    <row r="55" spans="1:15" ht="17.25" customHeight="1">
      <c r="A55" s="118" t="s">
        <v>55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</sheetData>
  <mergeCells count="20">
    <mergeCell ref="A50:K50"/>
    <mergeCell ref="L50:O50"/>
    <mergeCell ref="A54:K54"/>
    <mergeCell ref="L54:O54"/>
    <mergeCell ref="A55:K55"/>
    <mergeCell ref="L55:O55"/>
    <mergeCell ref="A51:K51"/>
    <mergeCell ref="L51:O51"/>
    <mergeCell ref="A52:K52"/>
    <mergeCell ref="L52:O52"/>
    <mergeCell ref="A53:K53"/>
    <mergeCell ref="L53:O53"/>
    <mergeCell ref="A49:K49"/>
    <mergeCell ref="A48:K48"/>
    <mergeCell ref="L48:O48"/>
    <mergeCell ref="A3:A4"/>
    <mergeCell ref="K3:K4"/>
    <mergeCell ref="B3:E3"/>
    <mergeCell ref="F3:I3"/>
    <mergeCell ref="J3:J4"/>
  </mergeCells>
  <printOptions horizontalCentered="1" verticalCentered="1" gridLinesSet="0"/>
  <pageMargins left="1.33" right="1.24" top="0.41" bottom="0.55000000000000004" header="0.5" footer="0.5"/>
  <pageSetup paperSize="9" scale="90" orientation="landscape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54"/>
  <sheetViews>
    <sheetView showGridLines="0" topLeftCell="A31" workbookViewId="0">
      <selection activeCell="O42" sqref="O42"/>
    </sheetView>
  </sheetViews>
  <sheetFormatPr defaultColWidth="8.6640625" defaultRowHeight="21" customHeight="1"/>
  <cols>
    <col min="1" max="1" width="8.6640625" style="7"/>
    <col min="2" max="9" width="8.6640625" style="4"/>
    <col min="10" max="10" width="8.6640625" style="20"/>
    <col min="11" max="16384" width="8.6640625" style="4"/>
  </cols>
  <sheetData>
    <row r="1" spans="1:12" s="1" customFormat="1" ht="21" customHeight="1">
      <c r="A1" s="126" t="s">
        <v>100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21" customHeight="1" thickBot="1">
      <c r="J2" s="4"/>
      <c r="K2" s="8"/>
      <c r="L2" s="8" t="s">
        <v>56</v>
      </c>
    </row>
    <row r="3" spans="1:12" ht="21" customHeight="1">
      <c r="A3" s="127" t="s">
        <v>57</v>
      </c>
      <c r="B3" s="129" t="s">
        <v>58</v>
      </c>
      <c r="C3" s="129" t="s">
        <v>59</v>
      </c>
      <c r="D3" s="129" t="s">
        <v>2</v>
      </c>
      <c r="E3" s="129" t="s">
        <v>60</v>
      </c>
      <c r="F3" s="129" t="s">
        <v>61</v>
      </c>
      <c r="G3" s="129" t="s">
        <v>7</v>
      </c>
      <c r="H3" s="129" t="s">
        <v>62</v>
      </c>
      <c r="I3" s="9" t="s">
        <v>63</v>
      </c>
      <c r="J3" s="9" t="s">
        <v>64</v>
      </c>
      <c r="K3" s="131" t="s">
        <v>65</v>
      </c>
      <c r="L3" s="124" t="s">
        <v>60</v>
      </c>
    </row>
    <row r="4" spans="1:12" ht="21" customHeight="1">
      <c r="A4" s="128"/>
      <c r="B4" s="130"/>
      <c r="C4" s="130"/>
      <c r="D4" s="130"/>
      <c r="E4" s="130"/>
      <c r="F4" s="130"/>
      <c r="G4" s="130"/>
      <c r="H4" s="130"/>
      <c r="I4" s="10" t="s">
        <v>66</v>
      </c>
      <c r="J4" s="10" t="s">
        <v>67</v>
      </c>
      <c r="K4" s="132"/>
      <c r="L4" s="125"/>
    </row>
    <row r="5" spans="1:12" ht="21" customHeight="1">
      <c r="A5" s="11" t="s">
        <v>68</v>
      </c>
      <c r="B5" s="12">
        <v>54.09</v>
      </c>
      <c r="C5" s="12">
        <v>21.391999999999999</v>
      </c>
      <c r="D5" s="12">
        <v>7.8970000000000002</v>
      </c>
      <c r="E5" s="12">
        <v>4.6210000000000004</v>
      </c>
      <c r="F5" s="12">
        <v>3.8159999999999998</v>
      </c>
      <c r="G5" s="13">
        <v>91.816000000000003</v>
      </c>
      <c r="H5" s="12">
        <v>37</v>
      </c>
      <c r="I5" s="12">
        <v>128.816</v>
      </c>
      <c r="J5" s="14">
        <v>36</v>
      </c>
      <c r="K5" s="12">
        <v>4.26</v>
      </c>
      <c r="L5" s="15">
        <v>4.6210000000000004</v>
      </c>
    </row>
    <row r="6" spans="1:12" ht="21" customHeight="1">
      <c r="A6" s="11" t="s">
        <v>69</v>
      </c>
      <c r="B6" s="12">
        <v>61.786999999999999</v>
      </c>
      <c r="C6" s="12">
        <v>32.128</v>
      </c>
      <c r="D6" s="12">
        <v>9.173</v>
      </c>
      <c r="E6" s="12">
        <v>5.94</v>
      </c>
      <c r="F6" s="12">
        <v>4.173</v>
      </c>
      <c r="G6" s="13">
        <v>113.20099999999999</v>
      </c>
      <c r="H6" s="12">
        <v>42.965000000000003</v>
      </c>
      <c r="I6" s="12">
        <v>156.166</v>
      </c>
      <c r="J6" s="14">
        <v>40</v>
      </c>
      <c r="K6" s="12">
        <v>8.0040000000000013</v>
      </c>
      <c r="L6" s="15">
        <v>5.94</v>
      </c>
    </row>
    <row r="7" spans="1:12" ht="21" customHeight="1">
      <c r="A7" s="11" t="s">
        <v>70</v>
      </c>
      <c r="B7" s="12">
        <v>65.768000000000001</v>
      </c>
      <c r="C7" s="12">
        <v>39.036000000000001</v>
      </c>
      <c r="D7" s="12">
        <v>10.404999999999999</v>
      </c>
      <c r="E7" s="12">
        <v>6.1159999999999997</v>
      </c>
      <c r="F7" s="12">
        <v>4.3819999999999997</v>
      </c>
      <c r="G7" s="13">
        <v>125.70700000000001</v>
      </c>
      <c r="H7" s="12">
        <v>45.789000000000001</v>
      </c>
      <c r="I7" s="12">
        <v>171.49600000000001</v>
      </c>
      <c r="J7" s="14">
        <v>46</v>
      </c>
      <c r="K7" s="12">
        <v>11.858000000000001</v>
      </c>
      <c r="L7" s="15">
        <v>6.1159999999999997</v>
      </c>
    </row>
    <row r="8" spans="1:12" ht="21" customHeight="1">
      <c r="A8" s="11" t="s">
        <v>71</v>
      </c>
      <c r="B8" s="12">
        <v>71.347999999999999</v>
      </c>
      <c r="C8" s="12">
        <v>42.750999999999998</v>
      </c>
      <c r="D8" s="12">
        <v>13.068000000000001</v>
      </c>
      <c r="E8" s="12">
        <v>5.97</v>
      </c>
      <c r="F8" s="12">
        <v>4.4880000000000004</v>
      </c>
      <c r="G8" s="13">
        <v>137.625</v>
      </c>
      <c r="H8" s="12">
        <v>54.724000000000004</v>
      </c>
      <c r="I8" s="12">
        <v>192.4</v>
      </c>
      <c r="J8" s="14">
        <v>51</v>
      </c>
      <c r="K8" s="12">
        <v>13.763</v>
      </c>
      <c r="L8" s="15">
        <v>5.97</v>
      </c>
    </row>
    <row r="9" spans="1:12" ht="21" customHeight="1">
      <c r="A9" s="11" t="s">
        <v>72</v>
      </c>
      <c r="B9" s="12">
        <v>77.221000000000004</v>
      </c>
      <c r="C9" s="12">
        <v>47.826999999999998</v>
      </c>
      <c r="D9" s="12">
        <v>18.02</v>
      </c>
      <c r="E9" s="12">
        <v>6.1609999999999996</v>
      </c>
      <c r="F9" s="12">
        <v>5.8949999999999996</v>
      </c>
      <c r="G9" s="13">
        <v>155.12400000000002</v>
      </c>
      <c r="H9" s="12">
        <v>62.998000000000005</v>
      </c>
      <c r="I9" s="12">
        <v>218.12100000000001</v>
      </c>
      <c r="J9" s="14">
        <v>53</v>
      </c>
      <c r="K9" s="12">
        <v>16.695</v>
      </c>
      <c r="L9" s="15">
        <v>6.16</v>
      </c>
    </row>
    <row r="10" spans="1:12" ht="21" customHeight="1">
      <c r="A10" s="11" t="s">
        <v>73</v>
      </c>
      <c r="B10" s="12">
        <v>74.823000000000008</v>
      </c>
      <c r="C10" s="12">
        <v>52.088999999999999</v>
      </c>
      <c r="D10" s="12">
        <v>25.244</v>
      </c>
      <c r="E10" s="12">
        <v>5.1959999999999997</v>
      </c>
      <c r="F10" s="12">
        <v>9.093</v>
      </c>
      <c r="G10" s="13">
        <v>166.44499999999999</v>
      </c>
      <c r="H10" s="12">
        <v>67.328999999999994</v>
      </c>
      <c r="I10" s="12">
        <v>233.7</v>
      </c>
      <c r="J10" s="14">
        <v>57</v>
      </c>
      <c r="K10" s="12">
        <v>17.468</v>
      </c>
      <c r="L10" s="15">
        <v>5.1959999999999997</v>
      </c>
    </row>
    <row r="11" spans="1:12" ht="21" customHeight="1">
      <c r="A11" s="11" t="s">
        <v>8</v>
      </c>
      <c r="B11" s="12">
        <v>136.61000000000001</v>
      </c>
      <c r="C11" s="12">
        <v>84.216999999999999</v>
      </c>
      <c r="D11" s="12">
        <v>34.417000000000002</v>
      </c>
      <c r="E11" s="12">
        <v>11.135999999999999</v>
      </c>
      <c r="F11" s="12">
        <v>13.266</v>
      </c>
      <c r="G11" s="12">
        <v>279.64599999999996</v>
      </c>
      <c r="H11" s="12">
        <v>110.294</v>
      </c>
      <c r="I11" s="12">
        <v>389.86599999999999</v>
      </c>
      <c r="J11" s="12">
        <v>59</v>
      </c>
      <c r="K11" s="12">
        <v>25.472000000000001</v>
      </c>
      <c r="L11" s="15">
        <v>11.135999999999999</v>
      </c>
    </row>
    <row r="12" spans="1:12" ht="21" customHeight="1">
      <c r="A12" s="11" t="s">
        <v>9</v>
      </c>
      <c r="B12" s="12">
        <v>90.625</v>
      </c>
      <c r="C12" s="12">
        <v>68.054000000000002</v>
      </c>
      <c r="D12" s="12">
        <v>17.834</v>
      </c>
      <c r="E12" s="12">
        <v>5.1829999999999998</v>
      </c>
      <c r="F12" s="12">
        <v>8.520999999999999</v>
      </c>
      <c r="G12" s="13">
        <v>190.21699999999998</v>
      </c>
      <c r="H12" s="12">
        <v>84.991</v>
      </c>
      <c r="I12" s="12">
        <v>275.20799999999997</v>
      </c>
      <c r="J12" s="14">
        <v>75</v>
      </c>
      <c r="K12" s="12">
        <v>22.83</v>
      </c>
      <c r="L12" s="15">
        <v>5.1829999999999998</v>
      </c>
    </row>
    <row r="13" spans="1:12" ht="21" customHeight="1">
      <c r="A13" s="11" t="s">
        <v>10</v>
      </c>
      <c r="B13" s="12">
        <v>119.005</v>
      </c>
      <c r="C13" s="12">
        <v>81.953000000000003</v>
      </c>
      <c r="D13" s="12">
        <v>21.341999999999999</v>
      </c>
      <c r="E13" s="12">
        <v>5.9859999999999998</v>
      </c>
      <c r="F13" s="12">
        <v>8.51</v>
      </c>
      <c r="G13" s="13">
        <v>236.79599999999999</v>
      </c>
      <c r="H13" s="12">
        <v>110.16400000000002</v>
      </c>
      <c r="I13" s="12">
        <v>346.96</v>
      </c>
      <c r="J13" s="14">
        <v>84</v>
      </c>
      <c r="K13" s="12">
        <v>24.041999999999998</v>
      </c>
      <c r="L13" s="15">
        <v>6</v>
      </c>
    </row>
    <row r="14" spans="1:12" ht="21" customHeight="1">
      <c r="A14" s="11" t="s">
        <v>11</v>
      </c>
      <c r="B14" s="12">
        <v>129.61000000000001</v>
      </c>
      <c r="C14" s="12">
        <v>88.75</v>
      </c>
      <c r="D14" s="12">
        <v>19.46</v>
      </c>
      <c r="E14" s="12">
        <v>10.31</v>
      </c>
      <c r="F14" s="12">
        <v>6.91</v>
      </c>
      <c r="G14" s="13">
        <v>255.04</v>
      </c>
      <c r="H14" s="12">
        <v>127.35</v>
      </c>
      <c r="I14" s="12">
        <v>382.5</v>
      </c>
      <c r="J14" s="14">
        <v>97</v>
      </c>
      <c r="K14" s="12">
        <v>24.99</v>
      </c>
      <c r="L14" s="15">
        <v>10.3</v>
      </c>
    </row>
    <row r="15" spans="1:12" ht="21" customHeight="1">
      <c r="A15" s="11" t="s">
        <v>12</v>
      </c>
      <c r="B15" s="12">
        <v>155.9</v>
      </c>
      <c r="C15" s="12">
        <v>100.1</v>
      </c>
      <c r="D15" s="12">
        <v>21.2</v>
      </c>
      <c r="E15" s="12">
        <v>10.6</v>
      </c>
      <c r="F15" s="12">
        <v>10</v>
      </c>
      <c r="G15" s="13">
        <f>F15+E15+D15+C15+B15</f>
        <v>297.79999999999995</v>
      </c>
      <c r="H15" s="12">
        <v>123.8</v>
      </c>
      <c r="I15" s="12">
        <v>421.6</v>
      </c>
      <c r="J15" s="14">
        <v>104</v>
      </c>
      <c r="K15" s="12">
        <v>38</v>
      </c>
      <c r="L15" s="15">
        <v>10.6</v>
      </c>
    </row>
    <row r="16" spans="1:12" ht="21" customHeight="1">
      <c r="A16" s="11" t="s">
        <v>13</v>
      </c>
      <c r="B16" s="12">
        <v>140.6</v>
      </c>
      <c r="C16" s="12">
        <v>110.4</v>
      </c>
      <c r="D16" s="12">
        <v>19.3</v>
      </c>
      <c r="E16" s="12">
        <v>21.5</v>
      </c>
      <c r="F16" s="12">
        <v>49.6</v>
      </c>
      <c r="G16" s="13">
        <f>F16+E16+D16+C16+B16</f>
        <v>341.4</v>
      </c>
      <c r="H16" s="12">
        <v>147.1</v>
      </c>
      <c r="I16" s="12">
        <v>488.5</v>
      </c>
      <c r="J16" s="14">
        <v>110</v>
      </c>
      <c r="K16" s="12">
        <v>57.8</v>
      </c>
      <c r="L16" s="15">
        <v>21.5</v>
      </c>
    </row>
    <row r="17" spans="1:12" ht="21" customHeight="1">
      <c r="A17" s="11" t="s">
        <v>14</v>
      </c>
      <c r="B17" s="12">
        <v>162.30000000000001</v>
      </c>
      <c r="C17" s="12">
        <v>148.5</v>
      </c>
      <c r="D17" s="12">
        <v>21.9</v>
      </c>
      <c r="E17" s="12">
        <v>20.5</v>
      </c>
      <c r="F17" s="12">
        <v>49.4</v>
      </c>
      <c r="G17" s="13">
        <f>F17+E17+D17+C17+B17</f>
        <v>402.6</v>
      </c>
      <c r="H17" s="12">
        <v>168.5</v>
      </c>
      <c r="I17" s="12">
        <v>571.1</v>
      </c>
      <c r="J17" s="14">
        <v>125</v>
      </c>
      <c r="K17" s="12">
        <v>32.6</v>
      </c>
      <c r="L17" s="15">
        <v>20.5</v>
      </c>
    </row>
    <row r="18" spans="1:12" ht="21" customHeight="1">
      <c r="A18" s="11" t="s">
        <v>15</v>
      </c>
      <c r="B18" s="12">
        <v>185.7</v>
      </c>
      <c r="C18" s="12">
        <v>161.6</v>
      </c>
      <c r="D18" s="12">
        <v>25.4</v>
      </c>
      <c r="E18" s="12">
        <v>16.100000000000001</v>
      </c>
      <c r="F18" s="12">
        <v>76.400000000000006</v>
      </c>
      <c r="G18" s="13">
        <v>465.2</v>
      </c>
      <c r="H18" s="12">
        <v>163.4</v>
      </c>
      <c r="I18" s="12">
        <v>628.6</v>
      </c>
      <c r="J18" s="14">
        <v>141</v>
      </c>
      <c r="K18" s="12">
        <v>68.3</v>
      </c>
      <c r="L18" s="15">
        <v>16.100000000000001</v>
      </c>
    </row>
    <row r="19" spans="1:12" ht="21" customHeight="1">
      <c r="A19" s="11" t="s">
        <v>16</v>
      </c>
      <c r="B19" s="12">
        <v>193.3</v>
      </c>
      <c r="C19" s="12">
        <v>175.3</v>
      </c>
      <c r="D19" s="12">
        <v>30.8</v>
      </c>
      <c r="E19" s="12">
        <v>17.600000000000001</v>
      </c>
      <c r="F19" s="12">
        <v>79.2</v>
      </c>
      <c r="G19" s="13">
        <v>496.2</v>
      </c>
      <c r="H19" s="12">
        <v>176.2</v>
      </c>
      <c r="I19" s="12">
        <v>672.4</v>
      </c>
      <c r="J19" s="14">
        <v>150</v>
      </c>
      <c r="K19" s="12">
        <v>113.9</v>
      </c>
      <c r="L19" s="15">
        <v>17.600000000000001</v>
      </c>
    </row>
    <row r="20" spans="1:12" ht="21" customHeight="1">
      <c r="A20" s="11" t="s">
        <v>17</v>
      </c>
      <c r="B20" s="12">
        <v>231.4</v>
      </c>
      <c r="C20" s="12">
        <v>178.3</v>
      </c>
      <c r="D20" s="12">
        <v>33.700000000000003</v>
      </c>
      <c r="E20" s="12">
        <v>23.3</v>
      </c>
      <c r="F20" s="12">
        <v>81.400000000000006</v>
      </c>
      <c r="G20" s="13">
        <v>548.1</v>
      </c>
      <c r="H20" s="12">
        <v>225.8</v>
      </c>
      <c r="I20" s="12">
        <v>773.9</v>
      </c>
      <c r="J20" s="14">
        <v>176</v>
      </c>
      <c r="K20" s="12">
        <v>60.7</v>
      </c>
      <c r="L20" s="15">
        <v>23.3</v>
      </c>
    </row>
    <row r="21" spans="1:12" ht="21" customHeight="1">
      <c r="A21" s="11" t="s">
        <v>18</v>
      </c>
      <c r="B21" s="12">
        <v>261.39999999999998</v>
      </c>
      <c r="C21" s="12">
        <v>206.9</v>
      </c>
      <c r="D21" s="12">
        <v>36.6</v>
      </c>
      <c r="E21" s="12">
        <v>80.599999999999994</v>
      </c>
      <c r="F21" s="12">
        <v>83.8</v>
      </c>
      <c r="G21" s="13">
        <v>669.3</v>
      </c>
      <c r="H21" s="12">
        <v>236.9</v>
      </c>
      <c r="I21" s="12">
        <v>906.2</v>
      </c>
      <c r="J21" s="14">
        <v>201</v>
      </c>
      <c r="K21" s="12">
        <v>33.700000000000003</v>
      </c>
      <c r="L21" s="15">
        <v>80.599999999999994</v>
      </c>
    </row>
    <row r="22" spans="1:12" s="16" customFormat="1" ht="21" customHeight="1">
      <c r="A22" s="11" t="s">
        <v>19</v>
      </c>
      <c r="B22" s="12">
        <v>275.2</v>
      </c>
      <c r="C22" s="12">
        <v>246.4</v>
      </c>
      <c r="D22" s="12">
        <v>45.2</v>
      </c>
      <c r="E22" s="12">
        <v>85.4</v>
      </c>
      <c r="F22" s="12">
        <v>85.1</v>
      </c>
      <c r="G22" s="13">
        <v>737.3</v>
      </c>
      <c r="H22" s="12">
        <v>243.7</v>
      </c>
      <c r="I22" s="12">
        <v>981</v>
      </c>
      <c r="J22" s="14">
        <v>216</v>
      </c>
      <c r="K22" s="12">
        <v>54.9</v>
      </c>
      <c r="L22" s="15">
        <v>85.4</v>
      </c>
    </row>
    <row r="23" spans="1:12" s="16" customFormat="1" ht="21" customHeight="1">
      <c r="A23" s="11" t="s">
        <v>20</v>
      </c>
      <c r="B23" s="12">
        <v>259.8</v>
      </c>
      <c r="C23" s="12">
        <v>273.8</v>
      </c>
      <c r="D23" s="12">
        <v>47.6</v>
      </c>
      <c r="E23" s="12">
        <v>46.1</v>
      </c>
      <c r="F23" s="12">
        <v>82.1</v>
      </c>
      <c r="G23" s="13">
        <v>709.4</v>
      </c>
      <c r="H23" s="12">
        <v>253.9</v>
      </c>
      <c r="I23" s="12">
        <v>963.3</v>
      </c>
      <c r="J23" s="14">
        <v>214</v>
      </c>
      <c r="K23" s="12">
        <v>82.2</v>
      </c>
      <c r="L23" s="15">
        <v>46.1</v>
      </c>
    </row>
    <row r="24" spans="1:12" s="16" customFormat="1" ht="21" customHeight="1">
      <c r="A24" s="11" t="s">
        <v>21</v>
      </c>
      <c r="B24" s="12">
        <v>275.10000000000002</v>
      </c>
      <c r="C24" s="12">
        <v>304</v>
      </c>
      <c r="D24" s="12">
        <v>49</v>
      </c>
      <c r="E24" s="12">
        <v>50.5</v>
      </c>
      <c r="F24" s="12">
        <v>105.3</v>
      </c>
      <c r="G24" s="13">
        <v>783.9</v>
      </c>
      <c r="H24" s="12">
        <v>247</v>
      </c>
      <c r="I24" s="12">
        <v>1030.9000000000001</v>
      </c>
      <c r="J24" s="14">
        <v>231</v>
      </c>
      <c r="K24" s="12">
        <v>102.8</v>
      </c>
      <c r="L24" s="15">
        <v>50.5</v>
      </c>
    </row>
    <row r="25" spans="1:12" s="16" customFormat="1" ht="21" customHeight="1">
      <c r="A25" s="11" t="s">
        <v>22</v>
      </c>
      <c r="B25" s="12">
        <v>301.60000000000002</v>
      </c>
      <c r="C25" s="12">
        <v>328.3</v>
      </c>
      <c r="D25" s="12">
        <v>58.6</v>
      </c>
      <c r="E25" s="12">
        <v>39.5</v>
      </c>
      <c r="F25" s="12">
        <v>111.3</v>
      </c>
      <c r="G25" s="13">
        <v>839.3</v>
      </c>
      <c r="H25" s="12">
        <v>278.2</v>
      </c>
      <c r="I25" s="12">
        <v>1117.5</v>
      </c>
      <c r="J25" s="14">
        <v>244</v>
      </c>
      <c r="K25" s="12">
        <v>113.8</v>
      </c>
      <c r="L25" s="15">
        <v>39.5</v>
      </c>
    </row>
    <row r="26" spans="1:12" s="16" customFormat="1" ht="21" customHeight="1">
      <c r="A26" s="11" t="s">
        <v>23</v>
      </c>
      <c r="B26" s="12">
        <v>328.7</v>
      </c>
      <c r="C26" s="12">
        <v>358.7</v>
      </c>
      <c r="D26" s="12">
        <v>62.9</v>
      </c>
      <c r="E26" s="12">
        <v>87</v>
      </c>
      <c r="F26" s="12">
        <v>99.4</v>
      </c>
      <c r="G26" s="13">
        <v>936.7</v>
      </c>
      <c r="H26" s="12">
        <v>325.2</v>
      </c>
      <c r="I26" s="12">
        <v>1261.9000000000001</v>
      </c>
      <c r="J26" s="14">
        <v>275</v>
      </c>
      <c r="K26" s="12">
        <v>73</v>
      </c>
      <c r="L26" s="15">
        <v>87</v>
      </c>
    </row>
    <row r="27" spans="1:12" s="16" customFormat="1" ht="21" customHeight="1">
      <c r="A27" s="11" t="s">
        <v>24</v>
      </c>
      <c r="B27" s="12">
        <v>355.1</v>
      </c>
      <c r="C27" s="12">
        <v>376.7</v>
      </c>
      <c r="D27" s="12">
        <v>67.599999999999994</v>
      </c>
      <c r="E27" s="12">
        <v>100.2</v>
      </c>
      <c r="F27" s="12">
        <v>128.19999999999999</v>
      </c>
      <c r="G27" s="13">
        <v>1027.8</v>
      </c>
      <c r="H27" s="12">
        <v>340.8</v>
      </c>
      <c r="I27" s="12">
        <v>1368.6</v>
      </c>
      <c r="J27" s="14">
        <v>300</v>
      </c>
      <c r="K27" s="12">
        <v>154</v>
      </c>
      <c r="L27" s="15">
        <v>100.2</v>
      </c>
    </row>
    <row r="28" spans="1:12" s="16" customFormat="1" ht="21" customHeight="1">
      <c r="A28" s="11" t="s">
        <v>25</v>
      </c>
      <c r="B28" s="12">
        <v>378.8</v>
      </c>
      <c r="C28" s="12">
        <v>413.7</v>
      </c>
      <c r="D28" s="12">
        <v>71.5</v>
      </c>
      <c r="E28" s="12">
        <v>67.400000000000006</v>
      </c>
      <c r="F28" s="12">
        <v>120</v>
      </c>
      <c r="G28" s="13">
        <v>1051.4000000000001</v>
      </c>
      <c r="H28" s="12">
        <v>321.8</v>
      </c>
      <c r="I28" s="12">
        <v>1373.2</v>
      </c>
      <c r="J28" s="14">
        <v>317</v>
      </c>
      <c r="K28" s="12">
        <v>210.3</v>
      </c>
      <c r="L28" s="15">
        <v>67.400000000000006</v>
      </c>
    </row>
    <row r="29" spans="1:12" s="16" customFormat="1" ht="21" customHeight="1">
      <c r="A29" s="11" t="s">
        <v>26</v>
      </c>
      <c r="B29" s="12">
        <v>410.6</v>
      </c>
      <c r="C29" s="12">
        <v>441</v>
      </c>
      <c r="D29" s="12">
        <v>77.3</v>
      </c>
      <c r="E29" s="12">
        <v>64.2</v>
      </c>
      <c r="F29" s="12">
        <v>120.5</v>
      </c>
      <c r="G29" s="13">
        <v>1113.5999999999999</v>
      </c>
      <c r="H29" s="12">
        <v>361.4</v>
      </c>
      <c r="I29" s="12">
        <v>1475</v>
      </c>
      <c r="J29" s="14">
        <v>326</v>
      </c>
      <c r="K29" s="12">
        <v>232.4</v>
      </c>
      <c r="L29" s="15">
        <v>60</v>
      </c>
    </row>
    <row r="30" spans="1:12" s="16" customFormat="1" ht="21" customHeight="1">
      <c r="A30" s="11" t="s">
        <v>27</v>
      </c>
      <c r="B30" s="12">
        <v>467.1</v>
      </c>
      <c r="C30" s="12">
        <v>508.4</v>
      </c>
      <c r="D30" s="12">
        <v>81.8</v>
      </c>
      <c r="E30" s="12">
        <v>95</v>
      </c>
      <c r="F30" s="12">
        <v>117.1</v>
      </c>
      <c r="G30" s="13">
        <v>1269.4000000000001</v>
      </c>
      <c r="H30" s="12">
        <v>380.8</v>
      </c>
      <c r="I30" s="12">
        <v>1701.5</v>
      </c>
      <c r="J30" s="14">
        <v>352</v>
      </c>
      <c r="K30" s="12">
        <v>232.2</v>
      </c>
      <c r="L30" s="15">
        <v>95</v>
      </c>
    </row>
    <row r="31" spans="1:12" s="16" customFormat="1" ht="21" customHeight="1">
      <c r="A31" s="11" t="s">
        <v>74</v>
      </c>
      <c r="B31" s="12">
        <v>518.4</v>
      </c>
      <c r="C31" s="12">
        <v>520.6</v>
      </c>
      <c r="D31" s="12">
        <v>94.1</v>
      </c>
      <c r="E31" s="12">
        <v>126</v>
      </c>
      <c r="F31" s="12">
        <v>148</v>
      </c>
      <c r="G31" s="13">
        <v>1407.1</v>
      </c>
      <c r="H31" s="12">
        <v>461.3</v>
      </c>
      <c r="I31" s="12">
        <v>1868.4</v>
      </c>
      <c r="J31" s="14">
        <v>391</v>
      </c>
      <c r="K31" s="12">
        <v>226.5</v>
      </c>
      <c r="L31" s="15">
        <v>126</v>
      </c>
    </row>
    <row r="32" spans="1:12" s="16" customFormat="1" ht="21" customHeight="1">
      <c r="A32" s="11" t="s">
        <v>28</v>
      </c>
      <c r="B32" s="12">
        <v>557.9</v>
      </c>
      <c r="C32" s="12">
        <v>596.70000000000005</v>
      </c>
      <c r="D32" s="12">
        <v>90.4</v>
      </c>
      <c r="E32" s="12">
        <v>133.9</v>
      </c>
      <c r="F32" s="12">
        <v>161.1</v>
      </c>
      <c r="G32" s="13">
        <v>1540</v>
      </c>
      <c r="H32" s="12">
        <v>526.29999999999995</v>
      </c>
      <c r="I32" s="12">
        <v>2066.3000000000002</v>
      </c>
      <c r="J32" s="14">
        <v>426</v>
      </c>
      <c r="K32" s="12">
        <v>238.2</v>
      </c>
      <c r="L32" s="15">
        <v>133.9</v>
      </c>
    </row>
    <row r="33" spans="1:12" s="16" customFormat="1" ht="21" customHeight="1">
      <c r="A33" s="11" t="s">
        <v>29</v>
      </c>
      <c r="B33" s="12">
        <v>617.1</v>
      </c>
      <c r="C33" s="12">
        <v>629.5</v>
      </c>
      <c r="D33" s="12">
        <v>92.7</v>
      </c>
      <c r="E33" s="12">
        <v>192.2</v>
      </c>
      <c r="F33" s="12">
        <v>170.1</v>
      </c>
      <c r="G33" s="13">
        <v>1701.6</v>
      </c>
      <c r="H33" s="12">
        <v>559.5</v>
      </c>
      <c r="I33" s="12">
        <v>2261.13</v>
      </c>
      <c r="J33" s="12">
        <v>470</v>
      </c>
      <c r="K33" s="12">
        <v>149.9</v>
      </c>
      <c r="L33" s="15">
        <v>192.2</v>
      </c>
    </row>
    <row r="34" spans="1:12" ht="21" customHeight="1">
      <c r="A34" s="17" t="s">
        <v>30</v>
      </c>
      <c r="B34" s="18">
        <v>676.4</v>
      </c>
      <c r="C34" s="18">
        <v>689.8</v>
      </c>
      <c r="D34" s="18">
        <v>108.1</v>
      </c>
      <c r="E34" s="18">
        <v>141.19999999999999</v>
      </c>
      <c r="F34" s="18">
        <v>196.7</v>
      </c>
      <c r="G34" s="18">
        <v>1812.2</v>
      </c>
      <c r="H34" s="18">
        <v>569.29999999999995</v>
      </c>
      <c r="I34" s="18">
        <v>2381.5</v>
      </c>
      <c r="J34" s="18">
        <v>515.20000000000005</v>
      </c>
      <c r="K34" s="18">
        <v>185.6</v>
      </c>
      <c r="L34" s="18">
        <v>141.19999999999999</v>
      </c>
    </row>
    <row r="35" spans="1:12" ht="21" customHeight="1">
      <c r="A35" s="17" t="s">
        <v>31</v>
      </c>
      <c r="B35" s="18">
        <v>758.2</v>
      </c>
      <c r="C35" s="18">
        <v>764</v>
      </c>
      <c r="D35" s="18">
        <v>109.3</v>
      </c>
      <c r="E35" s="18">
        <v>110.7</v>
      </c>
      <c r="F35" s="18">
        <v>222.2</v>
      </c>
      <c r="G35" s="18">
        <v>1964.4</v>
      </c>
      <c r="H35" s="18">
        <v>678.4</v>
      </c>
      <c r="I35" s="18">
        <v>2642.8</v>
      </c>
      <c r="J35" s="18">
        <v>557.5</v>
      </c>
      <c r="K35" s="18">
        <v>241.4</v>
      </c>
      <c r="L35" s="18">
        <v>110.7</v>
      </c>
    </row>
    <row r="36" spans="1:12" ht="21" customHeight="1">
      <c r="A36" s="17" t="s">
        <v>32</v>
      </c>
      <c r="B36" s="18">
        <v>805.7</v>
      </c>
      <c r="C36" s="18">
        <v>785.6</v>
      </c>
      <c r="D36" s="18">
        <v>120.3</v>
      </c>
      <c r="E36" s="18">
        <v>96.6</v>
      </c>
      <c r="F36" s="18">
        <v>224.4</v>
      </c>
      <c r="G36" s="18">
        <v>2032.6</v>
      </c>
      <c r="H36" s="18">
        <v>748.3</v>
      </c>
      <c r="I36" s="18">
        <v>2780.9</v>
      </c>
      <c r="J36" s="18">
        <v>603.28</v>
      </c>
      <c r="K36" s="18">
        <v>266.22000000000003</v>
      </c>
      <c r="L36" s="18">
        <v>96.6</v>
      </c>
    </row>
    <row r="37" spans="1:12" ht="21" customHeight="1">
      <c r="A37" s="17" t="s">
        <v>75</v>
      </c>
      <c r="B37" s="18">
        <v>893.3</v>
      </c>
      <c r="C37" s="18">
        <v>849.1</v>
      </c>
      <c r="D37" s="18">
        <v>141.69999999999999</v>
      </c>
      <c r="E37" s="18">
        <v>76.900000000000006</v>
      </c>
      <c r="F37" s="18">
        <v>292.10000000000002</v>
      </c>
      <c r="G37" s="18">
        <v>2253.1</v>
      </c>
      <c r="H37" s="18">
        <v>798.7</v>
      </c>
      <c r="I37" s="18">
        <v>3051.8</v>
      </c>
      <c r="J37" s="18">
        <v>648.4</v>
      </c>
      <c r="K37" s="18">
        <v>328.8</v>
      </c>
      <c r="L37" s="18">
        <v>76.900000000000006</v>
      </c>
    </row>
    <row r="38" spans="1:12" ht="21" customHeight="1">
      <c r="A38" s="17" t="s">
        <v>34</v>
      </c>
      <c r="B38" s="18">
        <v>931.35</v>
      </c>
      <c r="C38" s="18">
        <v>901.09</v>
      </c>
      <c r="D38" s="18">
        <v>154.4</v>
      </c>
      <c r="E38" s="18">
        <v>60.38</v>
      </c>
      <c r="F38" s="18">
        <v>263.39999999999998</v>
      </c>
      <c r="G38" s="18">
        <v>2310.62</v>
      </c>
      <c r="H38" s="18">
        <v>875.63</v>
      </c>
      <c r="I38" s="18">
        <v>3185.95</v>
      </c>
      <c r="J38" s="18">
        <v>721.73</v>
      </c>
      <c r="K38" s="18">
        <v>425.22</v>
      </c>
      <c r="L38" s="18">
        <v>60.1</v>
      </c>
    </row>
    <row r="39" spans="1:12" ht="21" customHeight="1">
      <c r="A39" s="17" t="s">
        <v>35</v>
      </c>
      <c r="B39" s="18">
        <v>908.67</v>
      </c>
      <c r="C39" s="18">
        <v>845.68</v>
      </c>
      <c r="D39" s="18">
        <v>146.29</v>
      </c>
      <c r="E39" s="18">
        <v>46.38</v>
      </c>
      <c r="F39" s="18">
        <v>257.57</v>
      </c>
      <c r="G39" s="18">
        <v>2204.59</v>
      </c>
      <c r="H39" s="18">
        <v>926.2</v>
      </c>
      <c r="I39" s="18">
        <v>3130.79</v>
      </c>
      <c r="J39" s="18">
        <v>812.5</v>
      </c>
      <c r="K39" s="18">
        <v>356.46</v>
      </c>
      <c r="L39" s="18">
        <v>46.38</v>
      </c>
    </row>
    <row r="40" spans="1:12" ht="21" customHeight="1">
      <c r="A40" s="17" t="s">
        <v>36</v>
      </c>
      <c r="B40" s="18">
        <v>1109.29</v>
      </c>
      <c r="C40" s="18">
        <v>1008.37</v>
      </c>
      <c r="D40" s="18">
        <v>193.12</v>
      </c>
      <c r="E40" s="18">
        <v>74.48</v>
      </c>
      <c r="F40" s="18">
        <v>292.57</v>
      </c>
      <c r="G40" s="18">
        <v>2677.83</v>
      </c>
      <c r="H40" s="18">
        <v>1011.44</v>
      </c>
      <c r="I40" s="18">
        <v>3689.27</v>
      </c>
      <c r="J40" s="18">
        <v>885.28</v>
      </c>
      <c r="K40" s="18">
        <v>612.58000000000004</v>
      </c>
      <c r="L40" s="18">
        <v>74.48</v>
      </c>
    </row>
    <row r="41" spans="1:12" ht="21" customHeight="1">
      <c r="A41" s="17" t="s">
        <v>37</v>
      </c>
      <c r="B41" s="18">
        <v>1169</v>
      </c>
      <c r="C41" s="18">
        <v>1002</v>
      </c>
      <c r="D41" s="18">
        <v>204</v>
      </c>
      <c r="E41" s="18">
        <v>31</v>
      </c>
      <c r="F41" s="18">
        <v>322</v>
      </c>
      <c r="G41" s="18">
        <v>2728</v>
      </c>
      <c r="H41" s="18">
        <v>1130</v>
      </c>
      <c r="I41" s="18">
        <v>3858</v>
      </c>
      <c r="J41" s="18">
        <v>946</v>
      </c>
      <c r="K41" s="18">
        <v>694</v>
      </c>
      <c r="L41" s="18">
        <v>31</v>
      </c>
    </row>
    <row r="42" spans="1:12" ht="21" customHeight="1">
      <c r="A42" s="17" t="s">
        <v>38</v>
      </c>
      <c r="B42" s="18">
        <v>1343</v>
      </c>
      <c r="C42" s="18">
        <v>1124</v>
      </c>
      <c r="D42" s="18">
        <v>241</v>
      </c>
      <c r="E42" s="18">
        <v>4</v>
      </c>
      <c r="F42" s="18">
        <v>333</v>
      </c>
      <c r="G42" s="18">
        <v>3045</v>
      </c>
      <c r="H42" s="18">
        <v>1134</v>
      </c>
      <c r="I42" s="18">
        <v>4179</v>
      </c>
      <c r="J42" s="18">
        <v>1027</v>
      </c>
      <c r="K42" s="18">
        <v>746</v>
      </c>
      <c r="L42" s="18">
        <v>4</v>
      </c>
    </row>
    <row r="43" spans="1:12" ht="21" customHeight="1">
      <c r="A43" s="17" t="s">
        <v>39</v>
      </c>
      <c r="B43" s="18">
        <v>1402</v>
      </c>
      <c r="C43" s="18">
        <v>1141</v>
      </c>
      <c r="D43" s="18">
        <v>257</v>
      </c>
      <c r="E43" s="18">
        <v>4</v>
      </c>
      <c r="F43" s="18">
        <v>352</v>
      </c>
      <c r="G43" s="18">
        <v>3156</v>
      </c>
      <c r="H43" s="18">
        <v>1102</v>
      </c>
      <c r="I43" s="18">
        <v>4258</v>
      </c>
      <c r="J43" s="18">
        <v>1095</v>
      </c>
      <c r="K43" s="18">
        <v>790</v>
      </c>
      <c r="L43" s="18">
        <v>4</v>
      </c>
    </row>
    <row r="44" spans="1:12" ht="21" customHeight="1">
      <c r="A44" s="17" t="s">
        <v>40</v>
      </c>
      <c r="B44" s="18">
        <v>1571</v>
      </c>
      <c r="C44" s="18">
        <v>1252</v>
      </c>
      <c r="D44" s="18">
        <v>285</v>
      </c>
      <c r="E44" s="18">
        <v>3</v>
      </c>
      <c r="F44" s="18">
        <v>385</v>
      </c>
      <c r="G44" s="18">
        <v>3496</v>
      </c>
      <c r="H44" s="18">
        <v>1191</v>
      </c>
      <c r="I44" s="18">
        <v>4687</v>
      </c>
      <c r="J44" s="18">
        <v>1201</v>
      </c>
      <c r="K44" s="18">
        <v>1319</v>
      </c>
      <c r="L44" s="18">
        <v>3</v>
      </c>
    </row>
    <row r="45" spans="1:12" ht="21" customHeight="1">
      <c r="A45" s="17" t="s">
        <v>41</v>
      </c>
      <c r="B45" s="18">
        <v>1679</v>
      </c>
      <c r="C45" s="18">
        <v>1352</v>
      </c>
      <c r="D45" s="18">
        <v>300</v>
      </c>
      <c r="E45" s="18">
        <v>3</v>
      </c>
      <c r="F45" s="18">
        <v>410</v>
      </c>
      <c r="G45" s="18">
        <v>3744</v>
      </c>
      <c r="H45" s="18">
        <v>1263</v>
      </c>
      <c r="I45" s="18">
        <v>5007</v>
      </c>
      <c r="J45" s="18">
        <v>1291</v>
      </c>
      <c r="K45" s="18">
        <v>1370</v>
      </c>
      <c r="L45" s="18">
        <v>3</v>
      </c>
    </row>
    <row r="46" spans="1:12" ht="21" customHeight="1">
      <c r="A46" s="17" t="s">
        <v>42</v>
      </c>
      <c r="B46" s="18">
        <v>1797</v>
      </c>
      <c r="C46" s="18">
        <v>1206</v>
      </c>
      <c r="D46" s="18">
        <v>286</v>
      </c>
      <c r="E46" s="18">
        <v>3</v>
      </c>
      <c r="F46" s="18">
        <v>427</v>
      </c>
      <c r="G46" s="18">
        <v>3719</v>
      </c>
      <c r="H46" s="18">
        <v>1358</v>
      </c>
      <c r="I46" s="18">
        <v>5077</v>
      </c>
      <c r="J46" s="18">
        <v>1385</v>
      </c>
      <c r="K46" s="18">
        <v>1778</v>
      </c>
      <c r="L46" s="18">
        <v>3</v>
      </c>
    </row>
    <row r="47" spans="1:12" ht="21" customHeight="1">
      <c r="A47" s="17" t="s">
        <v>43</v>
      </c>
      <c r="B47" s="18">
        <v>2164</v>
      </c>
      <c r="C47" s="18">
        <v>1719</v>
      </c>
      <c r="D47" s="18">
        <v>351</v>
      </c>
      <c r="E47" s="18">
        <v>3</v>
      </c>
      <c r="F47" s="18">
        <v>540</v>
      </c>
      <c r="G47" s="18">
        <v>4777</v>
      </c>
      <c r="H47" s="18">
        <v>1481</v>
      </c>
      <c r="I47" s="18">
        <v>6258</v>
      </c>
      <c r="J47" s="18">
        <v>1444</v>
      </c>
      <c r="K47" s="18">
        <v>2175</v>
      </c>
      <c r="L47" s="18">
        <v>3</v>
      </c>
    </row>
    <row r="48" spans="1:12" ht="21" customHeight="1">
      <c r="A48" s="17" t="s">
        <v>44</v>
      </c>
      <c r="B48" s="18">
        <v>2442</v>
      </c>
      <c r="C48" s="18">
        <v>2074</v>
      </c>
      <c r="D48" s="18">
        <v>408</v>
      </c>
      <c r="E48" s="18">
        <v>3</v>
      </c>
      <c r="F48" s="18">
        <v>633</v>
      </c>
      <c r="G48" s="18">
        <v>5560</v>
      </c>
      <c r="H48" s="18">
        <v>1498</v>
      </c>
      <c r="I48" s="18">
        <v>7058</v>
      </c>
      <c r="J48" s="18">
        <v>1508</v>
      </c>
      <c r="K48" s="18">
        <v>2582</v>
      </c>
      <c r="L48" s="18">
        <v>3</v>
      </c>
    </row>
    <row r="49" spans="1:12" ht="21" customHeight="1">
      <c r="A49" s="17" t="s">
        <v>45</v>
      </c>
      <c r="B49" s="18">
        <v>2666</v>
      </c>
      <c r="C49" s="18">
        <v>2422</v>
      </c>
      <c r="D49" s="18">
        <v>466</v>
      </c>
      <c r="E49" s="18">
        <v>35</v>
      </c>
      <c r="F49" s="18">
        <v>749</v>
      </c>
      <c r="G49" s="18">
        <v>6338</v>
      </c>
      <c r="H49" s="18">
        <v>1213</v>
      </c>
      <c r="I49" s="18">
        <v>7551</v>
      </c>
      <c r="J49" s="18">
        <v>1320</v>
      </c>
      <c r="K49" s="18">
        <v>2813</v>
      </c>
      <c r="L49" s="18">
        <v>35</v>
      </c>
    </row>
    <row r="50" spans="1:12" ht="21" customHeight="1">
      <c r="A50" s="17" t="s">
        <v>46</v>
      </c>
      <c r="B50" s="18">
        <v>2852</v>
      </c>
      <c r="C50" s="18">
        <v>2301</v>
      </c>
      <c r="D50" s="18">
        <v>487</v>
      </c>
      <c r="E50" s="18">
        <v>107</v>
      </c>
      <c r="F50" s="18">
        <v>781</v>
      </c>
      <c r="G50" s="18">
        <v>6529</v>
      </c>
      <c r="H50" s="18">
        <v>1212</v>
      </c>
      <c r="I50" s="18">
        <v>7741</v>
      </c>
      <c r="J50" s="18">
        <v>1408</v>
      </c>
      <c r="K50" s="18">
        <v>1729</v>
      </c>
      <c r="L50" s="18">
        <v>107</v>
      </c>
    </row>
    <row r="51" spans="1:12" ht="21" customHeight="1">
      <c r="A51" s="17" t="s">
        <v>47</v>
      </c>
      <c r="B51" s="18">
        <v>3138</v>
      </c>
      <c r="C51" s="18">
        <v>2816</v>
      </c>
      <c r="D51" s="18">
        <v>511</v>
      </c>
      <c r="E51" s="18">
        <v>44</v>
      </c>
      <c r="F51" s="18">
        <v>809</v>
      </c>
      <c r="G51" s="18">
        <v>7318</v>
      </c>
      <c r="H51" s="18">
        <v>1560</v>
      </c>
      <c r="I51" s="18">
        <v>8878</v>
      </c>
      <c r="J51" s="18">
        <v>1482</v>
      </c>
      <c r="K51" s="18">
        <v>2826</v>
      </c>
      <c r="L51" s="18">
        <v>44</v>
      </c>
    </row>
    <row r="52" spans="1:12" ht="21" customHeight="1">
      <c r="A52" s="17" t="s">
        <v>161</v>
      </c>
      <c r="B52" s="18">
        <v>3719</v>
      </c>
      <c r="C52" s="18">
        <v>3443</v>
      </c>
      <c r="D52" s="18">
        <v>655</v>
      </c>
      <c r="E52" s="18">
        <v>493</v>
      </c>
      <c r="F52" s="18">
        <v>1007</v>
      </c>
      <c r="G52" s="18">
        <v>9317</v>
      </c>
      <c r="H52" s="18">
        <v>1747</v>
      </c>
      <c r="I52" s="18">
        <v>11064</v>
      </c>
      <c r="J52" s="18">
        <v>1748</v>
      </c>
      <c r="K52" s="18">
        <v>1543</v>
      </c>
      <c r="L52" s="18">
        <v>493</v>
      </c>
    </row>
    <row r="53" spans="1:12" ht="21" customHeight="1">
      <c r="A53" s="17" t="s">
        <v>163</v>
      </c>
      <c r="B53" s="18">
        <v>3896.7</v>
      </c>
      <c r="C53" s="18">
        <v>3586.21</v>
      </c>
      <c r="D53" s="18">
        <v>736.66</v>
      </c>
      <c r="E53" s="18">
        <v>1332.92</v>
      </c>
      <c r="F53" s="18">
        <v>1143.4100000000001</v>
      </c>
      <c r="G53" s="18">
        <v>10695.9</v>
      </c>
      <c r="H53" s="18">
        <v>1674.4500000000007</v>
      </c>
      <c r="I53" s="18">
        <v>12370.35</v>
      </c>
      <c r="J53" s="18">
        <v>1986.39</v>
      </c>
      <c r="K53" s="18">
        <v>1854.53</v>
      </c>
      <c r="L53" s="18">
        <v>1332.92</v>
      </c>
    </row>
    <row r="54" spans="1:12" ht="21" customHeight="1">
      <c r="A54" s="19" t="s">
        <v>77</v>
      </c>
    </row>
  </sheetData>
  <mergeCells count="11"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rintOptions horizontalCentered="1" verticalCentered="1"/>
  <pageMargins left="1.21" right="1.1599999999999999" top="1.25" bottom="1.1499999999999999" header="0.31" footer="0.33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3" workbookViewId="0">
      <selection activeCell="O26" sqref="O26"/>
    </sheetView>
  </sheetViews>
  <sheetFormatPr defaultColWidth="7.109375" defaultRowHeight="15.75"/>
  <cols>
    <col min="1" max="1" width="7.109375" style="22" customWidth="1"/>
    <col min="2" max="2" width="11.33203125" style="21" customWidth="1"/>
    <col min="3" max="3" width="19.33203125" style="21" bestFit="1" customWidth="1"/>
    <col min="4" max="4" width="13.88671875" style="21" bestFit="1" customWidth="1"/>
    <col min="5" max="5" width="6.5546875" style="21" bestFit="1" customWidth="1"/>
    <col min="6" max="6" width="12.77734375" style="21" bestFit="1" customWidth="1"/>
    <col min="7" max="7" width="8" style="21" bestFit="1" customWidth="1"/>
    <col min="8" max="8" width="6.5546875" style="21" bestFit="1" customWidth="1"/>
    <col min="9" max="9" width="7.33203125" style="21" bestFit="1" customWidth="1"/>
    <col min="10" max="16384" width="7.109375" style="21"/>
  </cols>
  <sheetData>
    <row r="1" spans="1:9" ht="18.75">
      <c r="A1" s="133" t="s">
        <v>99</v>
      </c>
      <c r="B1" s="133"/>
      <c r="C1" s="134"/>
      <c r="D1" s="134"/>
      <c r="E1" s="134"/>
      <c r="F1" s="134"/>
      <c r="G1" s="134"/>
      <c r="H1" s="134"/>
      <c r="I1" s="134"/>
    </row>
    <row r="2" spans="1:9" ht="15.75" customHeight="1">
      <c r="A2" s="135" t="s">
        <v>97</v>
      </c>
      <c r="B2" s="135" t="s">
        <v>96</v>
      </c>
      <c r="C2" s="137" t="s">
        <v>95</v>
      </c>
      <c r="D2" s="137"/>
      <c r="E2" s="137"/>
      <c r="F2" s="137"/>
      <c r="G2" s="137"/>
      <c r="H2" s="137"/>
      <c r="I2" s="138"/>
    </row>
    <row r="3" spans="1:9" s="28" customFormat="1">
      <c r="A3" s="135"/>
      <c r="B3" s="136"/>
      <c r="C3" s="31" t="s">
        <v>94</v>
      </c>
      <c r="D3" s="31" t="s">
        <v>93</v>
      </c>
      <c r="E3" s="31" t="s">
        <v>92</v>
      </c>
      <c r="F3" s="31" t="s">
        <v>91</v>
      </c>
      <c r="G3" s="31" t="s">
        <v>90</v>
      </c>
      <c r="H3" s="31" t="s">
        <v>89</v>
      </c>
      <c r="I3" s="31" t="s">
        <v>88</v>
      </c>
    </row>
    <row r="4" spans="1:9" s="28" customFormat="1">
      <c r="A4" s="135"/>
      <c r="B4" s="136"/>
      <c r="C4" s="29" t="s">
        <v>87</v>
      </c>
      <c r="D4" s="29" t="s">
        <v>86</v>
      </c>
      <c r="E4" s="29" t="s">
        <v>85</v>
      </c>
      <c r="F4" s="29" t="s">
        <v>84</v>
      </c>
      <c r="G4" s="30" t="s">
        <v>83</v>
      </c>
      <c r="H4" s="29" t="s">
        <v>82</v>
      </c>
      <c r="I4" s="29" t="s">
        <v>81</v>
      </c>
    </row>
    <row r="5" spans="1:9">
      <c r="A5" s="27">
        <v>1986</v>
      </c>
      <c r="B5" s="26">
        <v>110</v>
      </c>
      <c r="C5" s="26">
        <f t="shared" ref="C5:C41" si="0">D5+G5</f>
        <v>488.5</v>
      </c>
      <c r="D5" s="26">
        <f t="shared" ref="D5:D39" si="1">SUM(E5:F5)</f>
        <v>430.7</v>
      </c>
      <c r="E5" s="26">
        <v>427.4</v>
      </c>
      <c r="F5" s="26">
        <v>3.3</v>
      </c>
      <c r="G5" s="26">
        <f t="shared" ref="G5:G42" si="2">SUM(H5:I5)</f>
        <v>57.8</v>
      </c>
      <c r="H5" s="26">
        <v>57.8</v>
      </c>
      <c r="I5" s="26">
        <v>0</v>
      </c>
    </row>
    <row r="6" spans="1:9">
      <c r="A6" s="25">
        <v>1987</v>
      </c>
      <c r="B6" s="24">
        <v>126</v>
      </c>
      <c r="C6" s="24">
        <f t="shared" si="0"/>
        <v>571</v>
      </c>
      <c r="D6" s="24">
        <f t="shared" si="1"/>
        <v>538.4</v>
      </c>
      <c r="E6" s="24">
        <v>537.29999999999995</v>
      </c>
      <c r="F6" s="24">
        <v>1.1000000000000001</v>
      </c>
      <c r="G6" s="24">
        <f t="shared" si="2"/>
        <v>32.6</v>
      </c>
      <c r="H6" s="24">
        <v>32.6</v>
      </c>
      <c r="I6" s="24">
        <v>0</v>
      </c>
    </row>
    <row r="7" spans="1:9">
      <c r="A7" s="25">
        <v>1988</v>
      </c>
      <c r="B7" s="24">
        <v>141</v>
      </c>
      <c r="C7" s="24">
        <f t="shared" si="0"/>
        <v>628.5</v>
      </c>
      <c r="D7" s="24">
        <f t="shared" si="1"/>
        <v>560.20000000000005</v>
      </c>
      <c r="E7" s="24">
        <v>560.20000000000005</v>
      </c>
      <c r="F7" s="24">
        <v>0</v>
      </c>
      <c r="G7" s="24">
        <f t="shared" si="2"/>
        <v>68.3</v>
      </c>
      <c r="H7" s="24">
        <v>68.3</v>
      </c>
      <c r="I7" s="24">
        <v>0</v>
      </c>
    </row>
    <row r="8" spans="1:9">
      <c r="A8" s="25">
        <v>1989</v>
      </c>
      <c r="B8" s="24">
        <v>150</v>
      </c>
      <c r="C8" s="24">
        <f t="shared" si="0"/>
        <v>672.3</v>
      </c>
      <c r="D8" s="24">
        <f t="shared" si="1"/>
        <v>558.29999999999995</v>
      </c>
      <c r="E8" s="24">
        <v>558.29999999999995</v>
      </c>
      <c r="F8" s="24">
        <v>0</v>
      </c>
      <c r="G8" s="24">
        <f t="shared" si="2"/>
        <v>114</v>
      </c>
      <c r="H8" s="24">
        <v>114</v>
      </c>
      <c r="I8" s="24">
        <v>0</v>
      </c>
    </row>
    <row r="9" spans="1:9">
      <c r="A9" s="25">
        <v>1990</v>
      </c>
      <c r="B9" s="24">
        <v>176</v>
      </c>
      <c r="C9" s="24">
        <f t="shared" si="0"/>
        <v>773.84199999999998</v>
      </c>
      <c r="D9" s="24">
        <f t="shared" si="1"/>
        <v>713.17</v>
      </c>
      <c r="E9" s="24">
        <v>712.31200000000001</v>
      </c>
      <c r="F9" s="24">
        <v>0.85799999999999998</v>
      </c>
      <c r="G9" s="24">
        <f t="shared" si="2"/>
        <v>60.671999999999997</v>
      </c>
      <c r="H9" s="24">
        <v>60.671999999999997</v>
      </c>
      <c r="I9" s="24">
        <v>0</v>
      </c>
    </row>
    <row r="10" spans="1:9">
      <c r="A10" s="25">
        <v>1991</v>
      </c>
      <c r="B10" s="24">
        <v>204</v>
      </c>
      <c r="C10" s="24">
        <f t="shared" si="0"/>
        <v>906.2829999999999</v>
      </c>
      <c r="D10" s="24">
        <f t="shared" si="1"/>
        <v>871.00299999999993</v>
      </c>
      <c r="E10" s="24">
        <v>870.20299999999997</v>
      </c>
      <c r="F10" s="24">
        <v>0.8</v>
      </c>
      <c r="G10" s="24">
        <f t="shared" si="2"/>
        <v>35.28</v>
      </c>
      <c r="H10" s="24">
        <v>33.700000000000003</v>
      </c>
      <c r="I10" s="24">
        <v>1.58</v>
      </c>
    </row>
    <row r="11" spans="1:9">
      <c r="A11" s="25">
        <v>1992</v>
      </c>
      <c r="B11" s="24">
        <v>216</v>
      </c>
      <c r="C11" s="24">
        <f t="shared" si="0"/>
        <v>981.10500000000002</v>
      </c>
      <c r="D11" s="24">
        <f t="shared" si="1"/>
        <v>901.52</v>
      </c>
      <c r="E11" s="24">
        <v>869.98</v>
      </c>
      <c r="F11" s="24">
        <v>31.54</v>
      </c>
      <c r="G11" s="24">
        <f t="shared" si="2"/>
        <v>79.585000000000008</v>
      </c>
      <c r="H11" s="24">
        <v>54.938000000000002</v>
      </c>
      <c r="I11" s="24">
        <v>24.646999999999998</v>
      </c>
    </row>
    <row r="12" spans="1:9">
      <c r="A12" s="25">
        <v>1993</v>
      </c>
      <c r="B12" s="24">
        <v>214.04</v>
      </c>
      <c r="C12" s="24">
        <f t="shared" si="0"/>
        <v>963.31399999999996</v>
      </c>
      <c r="D12" s="24">
        <f t="shared" si="1"/>
        <v>851.33999999999992</v>
      </c>
      <c r="E12" s="24">
        <v>804.05</v>
      </c>
      <c r="F12" s="24">
        <v>47.29</v>
      </c>
      <c r="G12" s="24">
        <f t="shared" si="2"/>
        <v>111.974</v>
      </c>
      <c r="H12" s="24">
        <v>82.222999999999999</v>
      </c>
      <c r="I12" s="24">
        <v>29.751000000000001</v>
      </c>
    </row>
    <row r="13" spans="1:9">
      <c r="A13" s="25">
        <v>1994</v>
      </c>
      <c r="B13" s="24">
        <v>231</v>
      </c>
      <c r="C13" s="24">
        <f t="shared" si="0"/>
        <v>1030.8900000000001</v>
      </c>
      <c r="D13" s="24">
        <f t="shared" si="1"/>
        <v>897.68000000000006</v>
      </c>
      <c r="E13" s="24">
        <v>835.48</v>
      </c>
      <c r="F13" s="24">
        <v>62.2</v>
      </c>
      <c r="G13" s="24">
        <f t="shared" si="2"/>
        <v>133.21</v>
      </c>
      <c r="H13" s="24">
        <v>102.77</v>
      </c>
      <c r="I13" s="24">
        <v>30.44</v>
      </c>
    </row>
    <row r="14" spans="1:9">
      <c r="A14" s="25">
        <v>1995</v>
      </c>
      <c r="B14" s="24">
        <v>244</v>
      </c>
      <c r="C14" s="24">
        <f t="shared" si="0"/>
        <v>1117.46</v>
      </c>
      <c r="D14" s="24">
        <f t="shared" si="1"/>
        <v>929.66</v>
      </c>
      <c r="E14" s="24">
        <v>848.74</v>
      </c>
      <c r="F14" s="24">
        <v>80.92</v>
      </c>
      <c r="G14" s="24">
        <f t="shared" si="2"/>
        <v>187.8</v>
      </c>
      <c r="H14" s="24">
        <v>113.84</v>
      </c>
      <c r="I14" s="24">
        <v>73.959999999999994</v>
      </c>
    </row>
    <row r="15" spans="1:9">
      <c r="A15" s="25">
        <v>1996</v>
      </c>
      <c r="B15" s="24">
        <v>275</v>
      </c>
      <c r="C15" s="24">
        <f t="shared" si="0"/>
        <v>1262.96</v>
      </c>
      <c r="D15" s="24">
        <f t="shared" si="1"/>
        <v>1109.3900000000001</v>
      </c>
      <c r="E15" s="24">
        <v>1072.75</v>
      </c>
      <c r="F15" s="24">
        <v>36.64</v>
      </c>
      <c r="G15" s="24">
        <f t="shared" si="2"/>
        <v>153.57</v>
      </c>
      <c r="H15" s="24">
        <v>72.959999999999994</v>
      </c>
      <c r="I15" s="24">
        <v>80.61</v>
      </c>
    </row>
    <row r="16" spans="1:9">
      <c r="A16" s="25">
        <v>1997</v>
      </c>
      <c r="B16" s="24">
        <v>300.11</v>
      </c>
      <c r="C16" s="24">
        <f t="shared" si="0"/>
        <v>1368.5800000000002</v>
      </c>
      <c r="D16" s="24">
        <f t="shared" si="1"/>
        <v>1136.3700000000001</v>
      </c>
      <c r="E16" s="24">
        <v>1096.6400000000001</v>
      </c>
      <c r="F16" s="24">
        <v>39.729999999999997</v>
      </c>
      <c r="G16" s="24">
        <f t="shared" si="2"/>
        <v>232.20999999999998</v>
      </c>
      <c r="H16" s="24">
        <v>153.97999999999999</v>
      </c>
      <c r="I16" s="24">
        <v>78.23</v>
      </c>
    </row>
    <row r="17" spans="1:9">
      <c r="A17" s="25">
        <v>1998</v>
      </c>
      <c r="B17" s="24">
        <v>317</v>
      </c>
      <c r="C17" s="24">
        <f t="shared" si="0"/>
        <v>1373.17</v>
      </c>
      <c r="D17" s="24">
        <f t="shared" si="1"/>
        <v>1079.4100000000001</v>
      </c>
      <c r="E17" s="24">
        <v>971.96</v>
      </c>
      <c r="F17" s="24">
        <v>107.45</v>
      </c>
      <c r="G17" s="24">
        <f t="shared" si="2"/>
        <v>293.76</v>
      </c>
      <c r="H17" s="24">
        <v>210.29</v>
      </c>
      <c r="I17" s="24">
        <v>83.47</v>
      </c>
    </row>
    <row r="18" spans="1:9">
      <c r="A18" s="25">
        <v>1999</v>
      </c>
      <c r="B18" s="24">
        <v>326.39999999999998</v>
      </c>
      <c r="C18" s="24">
        <f t="shared" si="0"/>
        <v>1475</v>
      </c>
      <c r="D18" s="24">
        <f t="shared" si="1"/>
        <v>1165.33</v>
      </c>
      <c r="E18" s="24">
        <v>1046.51</v>
      </c>
      <c r="F18" s="24">
        <v>118.82</v>
      </c>
      <c r="G18" s="24">
        <f t="shared" si="2"/>
        <v>309.66999999999996</v>
      </c>
      <c r="H18" s="24">
        <v>232.39</v>
      </c>
      <c r="I18" s="24">
        <v>77.28</v>
      </c>
    </row>
    <row r="19" spans="1:9">
      <c r="A19" s="25">
        <v>2000</v>
      </c>
      <c r="B19" s="24">
        <v>351.9</v>
      </c>
      <c r="C19" s="24">
        <f t="shared" si="0"/>
        <v>1701.45</v>
      </c>
      <c r="D19" s="24">
        <f t="shared" si="1"/>
        <v>1299.95</v>
      </c>
      <c r="E19" s="24">
        <v>1233.22</v>
      </c>
      <c r="F19" s="24">
        <v>66.73</v>
      </c>
      <c r="G19" s="24">
        <f t="shared" si="2"/>
        <v>401.5</v>
      </c>
      <c r="H19" s="24">
        <v>232.2</v>
      </c>
      <c r="I19" s="24">
        <v>169.3</v>
      </c>
    </row>
    <row r="20" spans="1:9">
      <c r="A20" s="25">
        <v>2001</v>
      </c>
      <c r="B20" s="24">
        <v>391</v>
      </c>
      <c r="C20" s="24">
        <f t="shared" si="0"/>
        <v>1868.42</v>
      </c>
      <c r="D20" s="24">
        <f t="shared" si="1"/>
        <v>1140.5</v>
      </c>
      <c r="E20" s="24">
        <v>1113.3599999999999</v>
      </c>
      <c r="F20" s="24">
        <v>27.14</v>
      </c>
      <c r="G20" s="24">
        <f t="shared" si="2"/>
        <v>727.92</v>
      </c>
      <c r="H20" s="24">
        <v>226.54</v>
      </c>
      <c r="I20" s="24">
        <v>501.38</v>
      </c>
    </row>
    <row r="21" spans="1:9">
      <c r="A21" s="25">
        <v>2002</v>
      </c>
      <c r="B21" s="24">
        <v>426</v>
      </c>
      <c r="C21" s="24">
        <f t="shared" si="0"/>
        <v>2066.4499999999998</v>
      </c>
      <c r="D21" s="24">
        <f t="shared" si="1"/>
        <v>1130.1400000000001</v>
      </c>
      <c r="E21" s="24">
        <v>1113.1300000000001</v>
      </c>
      <c r="F21" s="24">
        <v>17.010000000000002</v>
      </c>
      <c r="G21" s="24">
        <f t="shared" si="2"/>
        <v>936.31</v>
      </c>
      <c r="H21" s="24">
        <v>238.29</v>
      </c>
      <c r="I21" s="24">
        <v>698.02</v>
      </c>
    </row>
    <row r="22" spans="1:9">
      <c r="A22" s="25">
        <v>2003</v>
      </c>
      <c r="B22" s="24">
        <v>470.33</v>
      </c>
      <c r="C22" s="24">
        <f t="shared" si="0"/>
        <v>2261.13</v>
      </c>
      <c r="D22" s="24">
        <f t="shared" si="1"/>
        <v>1482.44</v>
      </c>
      <c r="E22" s="24">
        <v>1478.04</v>
      </c>
      <c r="F22" s="24">
        <v>4.4000000000000004</v>
      </c>
      <c r="G22" s="24">
        <f t="shared" si="2"/>
        <v>778.68999999999994</v>
      </c>
      <c r="H22" s="24">
        <v>149.88</v>
      </c>
      <c r="I22" s="24">
        <v>628.80999999999995</v>
      </c>
    </row>
    <row r="23" spans="1:9">
      <c r="A23" s="25">
        <v>2004</v>
      </c>
      <c r="B23" s="24">
        <v>515.24</v>
      </c>
      <c r="C23" s="24">
        <f t="shared" si="0"/>
        <v>2380.8990000000003</v>
      </c>
      <c r="D23" s="24">
        <f t="shared" si="1"/>
        <v>1355.38</v>
      </c>
      <c r="E23" s="24">
        <v>1345.46</v>
      </c>
      <c r="F23" s="24">
        <v>9.92</v>
      </c>
      <c r="G23" s="24">
        <f t="shared" si="2"/>
        <v>1025.519</v>
      </c>
      <c r="H23" s="24">
        <v>186.67500000000001</v>
      </c>
      <c r="I23" s="24">
        <v>838.84400000000005</v>
      </c>
    </row>
    <row r="24" spans="1:9">
      <c r="A24" s="25">
        <v>2005</v>
      </c>
      <c r="B24" s="24">
        <v>557.53</v>
      </c>
      <c r="C24" s="24">
        <f t="shared" si="0"/>
        <v>2642.7530000000002</v>
      </c>
      <c r="D24" s="24">
        <f t="shared" si="1"/>
        <v>1536.5690000000002</v>
      </c>
      <c r="E24" s="24">
        <v>1522.9</v>
      </c>
      <c r="F24" s="24">
        <v>13.669</v>
      </c>
      <c r="G24" s="24">
        <f t="shared" si="2"/>
        <v>1106.184</v>
      </c>
      <c r="H24" s="24">
        <v>241.38900000000001</v>
      </c>
      <c r="I24" s="24">
        <v>864.79499999999996</v>
      </c>
    </row>
    <row r="25" spans="1:9">
      <c r="A25" s="25">
        <v>2006</v>
      </c>
      <c r="B25" s="24">
        <v>603.28</v>
      </c>
      <c r="C25" s="24">
        <f t="shared" si="0"/>
        <v>2780.92</v>
      </c>
      <c r="D25" s="24">
        <f t="shared" si="1"/>
        <v>1584.6499999999999</v>
      </c>
      <c r="E25" s="24">
        <v>1568.55</v>
      </c>
      <c r="F25" s="24">
        <v>16.100000000000001</v>
      </c>
      <c r="G25" s="24">
        <f t="shared" si="2"/>
        <v>1196.27</v>
      </c>
      <c r="H25" s="24">
        <v>266.23</v>
      </c>
      <c r="I25" s="24">
        <v>930.04</v>
      </c>
    </row>
    <row r="26" spans="1:9">
      <c r="A26" s="25">
        <v>2007</v>
      </c>
      <c r="B26" s="24">
        <v>648.39</v>
      </c>
      <c r="C26" s="24">
        <f t="shared" si="0"/>
        <v>3051.8199999999997</v>
      </c>
      <c r="D26" s="24">
        <f t="shared" si="1"/>
        <v>1760.73</v>
      </c>
      <c r="E26" s="24">
        <v>1747.42</v>
      </c>
      <c r="F26" s="24">
        <v>13.31</v>
      </c>
      <c r="G26" s="24">
        <f t="shared" si="2"/>
        <v>1291.0899999999999</v>
      </c>
      <c r="H26" s="24">
        <v>328.83</v>
      </c>
      <c r="I26" s="24">
        <v>962.26</v>
      </c>
    </row>
    <row r="27" spans="1:9">
      <c r="A27" s="25">
        <v>2008</v>
      </c>
      <c r="B27" s="24">
        <v>721.73</v>
      </c>
      <c r="C27" s="24">
        <f t="shared" si="0"/>
        <v>3185.95</v>
      </c>
      <c r="D27" s="24">
        <f t="shared" si="1"/>
        <v>1802.3100000000002</v>
      </c>
      <c r="E27" s="24">
        <v>1793.14</v>
      </c>
      <c r="F27" s="24">
        <v>9.17</v>
      </c>
      <c r="G27" s="24">
        <f t="shared" si="2"/>
        <v>1383.6399999999999</v>
      </c>
      <c r="H27" s="24">
        <v>425.22</v>
      </c>
      <c r="I27" s="24">
        <v>958.42</v>
      </c>
    </row>
    <row r="28" spans="1:9">
      <c r="A28" s="25">
        <v>2009</v>
      </c>
      <c r="B28" s="24">
        <v>812.5</v>
      </c>
      <c r="C28" s="24">
        <f t="shared" si="0"/>
        <v>3130.79</v>
      </c>
      <c r="D28" s="24">
        <f t="shared" si="1"/>
        <v>1848.59</v>
      </c>
      <c r="E28" s="24">
        <v>1839.53</v>
      </c>
      <c r="F28" s="24">
        <v>9.06</v>
      </c>
      <c r="G28" s="24">
        <f t="shared" si="2"/>
        <v>1282.2</v>
      </c>
      <c r="H28" s="24">
        <v>356.46</v>
      </c>
      <c r="I28" s="24">
        <v>925.74</v>
      </c>
    </row>
    <row r="29" spans="1:9">
      <c r="A29" s="25">
        <v>2010</v>
      </c>
      <c r="B29" s="24">
        <v>885.28</v>
      </c>
      <c r="C29" s="24">
        <f t="shared" si="0"/>
        <v>3351.7700000000004</v>
      </c>
      <c r="D29" s="24">
        <f t="shared" si="1"/>
        <v>2121.6600000000003</v>
      </c>
      <c r="E29" s="24">
        <v>2108.65</v>
      </c>
      <c r="F29" s="24">
        <v>13.01</v>
      </c>
      <c r="G29" s="24">
        <f t="shared" si="2"/>
        <v>1230.1099999999999</v>
      </c>
      <c r="H29" s="24">
        <v>638.67999999999995</v>
      </c>
      <c r="I29" s="24">
        <v>591.42999999999995</v>
      </c>
    </row>
    <row r="30" spans="1:9">
      <c r="A30" s="25">
        <v>2011</v>
      </c>
      <c r="B30" s="24">
        <v>946.1</v>
      </c>
      <c r="C30" s="24">
        <f t="shared" si="0"/>
        <v>3858.37</v>
      </c>
      <c r="D30" s="24">
        <f t="shared" si="1"/>
        <v>2125.48</v>
      </c>
      <c r="E30" s="24">
        <v>2122.08</v>
      </c>
      <c r="F30" s="24">
        <v>3.4</v>
      </c>
      <c r="G30" s="24">
        <f t="shared" si="2"/>
        <v>1732.8899999999999</v>
      </c>
      <c r="H30" s="24">
        <v>694.05</v>
      </c>
      <c r="I30" s="24">
        <v>1038.8399999999999</v>
      </c>
    </row>
    <row r="31" spans="1:9">
      <c r="A31" s="25">
        <v>2012</v>
      </c>
      <c r="B31" s="24">
        <v>1026.6500000000001</v>
      </c>
      <c r="C31" s="24">
        <f t="shared" si="0"/>
        <v>4178.6299999999992</v>
      </c>
      <c r="D31" s="24">
        <f t="shared" si="1"/>
        <v>2358.9899999999998</v>
      </c>
      <c r="E31" s="24">
        <v>2357.4299999999998</v>
      </c>
      <c r="F31" s="24">
        <v>1.56</v>
      </c>
      <c r="G31" s="24">
        <f t="shared" si="2"/>
        <v>1819.6399999999999</v>
      </c>
      <c r="H31" s="24">
        <v>746.07</v>
      </c>
      <c r="I31" s="24">
        <v>1073.57</v>
      </c>
    </row>
    <row r="32" spans="1:9">
      <c r="A32" s="25">
        <v>2013</v>
      </c>
      <c r="B32" s="24">
        <v>1094.6199999999999</v>
      </c>
      <c r="C32" s="24">
        <f t="shared" si="0"/>
        <v>4258.08</v>
      </c>
      <c r="D32" s="24">
        <f t="shared" si="1"/>
        <v>2291.96</v>
      </c>
      <c r="E32" s="24">
        <v>2273.11</v>
      </c>
      <c r="F32" s="24">
        <v>18.850000000000001</v>
      </c>
      <c r="G32" s="24">
        <f t="shared" si="2"/>
        <v>1966.12</v>
      </c>
      <c r="H32" s="24">
        <v>790.14</v>
      </c>
      <c r="I32" s="24">
        <v>1175.98</v>
      </c>
    </row>
    <row r="33" spans="1:9">
      <c r="A33" s="25">
        <v>2014</v>
      </c>
      <c r="B33" s="24">
        <v>1200.98</v>
      </c>
      <c r="C33" s="24">
        <f t="shared" si="0"/>
        <v>4687.1000000000004</v>
      </c>
      <c r="D33" s="24">
        <f t="shared" si="1"/>
        <v>2297.88</v>
      </c>
      <c r="E33" s="24">
        <v>2288.23</v>
      </c>
      <c r="F33" s="24">
        <v>9.65</v>
      </c>
      <c r="G33" s="24">
        <f t="shared" si="2"/>
        <v>2389.2200000000003</v>
      </c>
      <c r="H33" s="24">
        <v>1318.75</v>
      </c>
      <c r="I33" s="24">
        <v>1070.47</v>
      </c>
    </row>
    <row r="34" spans="1:9">
      <c r="A34" s="25">
        <v>2015</v>
      </c>
      <c r="B34" s="24">
        <v>1291.0999999999999</v>
      </c>
      <c r="C34" s="24">
        <f t="shared" si="0"/>
        <v>5006.9400000000005</v>
      </c>
      <c r="D34" s="24">
        <f t="shared" si="1"/>
        <v>2368.12</v>
      </c>
      <c r="E34" s="24">
        <v>2366.88</v>
      </c>
      <c r="F34" s="24">
        <v>1.24</v>
      </c>
      <c r="G34" s="24">
        <f t="shared" si="2"/>
        <v>2638.82</v>
      </c>
      <c r="H34" s="24">
        <v>1369.89</v>
      </c>
      <c r="I34" s="24">
        <v>1268.93</v>
      </c>
    </row>
    <row r="35" spans="1:9">
      <c r="A35" s="25">
        <v>2016</v>
      </c>
      <c r="B35" s="24">
        <v>1385.3</v>
      </c>
      <c r="C35" s="24">
        <f t="shared" si="0"/>
        <v>5077.1399999999994</v>
      </c>
      <c r="D35" s="24">
        <f t="shared" si="1"/>
        <v>2133.2199999999998</v>
      </c>
      <c r="E35" s="24">
        <v>2133.14</v>
      </c>
      <c r="F35" s="24">
        <v>0.08</v>
      </c>
      <c r="G35" s="24">
        <f t="shared" si="2"/>
        <v>2943.92</v>
      </c>
      <c r="H35" s="24">
        <v>1777.68</v>
      </c>
      <c r="I35" s="24">
        <v>1166.24</v>
      </c>
    </row>
    <row r="36" spans="1:9">
      <c r="A36" s="25">
        <v>2017</v>
      </c>
      <c r="B36" s="24">
        <v>1444.1</v>
      </c>
      <c r="C36" s="24">
        <f t="shared" si="0"/>
        <v>6257.73</v>
      </c>
      <c r="D36" s="24">
        <f t="shared" si="1"/>
        <v>2305.4500000000003</v>
      </c>
      <c r="E36" s="24">
        <v>2305.17</v>
      </c>
      <c r="F36" s="24">
        <v>0.28000000000000003</v>
      </c>
      <c r="G36" s="24">
        <f t="shared" si="2"/>
        <v>3952.2799999999997</v>
      </c>
      <c r="H36" s="24">
        <v>2175.04</v>
      </c>
      <c r="I36" s="24">
        <v>1777.24</v>
      </c>
    </row>
    <row r="37" spans="1:9">
      <c r="A37" s="25">
        <v>2018</v>
      </c>
      <c r="B37" s="24">
        <v>1508.16</v>
      </c>
      <c r="C37" s="24">
        <f t="shared" si="0"/>
        <v>7057.93</v>
      </c>
      <c r="D37" s="24">
        <f t="shared" si="1"/>
        <v>2308.37</v>
      </c>
      <c r="E37" s="24">
        <v>2308.2399999999998</v>
      </c>
      <c r="F37" s="24">
        <v>0.13</v>
      </c>
      <c r="G37" s="24">
        <f t="shared" si="2"/>
        <v>4749.5600000000004</v>
      </c>
      <c r="H37" s="24">
        <v>2581.8000000000002</v>
      </c>
      <c r="I37" s="24">
        <v>2167.7600000000002</v>
      </c>
    </row>
    <row r="38" spans="1:9">
      <c r="A38" s="25">
        <v>2019</v>
      </c>
      <c r="B38" s="24">
        <v>1320.28</v>
      </c>
      <c r="C38" s="24">
        <f t="shared" si="0"/>
        <v>7551.2300000000005</v>
      </c>
      <c r="D38" s="24">
        <f t="shared" si="1"/>
        <v>2548.1099999999997</v>
      </c>
      <c r="E38" s="24">
        <v>2547.9899999999998</v>
      </c>
      <c r="F38" s="24">
        <v>0.12</v>
      </c>
      <c r="G38" s="24">
        <f t="shared" si="2"/>
        <v>5003.1200000000008</v>
      </c>
      <c r="H38" s="24">
        <v>2813.07</v>
      </c>
      <c r="I38" s="24">
        <v>2190.0500000000002</v>
      </c>
    </row>
    <row r="39" spans="1:9">
      <c r="A39" s="25">
        <v>2020</v>
      </c>
      <c r="B39" s="24">
        <v>1408</v>
      </c>
      <c r="C39" s="24">
        <f t="shared" si="0"/>
        <v>7741</v>
      </c>
      <c r="D39" s="24">
        <f t="shared" si="1"/>
        <v>3021</v>
      </c>
      <c r="E39" s="24">
        <v>3021</v>
      </c>
      <c r="F39" s="24" t="s">
        <v>80</v>
      </c>
      <c r="G39" s="24">
        <f t="shared" si="2"/>
        <v>4720</v>
      </c>
      <c r="H39" s="24">
        <v>1729</v>
      </c>
      <c r="I39" s="24">
        <v>2991</v>
      </c>
    </row>
    <row r="40" spans="1:9">
      <c r="A40" s="25">
        <v>2021</v>
      </c>
      <c r="B40" s="24">
        <v>1482</v>
      </c>
      <c r="C40" s="24">
        <f t="shared" si="0"/>
        <v>8851</v>
      </c>
      <c r="D40" s="24">
        <v>2804</v>
      </c>
      <c r="E40" s="24">
        <v>2804</v>
      </c>
      <c r="F40" s="24" t="s">
        <v>80</v>
      </c>
      <c r="G40" s="24">
        <f t="shared" si="2"/>
        <v>6047</v>
      </c>
      <c r="H40" s="24">
        <v>2806</v>
      </c>
      <c r="I40" s="24">
        <f>3093+148</f>
        <v>3241</v>
      </c>
    </row>
    <row r="41" spans="1:9">
      <c r="A41" s="25">
        <v>2022</v>
      </c>
      <c r="B41" s="24">
        <v>1748</v>
      </c>
      <c r="C41" s="24">
        <f t="shared" si="0"/>
        <v>11064</v>
      </c>
      <c r="D41" s="24">
        <v>3259</v>
      </c>
      <c r="E41" s="24">
        <v>3259</v>
      </c>
      <c r="F41" s="24" t="s">
        <v>80</v>
      </c>
      <c r="G41" s="24">
        <f t="shared" si="2"/>
        <v>7805</v>
      </c>
      <c r="H41" s="24">
        <v>1543</v>
      </c>
      <c r="I41" s="24">
        <f>4286+1976</f>
        <v>6262</v>
      </c>
    </row>
    <row r="42" spans="1:9">
      <c r="A42" s="25">
        <v>2023</v>
      </c>
      <c r="B42" s="24">
        <v>1870</v>
      </c>
      <c r="C42" s="24">
        <v>12369</v>
      </c>
      <c r="D42" s="24">
        <v>2930</v>
      </c>
      <c r="E42" s="24">
        <v>2930</v>
      </c>
      <c r="F42" s="24" t="s">
        <v>80</v>
      </c>
      <c r="G42" s="24">
        <f t="shared" si="2"/>
        <v>9439</v>
      </c>
      <c r="H42" s="24">
        <v>1833</v>
      </c>
      <c r="I42" s="24">
        <v>7606</v>
      </c>
    </row>
    <row r="43" spans="1:9">
      <c r="A43" s="23" t="s">
        <v>79</v>
      </c>
    </row>
    <row r="44" spans="1:9">
      <c r="A44" s="23" t="s">
        <v>78</v>
      </c>
    </row>
    <row r="45" spans="1:9">
      <c r="A45" s="23"/>
    </row>
  </sheetData>
  <mergeCells count="4">
    <mergeCell ref="A1:I1"/>
    <mergeCell ref="A2:A4"/>
    <mergeCell ref="B2:B4"/>
    <mergeCell ref="C2:I2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="115" zoomScaleNormal="115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N8" sqref="N8"/>
    </sheetView>
  </sheetViews>
  <sheetFormatPr defaultColWidth="7.77734375" defaultRowHeight="15"/>
  <cols>
    <col min="1" max="1" width="22.88671875" style="87" customWidth="1"/>
    <col min="2" max="2" width="9.77734375" style="87" customWidth="1"/>
    <col min="3" max="4" width="10.33203125" style="87" bestFit="1" customWidth="1"/>
    <col min="5" max="5" width="9.6640625" style="87" customWidth="1"/>
    <col min="6" max="6" width="9.77734375" style="87" customWidth="1"/>
    <col min="7" max="7" width="9.109375" style="87" bestFit="1" customWidth="1"/>
    <col min="8" max="9" width="9.6640625" style="87" customWidth="1"/>
    <col min="10" max="10" width="8.77734375" style="87" customWidth="1"/>
    <col min="11" max="11" width="9.21875" style="87" customWidth="1"/>
    <col min="12" max="12" width="8.77734375" style="87" customWidth="1"/>
    <col min="13" max="16384" width="7.77734375" style="87"/>
  </cols>
  <sheetData>
    <row r="1" spans="1:12" ht="18.75">
      <c r="A1" s="139" t="s">
        <v>143</v>
      </c>
      <c r="B1" s="139"/>
      <c r="C1" s="139"/>
      <c r="D1" s="139"/>
      <c r="E1" s="139"/>
      <c r="F1" s="139"/>
      <c r="G1" s="139"/>
      <c r="H1" s="139"/>
      <c r="I1" s="139"/>
    </row>
    <row r="2" spans="1:12" ht="32.25" customHeight="1">
      <c r="A2" s="140" t="s">
        <v>131</v>
      </c>
      <c r="B2" s="144" t="s">
        <v>57</v>
      </c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1:12" ht="15" customHeight="1">
      <c r="A3" s="140"/>
      <c r="B3" s="114" t="s">
        <v>39</v>
      </c>
      <c r="C3" s="114" t="s">
        <v>40</v>
      </c>
      <c r="D3" s="114" t="s">
        <v>41</v>
      </c>
      <c r="E3" s="114" t="s">
        <v>42</v>
      </c>
      <c r="F3" s="114" t="s">
        <v>43</v>
      </c>
      <c r="G3" s="88" t="s">
        <v>44</v>
      </c>
      <c r="H3" s="88" t="s">
        <v>45</v>
      </c>
      <c r="I3" s="88" t="s">
        <v>46</v>
      </c>
      <c r="J3" s="115" t="s">
        <v>47</v>
      </c>
      <c r="K3" s="115" t="s">
        <v>161</v>
      </c>
      <c r="L3" s="115" t="s">
        <v>163</v>
      </c>
    </row>
    <row r="4" spans="1:12" s="91" customFormat="1" ht="26.25" customHeight="1">
      <c r="A4" s="89" t="s">
        <v>132</v>
      </c>
      <c r="B4" s="90">
        <v>746</v>
      </c>
      <c r="C4" s="90">
        <v>746</v>
      </c>
      <c r="D4" s="90">
        <v>829.19</v>
      </c>
      <c r="E4" s="90">
        <v>855.89</v>
      </c>
      <c r="F4" s="90">
        <v>972.49</v>
      </c>
      <c r="G4" s="90">
        <v>1074.135</v>
      </c>
      <c r="H4" s="90">
        <v>1182.21</v>
      </c>
      <c r="I4" s="90">
        <v>1332.585</v>
      </c>
      <c r="J4" s="90">
        <v>1451.33</v>
      </c>
      <c r="K4" s="90">
        <v>2190</v>
      </c>
      <c r="L4" s="90">
        <v>2684</v>
      </c>
    </row>
    <row r="5" spans="1:12" s="91" customFormat="1" ht="26.25" customHeight="1">
      <c r="A5" s="92" t="s">
        <v>133</v>
      </c>
      <c r="B5" s="90">
        <v>1987.36</v>
      </c>
      <c r="C5" s="90">
        <v>1987.36</v>
      </c>
      <c r="D5" s="90">
        <v>2848.86</v>
      </c>
      <c r="E5" s="90">
        <v>3006</v>
      </c>
      <c r="F5" s="90">
        <v>3483</v>
      </c>
      <c r="G5" s="90">
        <v>3538</v>
      </c>
      <c r="H5" s="90">
        <v>3634</v>
      </c>
      <c r="I5" s="90">
        <v>3730</v>
      </c>
      <c r="J5" s="93">
        <v>3977</v>
      </c>
      <c r="K5" s="93">
        <v>4577</v>
      </c>
      <c r="L5" s="90">
        <v>5742</v>
      </c>
    </row>
    <row r="6" spans="1:12" s="91" customFormat="1" ht="26.25" customHeight="1">
      <c r="A6" s="92" t="s">
        <v>134</v>
      </c>
      <c r="B6" s="90">
        <v>2599</v>
      </c>
      <c r="C6" s="90">
        <v>2712</v>
      </c>
      <c r="D6" s="90">
        <v>2833</v>
      </c>
      <c r="E6" s="90">
        <v>2969</v>
      </c>
      <c r="F6" s="90">
        <v>3257</v>
      </c>
      <c r="G6" s="90">
        <v>3574</v>
      </c>
      <c r="H6" s="90">
        <v>3909</v>
      </c>
      <c r="I6" s="90">
        <v>4219</v>
      </c>
      <c r="J6" s="90">
        <v>4529</v>
      </c>
      <c r="K6" s="90">
        <v>4766</v>
      </c>
      <c r="L6" s="90">
        <v>5134</v>
      </c>
    </row>
    <row r="7" spans="1:12" s="91" customFormat="1" ht="26.25" customHeight="1">
      <c r="A7" s="92" t="s">
        <v>135</v>
      </c>
      <c r="B7" s="94">
        <v>114160.4</v>
      </c>
      <c r="C7" s="90">
        <v>116066.64</v>
      </c>
      <c r="D7" s="90">
        <v>123827.78</v>
      </c>
      <c r="E7" s="90">
        <v>124115</v>
      </c>
      <c r="F7" s="90">
        <v>124976</v>
      </c>
      <c r="G7" s="90">
        <v>125825</v>
      </c>
      <c r="H7" s="90">
        <v>127245</v>
      </c>
      <c r="I7" s="90">
        <v>130401</v>
      </c>
      <c r="J7" s="90">
        <v>132650</v>
      </c>
      <c r="K7" s="90">
        <v>136595</v>
      </c>
      <c r="L7" s="90">
        <v>145270</v>
      </c>
    </row>
    <row r="8" spans="1:12" s="91" customFormat="1" ht="26.25" customHeight="1">
      <c r="A8" s="92" t="s">
        <v>136</v>
      </c>
      <c r="B8" s="90">
        <v>4260.45</v>
      </c>
      <c r="C8" s="90">
        <v>3092.47</v>
      </c>
      <c r="D8" s="90">
        <v>4966.66</v>
      </c>
      <c r="E8" s="90">
        <v>5077.18</v>
      </c>
      <c r="F8" s="90">
        <v>6257.73</v>
      </c>
      <c r="G8" s="90">
        <v>7057.93</v>
      </c>
      <c r="H8" s="90">
        <v>7551.23</v>
      </c>
      <c r="I8" s="90">
        <v>7741</v>
      </c>
      <c r="J8" s="90">
        <v>8851</v>
      </c>
      <c r="K8" s="90">
        <v>11064</v>
      </c>
      <c r="L8" s="90">
        <v>12370</v>
      </c>
    </row>
    <row r="9" spans="1:12" s="91" customFormat="1" ht="26.25" customHeight="1">
      <c r="A9" s="92" t="s">
        <v>137</v>
      </c>
      <c r="B9" s="90">
        <v>1094</v>
      </c>
      <c r="C9" s="90">
        <v>1200.98</v>
      </c>
      <c r="D9" s="90">
        <v>1291.0999999999999</v>
      </c>
      <c r="E9" s="90">
        <v>1385</v>
      </c>
      <c r="F9" s="90">
        <v>1444.06</v>
      </c>
      <c r="G9" s="90">
        <v>1508.16</v>
      </c>
      <c r="H9" s="90">
        <v>1320.28</v>
      </c>
      <c r="I9" s="90">
        <v>1408</v>
      </c>
      <c r="J9" s="95">
        <v>1482</v>
      </c>
      <c r="K9" s="95">
        <v>1748</v>
      </c>
      <c r="L9" s="90">
        <v>1986</v>
      </c>
    </row>
    <row r="10" spans="1:12" s="91" customFormat="1" ht="37.5" customHeight="1">
      <c r="A10" s="96" t="s">
        <v>138</v>
      </c>
      <c r="B10" s="90">
        <v>790.14</v>
      </c>
      <c r="C10" s="90">
        <v>1318.75</v>
      </c>
      <c r="D10" s="90">
        <v>1369.89</v>
      </c>
      <c r="E10" s="90">
        <v>1782.86</v>
      </c>
      <c r="F10" s="97">
        <v>2179</v>
      </c>
      <c r="G10" s="90">
        <v>2581.8000000000002</v>
      </c>
      <c r="H10" s="97">
        <v>2813.07</v>
      </c>
      <c r="I10" s="97">
        <v>1729</v>
      </c>
      <c r="J10" s="97">
        <v>2826</v>
      </c>
      <c r="K10" s="97">
        <v>1543</v>
      </c>
      <c r="L10" s="90">
        <v>1854</v>
      </c>
    </row>
    <row r="11" spans="1:12" s="91" customFormat="1" ht="31.5" customHeight="1">
      <c r="A11" s="89" t="s">
        <v>139</v>
      </c>
      <c r="B11" s="90">
        <v>25.03</v>
      </c>
      <c r="C11" s="90">
        <v>24.64</v>
      </c>
      <c r="D11" s="90">
        <v>24.44</v>
      </c>
      <c r="E11" s="90">
        <v>25.78</v>
      </c>
      <c r="F11" s="93">
        <v>22.9</v>
      </c>
      <c r="G11" s="90">
        <v>20.45</v>
      </c>
      <c r="H11" s="90">
        <v>15.32</v>
      </c>
      <c r="I11" s="90">
        <v>15.27</v>
      </c>
      <c r="J11" s="95">
        <v>17.18</v>
      </c>
      <c r="K11" s="95">
        <v>15</v>
      </c>
      <c r="L11" s="90">
        <v>13.46</v>
      </c>
    </row>
    <row r="12" spans="1:12" s="91" customFormat="1" ht="36" customHeight="1">
      <c r="A12" s="98" t="s">
        <v>162</v>
      </c>
      <c r="B12" s="90">
        <v>115.38</v>
      </c>
      <c r="C12" s="90">
        <v>123.98</v>
      </c>
      <c r="D12" s="90">
        <v>132.65</v>
      </c>
      <c r="E12" s="90">
        <v>130.78</v>
      </c>
      <c r="F12" s="97">
        <v>164.32</v>
      </c>
      <c r="G12" s="90">
        <v>198</v>
      </c>
      <c r="H12" s="97">
        <v>245</v>
      </c>
      <c r="I12" s="97">
        <v>240</v>
      </c>
      <c r="J12" s="97">
        <v>246.4</v>
      </c>
      <c r="K12" s="97">
        <v>304</v>
      </c>
      <c r="L12" s="90">
        <v>380</v>
      </c>
    </row>
    <row r="13" spans="1:12" s="91" customFormat="1" ht="36" customHeight="1">
      <c r="A13" s="98" t="s">
        <v>140</v>
      </c>
      <c r="B13" s="90">
        <v>57.81</v>
      </c>
      <c r="C13" s="90">
        <v>59.66</v>
      </c>
      <c r="D13" s="90">
        <v>61.94</v>
      </c>
      <c r="E13" s="90">
        <v>63.19</v>
      </c>
      <c r="F13" s="99">
        <v>68.3</v>
      </c>
      <c r="G13" s="90">
        <v>84</v>
      </c>
      <c r="H13" s="97">
        <v>88</v>
      </c>
      <c r="I13" s="97">
        <v>86.44</v>
      </c>
      <c r="J13" s="97">
        <v>89.7</v>
      </c>
      <c r="K13" s="97">
        <v>93</v>
      </c>
      <c r="L13" s="90">
        <v>95</v>
      </c>
    </row>
    <row r="14" spans="1:12" ht="12" customHeight="1">
      <c r="A14" s="141" t="s">
        <v>144</v>
      </c>
      <c r="B14" s="141"/>
      <c r="C14" s="141"/>
      <c r="D14" s="141"/>
      <c r="E14" s="141"/>
    </row>
    <row r="15" spans="1:12" s="101" customFormat="1" ht="11.25">
      <c r="A15" s="142" t="s">
        <v>141</v>
      </c>
      <c r="B15" s="142"/>
      <c r="C15" s="142"/>
      <c r="D15" s="142"/>
      <c r="E15" s="142"/>
      <c r="F15" s="142"/>
      <c r="G15" s="142"/>
      <c r="H15" s="100"/>
      <c r="I15" s="100"/>
    </row>
    <row r="16" spans="1:12" s="101" customFormat="1" ht="17.25" customHeight="1">
      <c r="A16" s="143" t="s">
        <v>142</v>
      </c>
      <c r="B16" s="143"/>
      <c r="C16" s="143"/>
      <c r="D16" s="143"/>
      <c r="E16" s="143"/>
      <c r="F16" s="102"/>
      <c r="G16" s="103"/>
      <c r="H16" s="104"/>
      <c r="I16" s="104"/>
    </row>
    <row r="17" spans="1:3" s="101" customFormat="1" ht="11.25">
      <c r="A17" s="101" t="s">
        <v>145</v>
      </c>
    </row>
    <row r="18" spans="1:3" s="101" customFormat="1" ht="11.25"/>
    <row r="22" spans="1:3">
      <c r="C22" s="105"/>
    </row>
  </sheetData>
  <mergeCells count="6">
    <mergeCell ref="A1:I1"/>
    <mergeCell ref="A2:A3"/>
    <mergeCell ref="A14:E14"/>
    <mergeCell ref="A15:G15"/>
    <mergeCell ref="A16:E16"/>
    <mergeCell ref="B2:L2"/>
  </mergeCells>
  <printOptions horizontalCentered="1"/>
  <pageMargins left="0.9" right="0.9" top="0.8" bottom="1.2" header="1" footer="1"/>
  <pageSetup paperSize="213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3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5" sqref="H25"/>
    </sheetView>
  </sheetViews>
  <sheetFormatPr defaultColWidth="7.77734375" defaultRowHeight="15"/>
  <cols>
    <col min="1" max="1" width="22.88671875" style="32" customWidth="1"/>
    <col min="2" max="2" width="6.5546875" style="32" bestFit="1" customWidth="1"/>
    <col min="3" max="15" width="10" style="32" customWidth="1"/>
    <col min="16" max="16384" width="7.77734375" style="32"/>
  </cols>
  <sheetData>
    <row r="1" spans="1:18" ht="24" customHeight="1">
      <c r="A1" s="147" t="s">
        <v>159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8" ht="26.25" customHeight="1">
      <c r="A2" s="148" t="s">
        <v>146</v>
      </c>
      <c r="B2" s="149" t="s">
        <v>57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1"/>
    </row>
    <row r="3" spans="1:18" ht="31.5" customHeight="1">
      <c r="A3" s="148"/>
      <c r="B3" s="112" t="s">
        <v>147</v>
      </c>
      <c r="C3" s="113" t="s">
        <v>35</v>
      </c>
      <c r="D3" s="113" t="s">
        <v>36</v>
      </c>
      <c r="E3" s="113" t="s">
        <v>37</v>
      </c>
      <c r="F3" s="113" t="s">
        <v>38</v>
      </c>
      <c r="G3" s="113" t="s">
        <v>39</v>
      </c>
      <c r="H3" s="113" t="s">
        <v>40</v>
      </c>
      <c r="I3" s="113" t="s">
        <v>41</v>
      </c>
      <c r="J3" s="113" t="s">
        <v>42</v>
      </c>
      <c r="K3" s="113" t="s">
        <v>43</v>
      </c>
      <c r="L3" s="113" t="s">
        <v>44</v>
      </c>
      <c r="M3" s="113" t="s">
        <v>45</v>
      </c>
      <c r="N3" s="113" t="s">
        <v>46</v>
      </c>
      <c r="O3" s="113" t="s">
        <v>76</v>
      </c>
    </row>
    <row r="4" spans="1:18" ht="45.75" customHeight="1">
      <c r="A4" s="106" t="s">
        <v>148</v>
      </c>
      <c r="B4" s="107" t="s">
        <v>149</v>
      </c>
      <c r="C4" s="108">
        <v>1193</v>
      </c>
      <c r="D4" s="108">
        <v>1695</v>
      </c>
      <c r="E4" s="108">
        <v>2453</v>
      </c>
      <c r="F4" s="108">
        <v>3258</v>
      </c>
      <c r="G4" s="108">
        <v>3366</v>
      </c>
      <c r="H4" s="108">
        <v>3288</v>
      </c>
      <c r="I4" s="108">
        <v>3646</v>
      </c>
      <c r="J4" s="108">
        <v>1910</v>
      </c>
      <c r="K4" s="108">
        <v>1245</v>
      </c>
      <c r="L4" s="108">
        <v>1249</v>
      </c>
      <c r="M4" s="108">
        <v>1453</v>
      </c>
      <c r="N4" s="108">
        <v>870</v>
      </c>
      <c r="O4" s="108">
        <v>955</v>
      </c>
    </row>
    <row r="5" spans="1:18" ht="49.5" customHeight="1">
      <c r="A5" s="106" t="s">
        <v>150</v>
      </c>
      <c r="B5" s="107" t="s">
        <v>151</v>
      </c>
      <c r="C5" s="108">
        <v>60502</v>
      </c>
      <c r="D5" s="108">
        <v>36135</v>
      </c>
      <c r="E5" s="108">
        <v>57059</v>
      </c>
      <c r="F5" s="108">
        <v>35627</v>
      </c>
      <c r="G5" s="108">
        <v>96495</v>
      </c>
      <c r="H5" s="108">
        <v>87038</v>
      </c>
      <c r="I5" s="108">
        <v>103161</v>
      </c>
      <c r="J5" s="108">
        <v>56770</v>
      </c>
      <c r="K5" s="108">
        <v>16084</v>
      </c>
      <c r="L5" s="108">
        <v>109147</v>
      </c>
      <c r="M5" s="108">
        <v>75454</v>
      </c>
      <c r="N5" s="108">
        <v>29816</v>
      </c>
      <c r="O5" s="108">
        <v>12567</v>
      </c>
      <c r="R5" s="108"/>
    </row>
    <row r="6" spans="1:18" ht="49.5" customHeight="1">
      <c r="A6" s="106" t="s">
        <v>158</v>
      </c>
      <c r="B6" s="107" t="s">
        <v>151</v>
      </c>
      <c r="C6" s="108"/>
      <c r="D6" s="108"/>
      <c r="E6" s="108"/>
      <c r="F6" s="108"/>
      <c r="G6" s="108"/>
      <c r="H6" s="108"/>
      <c r="I6" s="108"/>
      <c r="J6" s="108"/>
      <c r="K6" s="108"/>
      <c r="L6" s="108">
        <v>51</v>
      </c>
      <c r="M6" s="108">
        <v>878</v>
      </c>
      <c r="N6" s="108">
        <v>728</v>
      </c>
      <c r="O6" s="108">
        <v>1131</v>
      </c>
      <c r="R6" s="111"/>
    </row>
    <row r="7" spans="1:18" ht="41.25" customHeight="1">
      <c r="A7" s="106" t="s">
        <v>152</v>
      </c>
      <c r="B7" s="107" t="s">
        <v>151</v>
      </c>
      <c r="C7" s="108">
        <v>19479</v>
      </c>
      <c r="D7" s="108">
        <v>19511</v>
      </c>
      <c r="E7" s="108">
        <v>17907</v>
      </c>
      <c r="F7" s="108">
        <v>18979</v>
      </c>
      <c r="G7" s="108">
        <v>17635</v>
      </c>
      <c r="H7" s="108">
        <v>31512</v>
      </c>
      <c r="I7" s="108">
        <v>30078</v>
      </c>
      <c r="J7" s="108">
        <v>16706</v>
      </c>
      <c r="K7" s="108">
        <v>20536</v>
      </c>
      <c r="L7" s="108">
        <v>16988</v>
      </c>
      <c r="M7" s="108">
        <v>11803</v>
      </c>
      <c r="N7" s="108">
        <v>1766</v>
      </c>
      <c r="O7" s="108">
        <v>3975</v>
      </c>
    </row>
    <row r="8" spans="1:18" ht="39.75" customHeight="1">
      <c r="A8" s="106" t="s">
        <v>153</v>
      </c>
      <c r="B8" s="107" t="s">
        <v>151</v>
      </c>
      <c r="C8" s="108">
        <v>1168</v>
      </c>
      <c r="D8" s="108">
        <v>986</v>
      </c>
      <c r="E8" s="108">
        <v>353</v>
      </c>
      <c r="F8" s="108">
        <v>971</v>
      </c>
      <c r="G8" s="108">
        <v>1256</v>
      </c>
      <c r="H8" s="108">
        <v>341</v>
      </c>
      <c r="I8" s="108">
        <v>641</v>
      </c>
      <c r="J8" s="108">
        <v>673</v>
      </c>
      <c r="K8" s="108">
        <v>160</v>
      </c>
      <c r="L8" s="108">
        <v>203</v>
      </c>
      <c r="M8" s="108">
        <v>161</v>
      </c>
      <c r="N8" s="108"/>
      <c r="O8" s="108">
        <v>4</v>
      </c>
    </row>
    <row r="9" spans="1:18" ht="44.25" customHeight="1">
      <c r="A9" s="106" t="s">
        <v>154</v>
      </c>
      <c r="B9" s="107" t="s">
        <v>151</v>
      </c>
      <c r="C9" s="108">
        <v>53595</v>
      </c>
      <c r="D9" s="108">
        <v>87154</v>
      </c>
      <c r="E9" s="108">
        <v>84168</v>
      </c>
      <c r="F9" s="108">
        <v>118461</v>
      </c>
      <c r="G9" s="108">
        <v>120364</v>
      </c>
      <c r="H9" s="108">
        <v>140662</v>
      </c>
      <c r="I9" s="108">
        <v>310281</v>
      </c>
      <c r="J9" s="108">
        <v>51211</v>
      </c>
      <c r="K9" s="108">
        <v>60555</v>
      </c>
      <c r="L9" s="108">
        <v>37788</v>
      </c>
      <c r="M9" s="108">
        <v>43015</v>
      </c>
      <c r="N9" s="108">
        <v>13455</v>
      </c>
      <c r="O9" s="108">
        <v>26810</v>
      </c>
    </row>
    <row r="10" spans="1:18" ht="25.5">
      <c r="A10" s="106" t="s">
        <v>155</v>
      </c>
      <c r="B10" s="107" t="s">
        <v>149</v>
      </c>
      <c r="C10" s="108" t="s">
        <v>80</v>
      </c>
      <c r="D10" s="108" t="s">
        <v>80</v>
      </c>
      <c r="E10" s="108" t="s">
        <v>80</v>
      </c>
      <c r="F10" s="108" t="s">
        <v>80</v>
      </c>
      <c r="G10" s="108" t="s">
        <v>80</v>
      </c>
      <c r="H10" s="108">
        <v>25</v>
      </c>
      <c r="I10" s="108">
        <v>54</v>
      </c>
      <c r="J10" s="108">
        <v>75</v>
      </c>
      <c r="K10" s="108" t="s">
        <v>80</v>
      </c>
      <c r="L10" s="108">
        <v>200</v>
      </c>
      <c r="M10" s="108">
        <v>305</v>
      </c>
      <c r="N10" s="108">
        <v>50</v>
      </c>
      <c r="O10" s="108">
        <v>284</v>
      </c>
    </row>
    <row r="11" spans="1:18" ht="42" customHeight="1">
      <c r="A11" s="106" t="s">
        <v>156</v>
      </c>
      <c r="B11" s="107" t="s">
        <v>151</v>
      </c>
      <c r="C11" s="108" t="s">
        <v>80</v>
      </c>
      <c r="D11" s="108" t="s">
        <v>80</v>
      </c>
      <c r="E11" s="108" t="s">
        <v>80</v>
      </c>
      <c r="F11" s="108" t="s">
        <v>80</v>
      </c>
      <c r="G11" s="108" t="s">
        <v>80</v>
      </c>
      <c r="H11" s="108" t="s">
        <v>80</v>
      </c>
      <c r="I11" s="108">
        <v>15</v>
      </c>
      <c r="J11" s="108">
        <v>5</v>
      </c>
      <c r="K11" s="108">
        <v>55</v>
      </c>
      <c r="L11" s="108">
        <v>101</v>
      </c>
      <c r="M11" s="108">
        <v>58</v>
      </c>
      <c r="N11" s="108">
        <v>52</v>
      </c>
      <c r="O11" s="108">
        <v>35</v>
      </c>
    </row>
    <row r="12" spans="1:18" ht="23.25" customHeight="1">
      <c r="A12" s="109" t="s">
        <v>157</v>
      </c>
      <c r="B12" s="109"/>
      <c r="C12" s="109"/>
      <c r="D12" s="109"/>
      <c r="E12" s="110"/>
    </row>
    <row r="13" spans="1:18">
      <c r="A13" s="32" t="s">
        <v>144</v>
      </c>
    </row>
  </sheetData>
  <mergeCells count="3">
    <mergeCell ref="A1:O1"/>
    <mergeCell ref="A2:A3"/>
    <mergeCell ref="B2:O2"/>
  </mergeCells>
  <printOptions horizontalCentered="1"/>
  <pageMargins left="0.9" right="0.9" top="0.8" bottom="1.2" header="1" footer="1"/>
  <pageSetup paperSize="213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24"/>
  <sheetViews>
    <sheetView showGridLines="0" topLeftCell="D1" workbookViewId="0">
      <selection activeCell="E15" sqref="E15"/>
    </sheetView>
  </sheetViews>
  <sheetFormatPr defaultColWidth="8.33203125" defaultRowHeight="12.75"/>
  <cols>
    <col min="1" max="1" width="15.77734375" style="4" bestFit="1" customWidth="1"/>
    <col min="2" max="5" width="5.6640625" style="4" bestFit="1" customWidth="1"/>
    <col min="6" max="6" width="5.33203125" style="4" bestFit="1" customWidth="1"/>
    <col min="7" max="15" width="6" style="4" bestFit="1" customWidth="1"/>
    <col min="16" max="256" width="8.33203125" style="4"/>
    <col min="257" max="257" width="15.77734375" style="4" bestFit="1" customWidth="1"/>
    <col min="258" max="261" width="5.6640625" style="4" bestFit="1" customWidth="1"/>
    <col min="262" max="262" width="5.33203125" style="4" bestFit="1" customWidth="1"/>
    <col min="263" max="271" width="6" style="4" bestFit="1" customWidth="1"/>
    <col min="272" max="512" width="8.33203125" style="4"/>
    <col min="513" max="513" width="15.77734375" style="4" bestFit="1" customWidth="1"/>
    <col min="514" max="517" width="5.6640625" style="4" bestFit="1" customWidth="1"/>
    <col min="518" max="518" width="5.33203125" style="4" bestFit="1" customWidth="1"/>
    <col min="519" max="527" width="6" style="4" bestFit="1" customWidth="1"/>
    <col min="528" max="768" width="8.33203125" style="4"/>
    <col min="769" max="769" width="15.77734375" style="4" bestFit="1" customWidth="1"/>
    <col min="770" max="773" width="5.6640625" style="4" bestFit="1" customWidth="1"/>
    <col min="774" max="774" width="5.33203125" style="4" bestFit="1" customWidth="1"/>
    <col min="775" max="783" width="6" style="4" bestFit="1" customWidth="1"/>
    <col min="784" max="1024" width="8.33203125" style="4"/>
    <col min="1025" max="1025" width="15.77734375" style="4" bestFit="1" customWidth="1"/>
    <col min="1026" max="1029" width="5.6640625" style="4" bestFit="1" customWidth="1"/>
    <col min="1030" max="1030" width="5.33203125" style="4" bestFit="1" customWidth="1"/>
    <col min="1031" max="1039" width="6" style="4" bestFit="1" customWidth="1"/>
    <col min="1040" max="1280" width="8.33203125" style="4"/>
    <col min="1281" max="1281" width="15.77734375" style="4" bestFit="1" customWidth="1"/>
    <col min="1282" max="1285" width="5.6640625" style="4" bestFit="1" customWidth="1"/>
    <col min="1286" max="1286" width="5.33203125" style="4" bestFit="1" customWidth="1"/>
    <col min="1287" max="1295" width="6" style="4" bestFit="1" customWidth="1"/>
    <col min="1296" max="1536" width="8.33203125" style="4"/>
    <col min="1537" max="1537" width="15.77734375" style="4" bestFit="1" customWidth="1"/>
    <col min="1538" max="1541" width="5.6640625" style="4" bestFit="1" customWidth="1"/>
    <col min="1542" max="1542" width="5.33203125" style="4" bestFit="1" customWidth="1"/>
    <col min="1543" max="1551" width="6" style="4" bestFit="1" customWidth="1"/>
    <col min="1552" max="1792" width="8.33203125" style="4"/>
    <col min="1793" max="1793" width="15.77734375" style="4" bestFit="1" customWidth="1"/>
    <col min="1794" max="1797" width="5.6640625" style="4" bestFit="1" customWidth="1"/>
    <col min="1798" max="1798" width="5.33203125" style="4" bestFit="1" customWidth="1"/>
    <col min="1799" max="1807" width="6" style="4" bestFit="1" customWidth="1"/>
    <col min="1808" max="2048" width="8.33203125" style="4"/>
    <col min="2049" max="2049" width="15.77734375" style="4" bestFit="1" customWidth="1"/>
    <col min="2050" max="2053" width="5.6640625" style="4" bestFit="1" customWidth="1"/>
    <col min="2054" max="2054" width="5.33203125" style="4" bestFit="1" customWidth="1"/>
    <col min="2055" max="2063" width="6" style="4" bestFit="1" customWidth="1"/>
    <col min="2064" max="2304" width="8.33203125" style="4"/>
    <col min="2305" max="2305" width="15.77734375" style="4" bestFit="1" customWidth="1"/>
    <col min="2306" max="2309" width="5.6640625" style="4" bestFit="1" customWidth="1"/>
    <col min="2310" max="2310" width="5.33203125" style="4" bestFit="1" customWidth="1"/>
    <col min="2311" max="2319" width="6" style="4" bestFit="1" customWidth="1"/>
    <col min="2320" max="2560" width="8.33203125" style="4"/>
    <col min="2561" max="2561" width="15.77734375" style="4" bestFit="1" customWidth="1"/>
    <col min="2562" max="2565" width="5.6640625" style="4" bestFit="1" customWidth="1"/>
    <col min="2566" max="2566" width="5.33203125" style="4" bestFit="1" customWidth="1"/>
    <col min="2567" max="2575" width="6" style="4" bestFit="1" customWidth="1"/>
    <col min="2576" max="2816" width="8.33203125" style="4"/>
    <col min="2817" max="2817" width="15.77734375" style="4" bestFit="1" customWidth="1"/>
    <col min="2818" max="2821" width="5.6640625" style="4" bestFit="1" customWidth="1"/>
    <col min="2822" max="2822" width="5.33203125" style="4" bestFit="1" customWidth="1"/>
    <col min="2823" max="2831" width="6" style="4" bestFit="1" customWidth="1"/>
    <col min="2832" max="3072" width="8.33203125" style="4"/>
    <col min="3073" max="3073" width="15.77734375" style="4" bestFit="1" customWidth="1"/>
    <col min="3074" max="3077" width="5.6640625" style="4" bestFit="1" customWidth="1"/>
    <col min="3078" max="3078" width="5.33203125" style="4" bestFit="1" customWidth="1"/>
    <col min="3079" max="3087" width="6" style="4" bestFit="1" customWidth="1"/>
    <col min="3088" max="3328" width="8.33203125" style="4"/>
    <col min="3329" max="3329" width="15.77734375" style="4" bestFit="1" customWidth="1"/>
    <col min="3330" max="3333" width="5.6640625" style="4" bestFit="1" customWidth="1"/>
    <col min="3334" max="3334" width="5.33203125" style="4" bestFit="1" customWidth="1"/>
    <col min="3335" max="3343" width="6" style="4" bestFit="1" customWidth="1"/>
    <col min="3344" max="3584" width="8.33203125" style="4"/>
    <col min="3585" max="3585" width="15.77734375" style="4" bestFit="1" customWidth="1"/>
    <col min="3586" max="3589" width="5.6640625" style="4" bestFit="1" customWidth="1"/>
    <col min="3590" max="3590" width="5.33203125" style="4" bestFit="1" customWidth="1"/>
    <col min="3591" max="3599" width="6" style="4" bestFit="1" customWidth="1"/>
    <col min="3600" max="3840" width="8.33203125" style="4"/>
    <col min="3841" max="3841" width="15.77734375" style="4" bestFit="1" customWidth="1"/>
    <col min="3842" max="3845" width="5.6640625" style="4" bestFit="1" customWidth="1"/>
    <col min="3846" max="3846" width="5.33203125" style="4" bestFit="1" customWidth="1"/>
    <col min="3847" max="3855" width="6" style="4" bestFit="1" customWidth="1"/>
    <col min="3856" max="4096" width="8.33203125" style="4"/>
    <col min="4097" max="4097" width="15.77734375" style="4" bestFit="1" customWidth="1"/>
    <col min="4098" max="4101" width="5.6640625" style="4" bestFit="1" customWidth="1"/>
    <col min="4102" max="4102" width="5.33203125" style="4" bestFit="1" customWidth="1"/>
    <col min="4103" max="4111" width="6" style="4" bestFit="1" customWidth="1"/>
    <col min="4112" max="4352" width="8.33203125" style="4"/>
    <col min="4353" max="4353" width="15.77734375" style="4" bestFit="1" customWidth="1"/>
    <col min="4354" max="4357" width="5.6640625" style="4" bestFit="1" customWidth="1"/>
    <col min="4358" max="4358" width="5.33203125" style="4" bestFit="1" customWidth="1"/>
    <col min="4359" max="4367" width="6" style="4" bestFit="1" customWidth="1"/>
    <col min="4368" max="4608" width="8.33203125" style="4"/>
    <col min="4609" max="4609" width="15.77734375" style="4" bestFit="1" customWidth="1"/>
    <col min="4610" max="4613" width="5.6640625" style="4" bestFit="1" customWidth="1"/>
    <col min="4614" max="4614" width="5.33203125" style="4" bestFit="1" customWidth="1"/>
    <col min="4615" max="4623" width="6" style="4" bestFit="1" customWidth="1"/>
    <col min="4624" max="4864" width="8.33203125" style="4"/>
    <col min="4865" max="4865" width="15.77734375" style="4" bestFit="1" customWidth="1"/>
    <col min="4866" max="4869" width="5.6640625" style="4" bestFit="1" customWidth="1"/>
    <col min="4870" max="4870" width="5.33203125" style="4" bestFit="1" customWidth="1"/>
    <col min="4871" max="4879" width="6" style="4" bestFit="1" customWidth="1"/>
    <col min="4880" max="5120" width="8.33203125" style="4"/>
    <col min="5121" max="5121" width="15.77734375" style="4" bestFit="1" customWidth="1"/>
    <col min="5122" max="5125" width="5.6640625" style="4" bestFit="1" customWidth="1"/>
    <col min="5126" max="5126" width="5.33203125" style="4" bestFit="1" customWidth="1"/>
    <col min="5127" max="5135" width="6" style="4" bestFit="1" customWidth="1"/>
    <col min="5136" max="5376" width="8.33203125" style="4"/>
    <col min="5377" max="5377" width="15.77734375" style="4" bestFit="1" customWidth="1"/>
    <col min="5378" max="5381" width="5.6640625" style="4" bestFit="1" customWidth="1"/>
    <col min="5382" max="5382" width="5.33203125" style="4" bestFit="1" customWidth="1"/>
    <col min="5383" max="5391" width="6" style="4" bestFit="1" customWidth="1"/>
    <col min="5392" max="5632" width="8.33203125" style="4"/>
    <col min="5633" max="5633" width="15.77734375" style="4" bestFit="1" customWidth="1"/>
    <col min="5634" max="5637" width="5.6640625" style="4" bestFit="1" customWidth="1"/>
    <col min="5638" max="5638" width="5.33203125" style="4" bestFit="1" customWidth="1"/>
    <col min="5639" max="5647" width="6" style="4" bestFit="1" customWidth="1"/>
    <col min="5648" max="5888" width="8.33203125" style="4"/>
    <col min="5889" max="5889" width="15.77734375" style="4" bestFit="1" customWidth="1"/>
    <col min="5890" max="5893" width="5.6640625" style="4" bestFit="1" customWidth="1"/>
    <col min="5894" max="5894" width="5.33203125" style="4" bestFit="1" customWidth="1"/>
    <col min="5895" max="5903" width="6" style="4" bestFit="1" customWidth="1"/>
    <col min="5904" max="6144" width="8.33203125" style="4"/>
    <col min="6145" max="6145" width="15.77734375" style="4" bestFit="1" customWidth="1"/>
    <col min="6146" max="6149" width="5.6640625" style="4" bestFit="1" customWidth="1"/>
    <col min="6150" max="6150" width="5.33203125" style="4" bestFit="1" customWidth="1"/>
    <col min="6151" max="6159" width="6" style="4" bestFit="1" customWidth="1"/>
    <col min="6160" max="6400" width="8.33203125" style="4"/>
    <col min="6401" max="6401" width="15.77734375" style="4" bestFit="1" customWidth="1"/>
    <col min="6402" max="6405" width="5.6640625" style="4" bestFit="1" customWidth="1"/>
    <col min="6406" max="6406" width="5.33203125" style="4" bestFit="1" customWidth="1"/>
    <col min="6407" max="6415" width="6" style="4" bestFit="1" customWidth="1"/>
    <col min="6416" max="6656" width="8.33203125" style="4"/>
    <col min="6657" max="6657" width="15.77734375" style="4" bestFit="1" customWidth="1"/>
    <col min="6658" max="6661" width="5.6640625" style="4" bestFit="1" customWidth="1"/>
    <col min="6662" max="6662" width="5.33203125" style="4" bestFit="1" customWidth="1"/>
    <col min="6663" max="6671" width="6" style="4" bestFit="1" customWidth="1"/>
    <col min="6672" max="6912" width="8.33203125" style="4"/>
    <col min="6913" max="6913" width="15.77734375" style="4" bestFit="1" customWidth="1"/>
    <col min="6914" max="6917" width="5.6640625" style="4" bestFit="1" customWidth="1"/>
    <col min="6918" max="6918" width="5.33203125" style="4" bestFit="1" customWidth="1"/>
    <col min="6919" max="6927" width="6" style="4" bestFit="1" customWidth="1"/>
    <col min="6928" max="7168" width="8.33203125" style="4"/>
    <col min="7169" max="7169" width="15.77734375" style="4" bestFit="1" customWidth="1"/>
    <col min="7170" max="7173" width="5.6640625" style="4" bestFit="1" customWidth="1"/>
    <col min="7174" max="7174" width="5.33203125" style="4" bestFit="1" customWidth="1"/>
    <col min="7175" max="7183" width="6" style="4" bestFit="1" customWidth="1"/>
    <col min="7184" max="7424" width="8.33203125" style="4"/>
    <col min="7425" max="7425" width="15.77734375" style="4" bestFit="1" customWidth="1"/>
    <col min="7426" max="7429" width="5.6640625" style="4" bestFit="1" customWidth="1"/>
    <col min="7430" max="7430" width="5.33203125" style="4" bestFit="1" customWidth="1"/>
    <col min="7431" max="7439" width="6" style="4" bestFit="1" customWidth="1"/>
    <col min="7440" max="7680" width="8.33203125" style="4"/>
    <col min="7681" max="7681" width="15.77734375" style="4" bestFit="1" customWidth="1"/>
    <col min="7682" max="7685" width="5.6640625" style="4" bestFit="1" customWidth="1"/>
    <col min="7686" max="7686" width="5.33203125" style="4" bestFit="1" customWidth="1"/>
    <col min="7687" max="7695" width="6" style="4" bestFit="1" customWidth="1"/>
    <col min="7696" max="7936" width="8.33203125" style="4"/>
    <col min="7937" max="7937" width="15.77734375" style="4" bestFit="1" customWidth="1"/>
    <col min="7938" max="7941" width="5.6640625" style="4" bestFit="1" customWidth="1"/>
    <col min="7942" max="7942" width="5.33203125" style="4" bestFit="1" customWidth="1"/>
    <col min="7943" max="7951" width="6" style="4" bestFit="1" customWidth="1"/>
    <col min="7952" max="8192" width="8.33203125" style="4"/>
    <col min="8193" max="8193" width="15.77734375" style="4" bestFit="1" customWidth="1"/>
    <col min="8194" max="8197" width="5.6640625" style="4" bestFit="1" customWidth="1"/>
    <col min="8198" max="8198" width="5.33203125" style="4" bestFit="1" customWidth="1"/>
    <col min="8199" max="8207" width="6" style="4" bestFit="1" customWidth="1"/>
    <col min="8208" max="8448" width="8.33203125" style="4"/>
    <col min="8449" max="8449" width="15.77734375" style="4" bestFit="1" customWidth="1"/>
    <col min="8450" max="8453" width="5.6640625" style="4" bestFit="1" customWidth="1"/>
    <col min="8454" max="8454" width="5.33203125" style="4" bestFit="1" customWidth="1"/>
    <col min="8455" max="8463" width="6" style="4" bestFit="1" customWidth="1"/>
    <col min="8464" max="8704" width="8.33203125" style="4"/>
    <col min="8705" max="8705" width="15.77734375" style="4" bestFit="1" customWidth="1"/>
    <col min="8706" max="8709" width="5.6640625" style="4" bestFit="1" customWidth="1"/>
    <col min="8710" max="8710" width="5.33203125" style="4" bestFit="1" customWidth="1"/>
    <col min="8711" max="8719" width="6" style="4" bestFit="1" customWidth="1"/>
    <col min="8720" max="8960" width="8.33203125" style="4"/>
    <col min="8961" max="8961" width="15.77734375" style="4" bestFit="1" customWidth="1"/>
    <col min="8962" max="8965" width="5.6640625" style="4" bestFit="1" customWidth="1"/>
    <col min="8966" max="8966" width="5.33203125" style="4" bestFit="1" customWidth="1"/>
    <col min="8967" max="8975" width="6" style="4" bestFit="1" customWidth="1"/>
    <col min="8976" max="9216" width="8.33203125" style="4"/>
    <col min="9217" max="9217" width="15.77734375" style="4" bestFit="1" customWidth="1"/>
    <col min="9218" max="9221" width="5.6640625" style="4" bestFit="1" customWidth="1"/>
    <col min="9222" max="9222" width="5.33203125" style="4" bestFit="1" customWidth="1"/>
    <col min="9223" max="9231" width="6" style="4" bestFit="1" customWidth="1"/>
    <col min="9232" max="9472" width="8.33203125" style="4"/>
    <col min="9473" max="9473" width="15.77734375" style="4" bestFit="1" customWidth="1"/>
    <col min="9474" max="9477" width="5.6640625" style="4" bestFit="1" customWidth="1"/>
    <col min="9478" max="9478" width="5.33203125" style="4" bestFit="1" customWidth="1"/>
    <col min="9479" max="9487" width="6" style="4" bestFit="1" customWidth="1"/>
    <col min="9488" max="9728" width="8.33203125" style="4"/>
    <col min="9729" max="9729" width="15.77734375" style="4" bestFit="1" customWidth="1"/>
    <col min="9730" max="9733" width="5.6640625" style="4" bestFit="1" customWidth="1"/>
    <col min="9734" max="9734" width="5.33203125" style="4" bestFit="1" customWidth="1"/>
    <col min="9735" max="9743" width="6" style="4" bestFit="1" customWidth="1"/>
    <col min="9744" max="9984" width="8.33203125" style="4"/>
    <col min="9985" max="9985" width="15.77734375" style="4" bestFit="1" customWidth="1"/>
    <col min="9986" max="9989" width="5.6640625" style="4" bestFit="1" customWidth="1"/>
    <col min="9990" max="9990" width="5.33203125" style="4" bestFit="1" customWidth="1"/>
    <col min="9991" max="9999" width="6" style="4" bestFit="1" customWidth="1"/>
    <col min="10000" max="10240" width="8.33203125" style="4"/>
    <col min="10241" max="10241" width="15.77734375" style="4" bestFit="1" customWidth="1"/>
    <col min="10242" max="10245" width="5.6640625" style="4" bestFit="1" customWidth="1"/>
    <col min="10246" max="10246" width="5.33203125" style="4" bestFit="1" customWidth="1"/>
    <col min="10247" max="10255" width="6" style="4" bestFit="1" customWidth="1"/>
    <col min="10256" max="10496" width="8.33203125" style="4"/>
    <col min="10497" max="10497" width="15.77734375" style="4" bestFit="1" customWidth="1"/>
    <col min="10498" max="10501" width="5.6640625" style="4" bestFit="1" customWidth="1"/>
    <col min="10502" max="10502" width="5.33203125" style="4" bestFit="1" customWidth="1"/>
    <col min="10503" max="10511" width="6" style="4" bestFit="1" customWidth="1"/>
    <col min="10512" max="10752" width="8.33203125" style="4"/>
    <col min="10753" max="10753" width="15.77734375" style="4" bestFit="1" customWidth="1"/>
    <col min="10754" max="10757" width="5.6640625" style="4" bestFit="1" customWidth="1"/>
    <col min="10758" max="10758" width="5.33203125" style="4" bestFit="1" customWidth="1"/>
    <col min="10759" max="10767" width="6" style="4" bestFit="1" customWidth="1"/>
    <col min="10768" max="11008" width="8.33203125" style="4"/>
    <col min="11009" max="11009" width="15.77734375" style="4" bestFit="1" customWidth="1"/>
    <col min="11010" max="11013" width="5.6640625" style="4" bestFit="1" customWidth="1"/>
    <col min="11014" max="11014" width="5.33203125" style="4" bestFit="1" customWidth="1"/>
    <col min="11015" max="11023" width="6" style="4" bestFit="1" customWidth="1"/>
    <col min="11024" max="11264" width="8.33203125" style="4"/>
    <col min="11265" max="11265" width="15.77734375" style="4" bestFit="1" customWidth="1"/>
    <col min="11266" max="11269" width="5.6640625" style="4" bestFit="1" customWidth="1"/>
    <col min="11270" max="11270" width="5.33203125" style="4" bestFit="1" customWidth="1"/>
    <col min="11271" max="11279" width="6" style="4" bestFit="1" customWidth="1"/>
    <col min="11280" max="11520" width="8.33203125" style="4"/>
    <col min="11521" max="11521" width="15.77734375" style="4" bestFit="1" customWidth="1"/>
    <col min="11522" max="11525" width="5.6640625" style="4" bestFit="1" customWidth="1"/>
    <col min="11526" max="11526" width="5.33203125" style="4" bestFit="1" customWidth="1"/>
    <col min="11527" max="11535" width="6" style="4" bestFit="1" customWidth="1"/>
    <col min="11536" max="11776" width="8.33203125" style="4"/>
    <col min="11777" max="11777" width="15.77734375" style="4" bestFit="1" customWidth="1"/>
    <col min="11778" max="11781" width="5.6640625" style="4" bestFit="1" customWidth="1"/>
    <col min="11782" max="11782" width="5.33203125" style="4" bestFit="1" customWidth="1"/>
    <col min="11783" max="11791" width="6" style="4" bestFit="1" customWidth="1"/>
    <col min="11792" max="12032" width="8.33203125" style="4"/>
    <col min="12033" max="12033" width="15.77734375" style="4" bestFit="1" customWidth="1"/>
    <col min="12034" max="12037" width="5.6640625" style="4" bestFit="1" customWidth="1"/>
    <col min="12038" max="12038" width="5.33203125" style="4" bestFit="1" customWidth="1"/>
    <col min="12039" max="12047" width="6" style="4" bestFit="1" customWidth="1"/>
    <col min="12048" max="12288" width="8.33203125" style="4"/>
    <col min="12289" max="12289" width="15.77734375" style="4" bestFit="1" customWidth="1"/>
    <col min="12290" max="12293" width="5.6640625" style="4" bestFit="1" customWidth="1"/>
    <col min="12294" max="12294" width="5.33203125" style="4" bestFit="1" customWidth="1"/>
    <col min="12295" max="12303" width="6" style="4" bestFit="1" customWidth="1"/>
    <col min="12304" max="12544" width="8.33203125" style="4"/>
    <col min="12545" max="12545" width="15.77734375" style="4" bestFit="1" customWidth="1"/>
    <col min="12546" max="12549" width="5.6640625" style="4" bestFit="1" customWidth="1"/>
    <col min="12550" max="12550" width="5.33203125" style="4" bestFit="1" customWidth="1"/>
    <col min="12551" max="12559" width="6" style="4" bestFit="1" customWidth="1"/>
    <col min="12560" max="12800" width="8.33203125" style="4"/>
    <col min="12801" max="12801" width="15.77734375" style="4" bestFit="1" customWidth="1"/>
    <col min="12802" max="12805" width="5.6640625" style="4" bestFit="1" customWidth="1"/>
    <col min="12806" max="12806" width="5.33203125" style="4" bestFit="1" customWidth="1"/>
    <col min="12807" max="12815" width="6" style="4" bestFit="1" customWidth="1"/>
    <col min="12816" max="13056" width="8.33203125" style="4"/>
    <col min="13057" max="13057" width="15.77734375" style="4" bestFit="1" customWidth="1"/>
    <col min="13058" max="13061" width="5.6640625" style="4" bestFit="1" customWidth="1"/>
    <col min="13062" max="13062" width="5.33203125" style="4" bestFit="1" customWidth="1"/>
    <col min="13063" max="13071" width="6" style="4" bestFit="1" customWidth="1"/>
    <col min="13072" max="13312" width="8.33203125" style="4"/>
    <col min="13313" max="13313" width="15.77734375" style="4" bestFit="1" customWidth="1"/>
    <col min="13314" max="13317" width="5.6640625" style="4" bestFit="1" customWidth="1"/>
    <col min="13318" max="13318" width="5.33203125" style="4" bestFit="1" customWidth="1"/>
    <col min="13319" max="13327" width="6" style="4" bestFit="1" customWidth="1"/>
    <col min="13328" max="13568" width="8.33203125" style="4"/>
    <col min="13569" max="13569" width="15.77734375" style="4" bestFit="1" customWidth="1"/>
    <col min="13570" max="13573" width="5.6640625" style="4" bestFit="1" customWidth="1"/>
    <col min="13574" max="13574" width="5.33203125" style="4" bestFit="1" customWidth="1"/>
    <col min="13575" max="13583" width="6" style="4" bestFit="1" customWidth="1"/>
    <col min="13584" max="13824" width="8.33203125" style="4"/>
    <col min="13825" max="13825" width="15.77734375" style="4" bestFit="1" customWidth="1"/>
    <col min="13826" max="13829" width="5.6640625" style="4" bestFit="1" customWidth="1"/>
    <col min="13830" max="13830" width="5.33203125" style="4" bestFit="1" customWidth="1"/>
    <col min="13831" max="13839" width="6" style="4" bestFit="1" customWidth="1"/>
    <col min="13840" max="14080" width="8.33203125" style="4"/>
    <col min="14081" max="14081" width="15.77734375" style="4" bestFit="1" customWidth="1"/>
    <col min="14082" max="14085" width="5.6640625" style="4" bestFit="1" customWidth="1"/>
    <col min="14086" max="14086" width="5.33203125" style="4" bestFit="1" customWidth="1"/>
    <col min="14087" max="14095" width="6" style="4" bestFit="1" customWidth="1"/>
    <col min="14096" max="14336" width="8.33203125" style="4"/>
    <col min="14337" max="14337" width="15.77734375" style="4" bestFit="1" customWidth="1"/>
    <col min="14338" max="14341" width="5.6640625" style="4" bestFit="1" customWidth="1"/>
    <col min="14342" max="14342" width="5.33203125" style="4" bestFit="1" customWidth="1"/>
    <col min="14343" max="14351" width="6" style="4" bestFit="1" customWidth="1"/>
    <col min="14352" max="14592" width="8.33203125" style="4"/>
    <col min="14593" max="14593" width="15.77734375" style="4" bestFit="1" customWidth="1"/>
    <col min="14594" max="14597" width="5.6640625" style="4" bestFit="1" customWidth="1"/>
    <col min="14598" max="14598" width="5.33203125" style="4" bestFit="1" customWidth="1"/>
    <col min="14599" max="14607" width="6" style="4" bestFit="1" customWidth="1"/>
    <col min="14608" max="14848" width="8.33203125" style="4"/>
    <col min="14849" max="14849" width="15.77734375" style="4" bestFit="1" customWidth="1"/>
    <col min="14850" max="14853" width="5.6640625" style="4" bestFit="1" customWidth="1"/>
    <col min="14854" max="14854" width="5.33203125" style="4" bestFit="1" customWidth="1"/>
    <col min="14855" max="14863" width="6" style="4" bestFit="1" customWidth="1"/>
    <col min="14864" max="15104" width="8.33203125" style="4"/>
    <col min="15105" max="15105" width="15.77734375" style="4" bestFit="1" customWidth="1"/>
    <col min="15106" max="15109" width="5.6640625" style="4" bestFit="1" customWidth="1"/>
    <col min="15110" max="15110" width="5.33203125" style="4" bestFit="1" customWidth="1"/>
    <col min="15111" max="15119" width="6" style="4" bestFit="1" customWidth="1"/>
    <col min="15120" max="15360" width="8.33203125" style="4"/>
    <col min="15361" max="15361" width="15.77734375" style="4" bestFit="1" customWidth="1"/>
    <col min="15362" max="15365" width="5.6640625" style="4" bestFit="1" customWidth="1"/>
    <col min="15366" max="15366" width="5.33203125" style="4" bestFit="1" customWidth="1"/>
    <col min="15367" max="15375" width="6" style="4" bestFit="1" customWidth="1"/>
    <col min="15376" max="15616" width="8.33203125" style="4"/>
    <col min="15617" max="15617" width="15.77734375" style="4" bestFit="1" customWidth="1"/>
    <col min="15618" max="15621" width="5.6640625" style="4" bestFit="1" customWidth="1"/>
    <col min="15622" max="15622" width="5.33203125" style="4" bestFit="1" customWidth="1"/>
    <col min="15623" max="15631" width="6" style="4" bestFit="1" customWidth="1"/>
    <col min="15632" max="15872" width="8.33203125" style="4"/>
    <col min="15873" max="15873" width="15.77734375" style="4" bestFit="1" customWidth="1"/>
    <col min="15874" max="15877" width="5.6640625" style="4" bestFit="1" customWidth="1"/>
    <col min="15878" max="15878" width="5.33203125" style="4" bestFit="1" customWidth="1"/>
    <col min="15879" max="15887" width="6" style="4" bestFit="1" customWidth="1"/>
    <col min="15888" max="16128" width="8.33203125" style="4"/>
    <col min="16129" max="16129" width="15.77734375" style="4" bestFit="1" customWidth="1"/>
    <col min="16130" max="16133" width="5.6640625" style="4" bestFit="1" customWidth="1"/>
    <col min="16134" max="16134" width="5.33203125" style="4" bestFit="1" customWidth="1"/>
    <col min="16135" max="16143" width="6" style="4" bestFit="1" customWidth="1"/>
    <col min="16144" max="16384" width="8.33203125" style="4"/>
  </cols>
  <sheetData>
    <row r="1" spans="1:15" s="1" customFormat="1" ht="18.7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154" t="s">
        <v>130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ht="15" customHeight="1" thickBot="1">
      <c r="N3" s="155" t="s">
        <v>107</v>
      </c>
      <c r="O3" s="155"/>
    </row>
    <row r="4" spans="1:15" ht="16.5" customHeight="1" thickTop="1">
      <c r="A4" s="34" t="s">
        <v>108</v>
      </c>
      <c r="B4" s="156" t="s">
        <v>68</v>
      </c>
      <c r="C4" s="156" t="s">
        <v>69</v>
      </c>
      <c r="D4" s="156" t="s">
        <v>70</v>
      </c>
      <c r="E4" s="156" t="s">
        <v>71</v>
      </c>
      <c r="F4" s="156" t="s">
        <v>72</v>
      </c>
      <c r="G4" s="156" t="s">
        <v>73</v>
      </c>
      <c r="H4" s="156" t="s">
        <v>8</v>
      </c>
      <c r="I4" s="156" t="s">
        <v>9</v>
      </c>
      <c r="J4" s="156" t="s">
        <v>10</v>
      </c>
      <c r="K4" s="156" t="s">
        <v>11</v>
      </c>
      <c r="L4" s="156" t="s">
        <v>12</v>
      </c>
      <c r="M4" s="156" t="s">
        <v>13</v>
      </c>
      <c r="N4" s="156" t="s">
        <v>14</v>
      </c>
      <c r="O4" s="152" t="s">
        <v>15</v>
      </c>
    </row>
    <row r="5" spans="1:15">
      <c r="A5" s="35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3"/>
    </row>
    <row r="6" spans="1:15">
      <c r="A6" s="36" t="s">
        <v>109</v>
      </c>
      <c r="B6" s="37">
        <v>7251</v>
      </c>
      <c r="C6" s="37">
        <v>7419</v>
      </c>
      <c r="D6" s="37">
        <v>8116</v>
      </c>
      <c r="E6" s="37">
        <v>7865</v>
      </c>
      <c r="F6" s="37">
        <v>7878</v>
      </c>
      <c r="G6" s="37">
        <v>8948</v>
      </c>
      <c r="H6" s="37">
        <v>8130</v>
      </c>
      <c r="I6" s="37">
        <v>9541</v>
      </c>
      <c r="J6" s="37">
        <v>10944</v>
      </c>
      <c r="K6" s="37">
        <v>12243</v>
      </c>
      <c r="L6" s="37">
        <v>12620</v>
      </c>
      <c r="M6" s="37">
        <v>13111</v>
      </c>
      <c r="N6" s="37">
        <v>14197</v>
      </c>
      <c r="O6" s="38">
        <v>15609</v>
      </c>
    </row>
    <row r="7" spans="1:15">
      <c r="A7" s="36" t="s">
        <v>110</v>
      </c>
      <c r="B7" s="37">
        <v>22406</v>
      </c>
      <c r="C7" s="37">
        <v>25460</v>
      </c>
      <c r="D7" s="37">
        <v>29679</v>
      </c>
      <c r="E7" s="37">
        <v>30244</v>
      </c>
      <c r="F7" s="37">
        <v>40164</v>
      </c>
      <c r="G7" s="37">
        <v>38964</v>
      </c>
      <c r="H7" s="37">
        <v>47359</v>
      </c>
      <c r="I7" s="37">
        <v>43033</v>
      </c>
      <c r="J7" s="37">
        <v>51260</v>
      </c>
      <c r="K7" s="37">
        <v>53987</v>
      </c>
      <c r="L7" s="37">
        <v>59284</v>
      </c>
      <c r="M7" s="37">
        <v>63140</v>
      </c>
      <c r="N7" s="37">
        <v>72098</v>
      </c>
      <c r="O7" s="38">
        <v>73321</v>
      </c>
    </row>
    <row r="8" spans="1:15">
      <c r="A8" s="36" t="s">
        <v>111</v>
      </c>
      <c r="B8" s="37">
        <v>25868</v>
      </c>
      <c r="C8" s="37">
        <v>25028</v>
      </c>
      <c r="D8" s="37">
        <v>25605</v>
      </c>
      <c r="E8" s="37">
        <v>25143</v>
      </c>
      <c r="F8" s="37">
        <v>26868</v>
      </c>
      <c r="G8" s="37">
        <v>28914</v>
      </c>
      <c r="H8" s="37">
        <v>29393</v>
      </c>
      <c r="I8" s="37">
        <v>26135</v>
      </c>
      <c r="J8" s="37">
        <v>27718</v>
      </c>
      <c r="K8" s="37">
        <v>35535</v>
      </c>
      <c r="L8" s="37">
        <v>37985</v>
      </c>
      <c r="M8" s="37">
        <v>46304</v>
      </c>
      <c r="N8" s="37">
        <v>55445</v>
      </c>
      <c r="O8" s="38">
        <v>51835</v>
      </c>
    </row>
    <row r="9" spans="1:15">
      <c r="A9" s="36" t="s">
        <v>112</v>
      </c>
      <c r="B9" s="37">
        <v>8049</v>
      </c>
      <c r="C9" s="37">
        <v>8008</v>
      </c>
      <c r="D9" s="37">
        <v>7739</v>
      </c>
      <c r="E9" s="37">
        <v>8305</v>
      </c>
      <c r="F9" s="37">
        <v>7769</v>
      </c>
      <c r="G9" s="37">
        <v>7119</v>
      </c>
      <c r="H9" s="37">
        <v>8813</v>
      </c>
      <c r="I9" s="37">
        <v>6637</v>
      </c>
      <c r="J9" s="37">
        <v>5623</v>
      </c>
      <c r="K9" s="37">
        <v>6221</v>
      </c>
      <c r="L9" s="37">
        <v>6538</v>
      </c>
      <c r="M9" s="37">
        <v>6741</v>
      </c>
      <c r="N9" s="37">
        <v>6430</v>
      </c>
      <c r="O9" s="38">
        <v>5719</v>
      </c>
    </row>
    <row r="10" spans="1:15">
      <c r="A10" s="36" t="s">
        <v>113</v>
      </c>
      <c r="B10" s="37">
        <v>474</v>
      </c>
      <c r="C10" s="37">
        <v>1684</v>
      </c>
      <c r="D10" s="37">
        <v>1007</v>
      </c>
      <c r="E10" s="37">
        <v>928</v>
      </c>
      <c r="F10" s="37">
        <v>1850</v>
      </c>
      <c r="G10" s="37">
        <v>2929</v>
      </c>
      <c r="H10" s="37">
        <v>2863</v>
      </c>
      <c r="I10" s="37">
        <v>3216</v>
      </c>
      <c r="J10" s="37">
        <v>5681</v>
      </c>
      <c r="K10" s="37">
        <v>6269</v>
      </c>
      <c r="L10" s="37">
        <v>8680</v>
      </c>
      <c r="M10" s="37">
        <v>12033</v>
      </c>
      <c r="N10" s="37">
        <v>13315</v>
      </c>
      <c r="O10" s="38">
        <v>7435</v>
      </c>
    </row>
    <row r="11" spans="1:15">
      <c r="A11" s="36" t="s">
        <v>114</v>
      </c>
      <c r="B11" s="37">
        <v>7172</v>
      </c>
      <c r="C11" s="37">
        <v>8721</v>
      </c>
      <c r="D11" s="37">
        <v>9405</v>
      </c>
      <c r="E11" s="37">
        <v>10357</v>
      </c>
      <c r="F11" s="37">
        <v>11723</v>
      </c>
      <c r="G11" s="37">
        <v>12731</v>
      </c>
      <c r="H11" s="37">
        <v>13011</v>
      </c>
      <c r="I11" s="37">
        <v>15039</v>
      </c>
      <c r="J11" s="37">
        <v>15342</v>
      </c>
      <c r="K11" s="37">
        <v>18036</v>
      </c>
      <c r="L11" s="37">
        <v>17682</v>
      </c>
      <c r="M11" s="37">
        <v>17872</v>
      </c>
      <c r="N11" s="37">
        <v>19345</v>
      </c>
      <c r="O11" s="38">
        <v>19698</v>
      </c>
    </row>
    <row r="12" spans="1:15">
      <c r="A12" s="36" t="s">
        <v>115</v>
      </c>
      <c r="B12" s="37">
        <v>1197</v>
      </c>
      <c r="C12" s="37">
        <v>1172</v>
      </c>
      <c r="D12" s="37">
        <v>1063</v>
      </c>
      <c r="E12" s="37">
        <v>735</v>
      </c>
      <c r="F12" s="37">
        <v>429</v>
      </c>
      <c r="G12" s="37">
        <v>311</v>
      </c>
      <c r="H12" s="37">
        <v>557</v>
      </c>
      <c r="I12" s="37">
        <v>235</v>
      </c>
      <c r="J12" s="37">
        <v>341</v>
      </c>
      <c r="K12" s="37">
        <v>406</v>
      </c>
      <c r="L12" s="37">
        <f>1092+16</f>
        <v>1108</v>
      </c>
      <c r="M12" s="37">
        <f>517+20</f>
        <v>537</v>
      </c>
      <c r="N12" s="37">
        <f>250+54</f>
        <v>304</v>
      </c>
      <c r="O12" s="38">
        <v>238</v>
      </c>
    </row>
    <row r="13" spans="1:15">
      <c r="A13" s="36" t="s">
        <v>116</v>
      </c>
      <c r="B13" s="37">
        <v>822</v>
      </c>
      <c r="C13" s="37">
        <v>1109</v>
      </c>
      <c r="D13" s="37">
        <v>942</v>
      </c>
      <c r="E13" s="37">
        <v>944</v>
      </c>
      <c r="F13" s="37">
        <v>783</v>
      </c>
      <c r="G13" s="37">
        <v>1122</v>
      </c>
      <c r="H13" s="37">
        <v>651</v>
      </c>
      <c r="I13" s="37">
        <v>505</v>
      </c>
      <c r="J13" s="37">
        <v>412</v>
      </c>
      <c r="K13" s="37">
        <v>666</v>
      </c>
      <c r="L13" s="37">
        <v>544</v>
      </c>
      <c r="M13" s="37">
        <v>468</v>
      </c>
      <c r="N13" s="37">
        <v>614</v>
      </c>
      <c r="O13" s="38">
        <v>422</v>
      </c>
    </row>
    <row r="14" spans="1:15">
      <c r="A14" s="36" t="s">
        <v>117</v>
      </c>
      <c r="B14" s="39">
        <v>215</v>
      </c>
      <c r="C14" s="39">
        <v>309</v>
      </c>
      <c r="D14" s="39">
        <v>424</v>
      </c>
      <c r="E14" s="39">
        <v>611</v>
      </c>
      <c r="F14" s="39">
        <v>643</v>
      </c>
      <c r="G14" s="39">
        <v>355</v>
      </c>
      <c r="H14" s="37">
        <v>352</v>
      </c>
      <c r="I14" s="37">
        <v>556</v>
      </c>
      <c r="J14" s="37">
        <v>706</v>
      </c>
      <c r="K14" s="37">
        <v>879</v>
      </c>
      <c r="L14" s="37">
        <v>1107</v>
      </c>
      <c r="M14" s="37">
        <v>1021</v>
      </c>
      <c r="N14" s="37">
        <v>1899</v>
      </c>
      <c r="O14" s="38">
        <v>2304</v>
      </c>
    </row>
    <row r="15" spans="1:15">
      <c r="A15" s="36" t="s">
        <v>118</v>
      </c>
      <c r="B15" s="39">
        <v>1565</v>
      </c>
      <c r="C15" s="39">
        <v>771</v>
      </c>
      <c r="D15" s="39">
        <v>515</v>
      </c>
      <c r="E15" s="39">
        <v>232</v>
      </c>
      <c r="F15" s="39">
        <v>191</v>
      </c>
      <c r="G15" s="39" t="s">
        <v>80</v>
      </c>
      <c r="H15" s="37">
        <v>36</v>
      </c>
      <c r="I15" s="37">
        <v>1615</v>
      </c>
      <c r="J15" s="37">
        <v>7480</v>
      </c>
      <c r="K15" s="37">
        <v>7533</v>
      </c>
      <c r="L15" s="37">
        <v>2873</v>
      </c>
      <c r="M15" s="37">
        <v>399</v>
      </c>
      <c r="N15" s="37">
        <v>1401</v>
      </c>
      <c r="O15" s="38">
        <v>1195</v>
      </c>
    </row>
    <row r="16" spans="1:15">
      <c r="A16" s="36" t="s">
        <v>119</v>
      </c>
      <c r="B16" s="40" t="s">
        <v>80</v>
      </c>
      <c r="C16" s="39">
        <v>48</v>
      </c>
      <c r="D16" s="39">
        <v>67</v>
      </c>
      <c r="E16" s="39">
        <v>133</v>
      </c>
      <c r="F16" s="39">
        <v>48</v>
      </c>
      <c r="G16" s="39">
        <v>57</v>
      </c>
      <c r="H16" s="37">
        <v>43</v>
      </c>
      <c r="I16" s="37">
        <v>51</v>
      </c>
      <c r="J16" s="37">
        <v>25</v>
      </c>
      <c r="K16" s="37">
        <v>37</v>
      </c>
      <c r="L16" s="37">
        <v>40</v>
      </c>
      <c r="M16" s="37">
        <v>33</v>
      </c>
      <c r="N16" s="37">
        <v>54</v>
      </c>
      <c r="O16" s="38">
        <v>30</v>
      </c>
    </row>
    <row r="17" spans="1:15">
      <c r="A17" s="36" t="s">
        <v>120</v>
      </c>
      <c r="B17" s="40" t="s">
        <v>80</v>
      </c>
      <c r="C17" s="39">
        <v>48</v>
      </c>
      <c r="D17" s="39">
        <v>48</v>
      </c>
      <c r="E17" s="39">
        <v>32</v>
      </c>
      <c r="F17" s="39">
        <v>24</v>
      </c>
      <c r="G17" s="39">
        <v>144</v>
      </c>
      <c r="H17" s="37">
        <v>96</v>
      </c>
      <c r="I17" s="37">
        <v>248</v>
      </c>
      <c r="J17" s="37">
        <v>181</v>
      </c>
      <c r="K17" s="37">
        <v>172</v>
      </c>
      <c r="L17" s="37">
        <v>255</v>
      </c>
      <c r="M17" s="37">
        <v>235</v>
      </c>
      <c r="N17" s="37">
        <v>261</v>
      </c>
      <c r="O17" s="38" t="s">
        <v>80</v>
      </c>
    </row>
    <row r="18" spans="1:15">
      <c r="A18" s="36" t="s">
        <v>121</v>
      </c>
      <c r="B18" s="40" t="s">
        <v>80</v>
      </c>
      <c r="C18" s="40" t="s">
        <v>80</v>
      </c>
      <c r="D18" s="39" t="s">
        <v>80</v>
      </c>
      <c r="E18" s="39" t="s">
        <v>80</v>
      </c>
      <c r="F18" s="39"/>
      <c r="G18" s="39" t="s">
        <v>80</v>
      </c>
      <c r="H18" s="37" t="s">
        <v>80</v>
      </c>
      <c r="I18" s="37" t="s">
        <v>80</v>
      </c>
      <c r="J18" s="37" t="s">
        <v>80</v>
      </c>
      <c r="K18" s="37" t="s">
        <v>80</v>
      </c>
      <c r="L18" s="37" t="s">
        <v>80</v>
      </c>
      <c r="M18" s="37" t="s">
        <v>80</v>
      </c>
      <c r="N18" s="37" t="s">
        <v>80</v>
      </c>
      <c r="O18" s="38">
        <v>604</v>
      </c>
    </row>
    <row r="19" spans="1:15">
      <c r="A19" s="41" t="s">
        <v>7</v>
      </c>
      <c r="B19" s="42">
        <f>SUM(B6:B15)</f>
        <v>75019</v>
      </c>
      <c r="C19" s="42">
        <f>SUM(C6:C17)</f>
        <v>79777</v>
      </c>
      <c r="D19" s="42">
        <f>SUM(D6:D17)</f>
        <v>84610</v>
      </c>
      <c r="E19" s="42">
        <f>SUM(E6:E17)</f>
        <v>85529</v>
      </c>
      <c r="F19" s="42">
        <f>SUM(F6:F17)</f>
        <v>98370</v>
      </c>
      <c r="G19" s="42">
        <f>SUM(G6:G14)</f>
        <v>101393</v>
      </c>
      <c r="H19" s="42">
        <f t="shared" ref="H19:N19" si="0">SUM(H6:H17)</f>
        <v>111304</v>
      </c>
      <c r="I19" s="42">
        <f t="shared" si="0"/>
        <v>106811</v>
      </c>
      <c r="J19" s="42">
        <f t="shared" si="0"/>
        <v>125713</v>
      </c>
      <c r="K19" s="42">
        <f t="shared" si="0"/>
        <v>141984</v>
      </c>
      <c r="L19" s="42">
        <f t="shared" si="0"/>
        <v>148716</v>
      </c>
      <c r="M19" s="42">
        <f t="shared" si="0"/>
        <v>161894</v>
      </c>
      <c r="N19" s="42">
        <f t="shared" si="0"/>
        <v>185363</v>
      </c>
      <c r="O19" s="43">
        <f>SUM(O6:O13)</f>
        <v>174277</v>
      </c>
    </row>
    <row r="20" spans="1:15">
      <c r="A20" s="44" t="s">
        <v>122</v>
      </c>
      <c r="B20" s="39">
        <v>19.39</v>
      </c>
      <c r="C20" s="39">
        <v>21.3</v>
      </c>
      <c r="D20" s="39">
        <v>24.34</v>
      </c>
      <c r="E20" s="39">
        <v>21.29</v>
      </c>
      <c r="F20" s="39">
        <v>19.54</v>
      </c>
      <c r="G20" s="39">
        <v>34.64</v>
      </c>
      <c r="H20" s="45">
        <v>47.6</v>
      </c>
      <c r="I20" s="45">
        <v>46.89</v>
      </c>
      <c r="J20" s="45">
        <v>60.27</v>
      </c>
      <c r="K20" s="45">
        <v>69.73</v>
      </c>
      <c r="L20" s="46">
        <v>80</v>
      </c>
      <c r="M20" s="47">
        <v>101.51</v>
      </c>
      <c r="N20" s="47">
        <v>86</v>
      </c>
      <c r="O20" s="48">
        <v>97.23</v>
      </c>
    </row>
    <row r="21" spans="1:15">
      <c r="A21" s="36" t="s">
        <v>123</v>
      </c>
      <c r="B21" s="39"/>
      <c r="C21" s="39"/>
      <c r="D21" s="39"/>
      <c r="E21" s="39"/>
      <c r="F21" s="39"/>
      <c r="G21" s="39"/>
      <c r="H21" s="45"/>
      <c r="I21" s="45"/>
      <c r="J21" s="45"/>
      <c r="K21" s="45"/>
      <c r="L21" s="49"/>
      <c r="M21" s="45"/>
      <c r="N21" s="45"/>
      <c r="O21" s="50"/>
    </row>
    <row r="22" spans="1:15">
      <c r="A22" s="36" t="s">
        <v>124</v>
      </c>
      <c r="B22" s="39">
        <v>21.8</v>
      </c>
      <c r="C22" s="39">
        <v>17.899999999999999</v>
      </c>
      <c r="D22" s="39">
        <v>20.9</v>
      </c>
      <c r="E22" s="39">
        <v>20.3</v>
      </c>
      <c r="F22" s="39">
        <v>15.1</v>
      </c>
      <c r="G22" s="39">
        <v>30.1</v>
      </c>
      <c r="H22" s="45">
        <v>29.6</v>
      </c>
      <c r="I22" s="45">
        <v>31.4</v>
      </c>
      <c r="J22" s="45">
        <v>53.2</v>
      </c>
      <c r="K22" s="45">
        <v>41.8</v>
      </c>
      <c r="L22" s="49">
        <v>29.2</v>
      </c>
      <c r="M22" s="45">
        <v>32.9</v>
      </c>
      <c r="N22" s="45">
        <v>28.6</v>
      </c>
      <c r="O22" s="50">
        <v>23.6</v>
      </c>
    </row>
    <row r="23" spans="1:15" ht="13.5" thickBot="1">
      <c r="A23" s="51" t="s">
        <v>125</v>
      </c>
      <c r="B23" s="52"/>
      <c r="C23" s="52"/>
      <c r="D23" s="52"/>
      <c r="E23" s="52"/>
      <c r="F23" s="52"/>
      <c r="G23" s="52"/>
      <c r="H23" s="53"/>
      <c r="I23" s="53"/>
      <c r="J23" s="54"/>
      <c r="K23" s="54"/>
      <c r="L23" s="55"/>
      <c r="M23" s="52"/>
      <c r="N23" s="52"/>
      <c r="O23" s="56"/>
    </row>
    <row r="24" spans="1:15" ht="13.5" thickTop="1">
      <c r="O24" s="4" t="s">
        <v>126</v>
      </c>
    </row>
  </sheetData>
  <mergeCells count="16">
    <mergeCell ref="O4:O5"/>
    <mergeCell ref="A2:O2"/>
    <mergeCell ref="N3:O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 verticalCentered="1"/>
  <pageMargins left="1.49" right="1.42" top="1.08" bottom="1.18" header="0.511811023622047" footer="0.511811023622047"/>
  <pageSetup paperSize="9" scale="90" fitToHeight="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20"/>
  <sheetViews>
    <sheetView showGridLines="0" tabSelected="1" workbookViewId="0">
      <pane xSplit="1" ySplit="4" topLeftCell="S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33203125" defaultRowHeight="12.75"/>
  <cols>
    <col min="1" max="1" width="14.109375" style="4" bestFit="1" customWidth="1"/>
    <col min="2" max="14" width="5.77734375" style="4" bestFit="1" customWidth="1"/>
    <col min="15" max="15" width="7.88671875" style="4" customWidth="1"/>
    <col min="16" max="21" width="5.77734375" style="4" bestFit="1" customWidth="1"/>
    <col min="22" max="22" width="6.33203125" style="4" customWidth="1"/>
    <col min="23" max="23" width="7.21875" style="4" customWidth="1"/>
    <col min="24" max="26" width="8.33203125" style="4" customWidth="1"/>
    <col min="27" max="253" width="8.33203125" style="4"/>
    <col min="254" max="254" width="14.109375" style="4" bestFit="1" customWidth="1"/>
    <col min="255" max="267" width="5.77734375" style="4" bestFit="1" customWidth="1"/>
    <col min="268" max="268" width="13" style="4" bestFit="1" customWidth="1"/>
    <col min="269" max="269" width="17.33203125" style="4" customWidth="1"/>
    <col min="270" max="275" width="5.77734375" style="4" bestFit="1" customWidth="1"/>
    <col min="276" max="276" width="6.33203125" style="4" customWidth="1"/>
    <col min="277" max="277" width="7.21875" style="4" customWidth="1"/>
    <col min="278" max="280" width="8.33203125" style="4"/>
    <col min="281" max="281" width="7.88671875" style="4" customWidth="1"/>
    <col min="282" max="282" width="7.109375" style="4" customWidth="1"/>
    <col min="283" max="509" width="8.33203125" style="4"/>
    <col min="510" max="510" width="14.109375" style="4" bestFit="1" customWidth="1"/>
    <col min="511" max="523" width="5.77734375" style="4" bestFit="1" customWidth="1"/>
    <col min="524" max="524" width="13" style="4" bestFit="1" customWidth="1"/>
    <col min="525" max="525" width="17.33203125" style="4" customWidth="1"/>
    <col min="526" max="531" width="5.77734375" style="4" bestFit="1" customWidth="1"/>
    <col min="532" max="532" width="6.33203125" style="4" customWidth="1"/>
    <col min="533" max="533" width="7.21875" style="4" customWidth="1"/>
    <col min="534" max="536" width="8.33203125" style="4"/>
    <col min="537" max="537" width="7.88671875" style="4" customWidth="1"/>
    <col min="538" max="538" width="7.109375" style="4" customWidth="1"/>
    <col min="539" max="765" width="8.33203125" style="4"/>
    <col min="766" max="766" width="14.109375" style="4" bestFit="1" customWidth="1"/>
    <col min="767" max="779" width="5.77734375" style="4" bestFit="1" customWidth="1"/>
    <col min="780" max="780" width="13" style="4" bestFit="1" customWidth="1"/>
    <col min="781" max="781" width="17.33203125" style="4" customWidth="1"/>
    <col min="782" max="787" width="5.77734375" style="4" bestFit="1" customWidth="1"/>
    <col min="788" max="788" width="6.33203125" style="4" customWidth="1"/>
    <col min="789" max="789" width="7.21875" style="4" customWidth="1"/>
    <col min="790" max="792" width="8.33203125" style="4"/>
    <col min="793" max="793" width="7.88671875" style="4" customWidth="1"/>
    <col min="794" max="794" width="7.109375" style="4" customWidth="1"/>
    <col min="795" max="1021" width="8.33203125" style="4"/>
    <col min="1022" max="1022" width="14.109375" style="4" bestFit="1" customWidth="1"/>
    <col min="1023" max="1035" width="5.77734375" style="4" bestFit="1" customWidth="1"/>
    <col min="1036" max="1036" width="13" style="4" bestFit="1" customWidth="1"/>
    <col min="1037" max="1037" width="17.33203125" style="4" customWidth="1"/>
    <col min="1038" max="1043" width="5.77734375" style="4" bestFit="1" customWidth="1"/>
    <col min="1044" max="1044" width="6.33203125" style="4" customWidth="1"/>
    <col min="1045" max="1045" width="7.21875" style="4" customWidth="1"/>
    <col min="1046" max="1048" width="8.33203125" style="4"/>
    <col min="1049" max="1049" width="7.88671875" style="4" customWidth="1"/>
    <col min="1050" max="1050" width="7.109375" style="4" customWidth="1"/>
    <col min="1051" max="1277" width="8.33203125" style="4"/>
    <col min="1278" max="1278" width="14.109375" style="4" bestFit="1" customWidth="1"/>
    <col min="1279" max="1291" width="5.77734375" style="4" bestFit="1" customWidth="1"/>
    <col min="1292" max="1292" width="13" style="4" bestFit="1" customWidth="1"/>
    <col min="1293" max="1293" width="17.33203125" style="4" customWidth="1"/>
    <col min="1294" max="1299" width="5.77734375" style="4" bestFit="1" customWidth="1"/>
    <col min="1300" max="1300" width="6.33203125" style="4" customWidth="1"/>
    <col min="1301" max="1301" width="7.21875" style="4" customWidth="1"/>
    <col min="1302" max="1304" width="8.33203125" style="4"/>
    <col min="1305" max="1305" width="7.88671875" style="4" customWidth="1"/>
    <col min="1306" max="1306" width="7.109375" style="4" customWidth="1"/>
    <col min="1307" max="1533" width="8.33203125" style="4"/>
    <col min="1534" max="1534" width="14.109375" style="4" bestFit="1" customWidth="1"/>
    <col min="1535" max="1547" width="5.77734375" style="4" bestFit="1" customWidth="1"/>
    <col min="1548" max="1548" width="13" style="4" bestFit="1" customWidth="1"/>
    <col min="1549" max="1549" width="17.33203125" style="4" customWidth="1"/>
    <col min="1550" max="1555" width="5.77734375" style="4" bestFit="1" customWidth="1"/>
    <col min="1556" max="1556" width="6.33203125" style="4" customWidth="1"/>
    <col min="1557" max="1557" width="7.21875" style="4" customWidth="1"/>
    <col min="1558" max="1560" width="8.33203125" style="4"/>
    <col min="1561" max="1561" width="7.88671875" style="4" customWidth="1"/>
    <col min="1562" max="1562" width="7.109375" style="4" customWidth="1"/>
    <col min="1563" max="1789" width="8.33203125" style="4"/>
    <col min="1790" max="1790" width="14.109375" style="4" bestFit="1" customWidth="1"/>
    <col min="1791" max="1803" width="5.77734375" style="4" bestFit="1" customWidth="1"/>
    <col min="1804" max="1804" width="13" style="4" bestFit="1" customWidth="1"/>
    <col min="1805" max="1805" width="17.33203125" style="4" customWidth="1"/>
    <col min="1806" max="1811" width="5.77734375" style="4" bestFit="1" customWidth="1"/>
    <col min="1812" max="1812" width="6.33203125" style="4" customWidth="1"/>
    <col min="1813" max="1813" width="7.21875" style="4" customWidth="1"/>
    <col min="1814" max="1816" width="8.33203125" style="4"/>
    <col min="1817" max="1817" width="7.88671875" style="4" customWidth="1"/>
    <col min="1818" max="1818" width="7.109375" style="4" customWidth="1"/>
    <col min="1819" max="2045" width="8.33203125" style="4"/>
    <col min="2046" max="2046" width="14.109375" style="4" bestFit="1" customWidth="1"/>
    <col min="2047" max="2059" width="5.77734375" style="4" bestFit="1" customWidth="1"/>
    <col min="2060" max="2060" width="13" style="4" bestFit="1" customWidth="1"/>
    <col min="2061" max="2061" width="17.33203125" style="4" customWidth="1"/>
    <col min="2062" max="2067" width="5.77734375" style="4" bestFit="1" customWidth="1"/>
    <col min="2068" max="2068" width="6.33203125" style="4" customWidth="1"/>
    <col min="2069" max="2069" width="7.21875" style="4" customWidth="1"/>
    <col min="2070" max="2072" width="8.33203125" style="4"/>
    <col min="2073" max="2073" width="7.88671875" style="4" customWidth="1"/>
    <col min="2074" max="2074" width="7.109375" style="4" customWidth="1"/>
    <col min="2075" max="2301" width="8.33203125" style="4"/>
    <col min="2302" max="2302" width="14.109375" style="4" bestFit="1" customWidth="1"/>
    <col min="2303" max="2315" width="5.77734375" style="4" bestFit="1" customWidth="1"/>
    <col min="2316" max="2316" width="13" style="4" bestFit="1" customWidth="1"/>
    <col min="2317" max="2317" width="17.33203125" style="4" customWidth="1"/>
    <col min="2318" max="2323" width="5.77734375" style="4" bestFit="1" customWidth="1"/>
    <col min="2324" max="2324" width="6.33203125" style="4" customWidth="1"/>
    <col min="2325" max="2325" width="7.21875" style="4" customWidth="1"/>
    <col min="2326" max="2328" width="8.33203125" style="4"/>
    <col min="2329" max="2329" width="7.88671875" style="4" customWidth="1"/>
    <col min="2330" max="2330" width="7.109375" style="4" customWidth="1"/>
    <col min="2331" max="2557" width="8.33203125" style="4"/>
    <col min="2558" max="2558" width="14.109375" style="4" bestFit="1" customWidth="1"/>
    <col min="2559" max="2571" width="5.77734375" style="4" bestFit="1" customWidth="1"/>
    <col min="2572" max="2572" width="13" style="4" bestFit="1" customWidth="1"/>
    <col min="2573" max="2573" width="17.33203125" style="4" customWidth="1"/>
    <col min="2574" max="2579" width="5.77734375" style="4" bestFit="1" customWidth="1"/>
    <col min="2580" max="2580" width="6.33203125" style="4" customWidth="1"/>
    <col min="2581" max="2581" width="7.21875" style="4" customWidth="1"/>
    <col min="2582" max="2584" width="8.33203125" style="4"/>
    <col min="2585" max="2585" width="7.88671875" style="4" customWidth="1"/>
    <col min="2586" max="2586" width="7.109375" style="4" customWidth="1"/>
    <col min="2587" max="2813" width="8.33203125" style="4"/>
    <col min="2814" max="2814" width="14.109375" style="4" bestFit="1" customWidth="1"/>
    <col min="2815" max="2827" width="5.77734375" style="4" bestFit="1" customWidth="1"/>
    <col min="2828" max="2828" width="13" style="4" bestFit="1" customWidth="1"/>
    <col min="2829" max="2829" width="17.33203125" style="4" customWidth="1"/>
    <col min="2830" max="2835" width="5.77734375" style="4" bestFit="1" customWidth="1"/>
    <col min="2836" max="2836" width="6.33203125" style="4" customWidth="1"/>
    <col min="2837" max="2837" width="7.21875" style="4" customWidth="1"/>
    <col min="2838" max="2840" width="8.33203125" style="4"/>
    <col min="2841" max="2841" width="7.88671875" style="4" customWidth="1"/>
    <col min="2842" max="2842" width="7.109375" style="4" customWidth="1"/>
    <col min="2843" max="3069" width="8.33203125" style="4"/>
    <col min="3070" max="3070" width="14.109375" style="4" bestFit="1" customWidth="1"/>
    <col min="3071" max="3083" width="5.77734375" style="4" bestFit="1" customWidth="1"/>
    <col min="3084" max="3084" width="13" style="4" bestFit="1" customWidth="1"/>
    <col min="3085" max="3085" width="17.33203125" style="4" customWidth="1"/>
    <col min="3086" max="3091" width="5.77734375" style="4" bestFit="1" customWidth="1"/>
    <col min="3092" max="3092" width="6.33203125" style="4" customWidth="1"/>
    <col min="3093" max="3093" width="7.21875" style="4" customWidth="1"/>
    <col min="3094" max="3096" width="8.33203125" style="4"/>
    <col min="3097" max="3097" width="7.88671875" style="4" customWidth="1"/>
    <col min="3098" max="3098" width="7.109375" style="4" customWidth="1"/>
    <col min="3099" max="3325" width="8.33203125" style="4"/>
    <col min="3326" max="3326" width="14.109375" style="4" bestFit="1" customWidth="1"/>
    <col min="3327" max="3339" width="5.77734375" style="4" bestFit="1" customWidth="1"/>
    <col min="3340" max="3340" width="13" style="4" bestFit="1" customWidth="1"/>
    <col min="3341" max="3341" width="17.33203125" style="4" customWidth="1"/>
    <col min="3342" max="3347" width="5.77734375" style="4" bestFit="1" customWidth="1"/>
    <col min="3348" max="3348" width="6.33203125" style="4" customWidth="1"/>
    <col min="3349" max="3349" width="7.21875" style="4" customWidth="1"/>
    <col min="3350" max="3352" width="8.33203125" style="4"/>
    <col min="3353" max="3353" width="7.88671875" style="4" customWidth="1"/>
    <col min="3354" max="3354" width="7.109375" style="4" customWidth="1"/>
    <col min="3355" max="3581" width="8.33203125" style="4"/>
    <col min="3582" max="3582" width="14.109375" style="4" bestFit="1" customWidth="1"/>
    <col min="3583" max="3595" width="5.77734375" style="4" bestFit="1" customWidth="1"/>
    <col min="3596" max="3596" width="13" style="4" bestFit="1" customWidth="1"/>
    <col min="3597" max="3597" width="17.33203125" style="4" customWidth="1"/>
    <col min="3598" max="3603" width="5.77734375" style="4" bestFit="1" customWidth="1"/>
    <col min="3604" max="3604" width="6.33203125" style="4" customWidth="1"/>
    <col min="3605" max="3605" width="7.21875" style="4" customWidth="1"/>
    <col min="3606" max="3608" width="8.33203125" style="4"/>
    <col min="3609" max="3609" width="7.88671875" style="4" customWidth="1"/>
    <col min="3610" max="3610" width="7.109375" style="4" customWidth="1"/>
    <col min="3611" max="3837" width="8.33203125" style="4"/>
    <col min="3838" max="3838" width="14.109375" style="4" bestFit="1" customWidth="1"/>
    <col min="3839" max="3851" width="5.77734375" style="4" bestFit="1" customWidth="1"/>
    <col min="3852" max="3852" width="13" style="4" bestFit="1" customWidth="1"/>
    <col min="3853" max="3853" width="17.33203125" style="4" customWidth="1"/>
    <col min="3854" max="3859" width="5.77734375" style="4" bestFit="1" customWidth="1"/>
    <col min="3860" max="3860" width="6.33203125" style="4" customWidth="1"/>
    <col min="3861" max="3861" width="7.21875" style="4" customWidth="1"/>
    <col min="3862" max="3864" width="8.33203125" style="4"/>
    <col min="3865" max="3865" width="7.88671875" style="4" customWidth="1"/>
    <col min="3866" max="3866" width="7.109375" style="4" customWidth="1"/>
    <col min="3867" max="4093" width="8.33203125" style="4"/>
    <col min="4094" max="4094" width="14.109375" style="4" bestFit="1" customWidth="1"/>
    <col min="4095" max="4107" width="5.77734375" style="4" bestFit="1" customWidth="1"/>
    <col min="4108" max="4108" width="13" style="4" bestFit="1" customWidth="1"/>
    <col min="4109" max="4109" width="17.33203125" style="4" customWidth="1"/>
    <col min="4110" max="4115" width="5.77734375" style="4" bestFit="1" customWidth="1"/>
    <col min="4116" max="4116" width="6.33203125" style="4" customWidth="1"/>
    <col min="4117" max="4117" width="7.21875" style="4" customWidth="1"/>
    <col min="4118" max="4120" width="8.33203125" style="4"/>
    <col min="4121" max="4121" width="7.88671875" style="4" customWidth="1"/>
    <col min="4122" max="4122" width="7.109375" style="4" customWidth="1"/>
    <col min="4123" max="4349" width="8.33203125" style="4"/>
    <col min="4350" max="4350" width="14.109375" style="4" bestFit="1" customWidth="1"/>
    <col min="4351" max="4363" width="5.77734375" style="4" bestFit="1" customWidth="1"/>
    <col min="4364" max="4364" width="13" style="4" bestFit="1" customWidth="1"/>
    <col min="4365" max="4365" width="17.33203125" style="4" customWidth="1"/>
    <col min="4366" max="4371" width="5.77734375" style="4" bestFit="1" customWidth="1"/>
    <col min="4372" max="4372" width="6.33203125" style="4" customWidth="1"/>
    <col min="4373" max="4373" width="7.21875" style="4" customWidth="1"/>
    <col min="4374" max="4376" width="8.33203125" style="4"/>
    <col min="4377" max="4377" width="7.88671875" style="4" customWidth="1"/>
    <col min="4378" max="4378" width="7.109375" style="4" customWidth="1"/>
    <col min="4379" max="4605" width="8.33203125" style="4"/>
    <col min="4606" max="4606" width="14.109375" style="4" bestFit="1" customWidth="1"/>
    <col min="4607" max="4619" width="5.77734375" style="4" bestFit="1" customWidth="1"/>
    <col min="4620" max="4620" width="13" style="4" bestFit="1" customWidth="1"/>
    <col min="4621" max="4621" width="17.33203125" style="4" customWidth="1"/>
    <col min="4622" max="4627" width="5.77734375" style="4" bestFit="1" customWidth="1"/>
    <col min="4628" max="4628" width="6.33203125" style="4" customWidth="1"/>
    <col min="4629" max="4629" width="7.21875" style="4" customWidth="1"/>
    <col min="4630" max="4632" width="8.33203125" style="4"/>
    <col min="4633" max="4633" width="7.88671875" style="4" customWidth="1"/>
    <col min="4634" max="4634" width="7.109375" style="4" customWidth="1"/>
    <col min="4635" max="4861" width="8.33203125" style="4"/>
    <col min="4862" max="4862" width="14.109375" style="4" bestFit="1" customWidth="1"/>
    <col min="4863" max="4875" width="5.77734375" style="4" bestFit="1" customWidth="1"/>
    <col min="4876" max="4876" width="13" style="4" bestFit="1" customWidth="1"/>
    <col min="4877" max="4877" width="17.33203125" style="4" customWidth="1"/>
    <col min="4878" max="4883" width="5.77734375" style="4" bestFit="1" customWidth="1"/>
    <col min="4884" max="4884" width="6.33203125" style="4" customWidth="1"/>
    <col min="4885" max="4885" width="7.21875" style="4" customWidth="1"/>
    <col min="4886" max="4888" width="8.33203125" style="4"/>
    <col min="4889" max="4889" width="7.88671875" style="4" customWidth="1"/>
    <col min="4890" max="4890" width="7.109375" style="4" customWidth="1"/>
    <col min="4891" max="5117" width="8.33203125" style="4"/>
    <col min="5118" max="5118" width="14.109375" style="4" bestFit="1" customWidth="1"/>
    <col min="5119" max="5131" width="5.77734375" style="4" bestFit="1" customWidth="1"/>
    <col min="5132" max="5132" width="13" style="4" bestFit="1" customWidth="1"/>
    <col min="5133" max="5133" width="17.33203125" style="4" customWidth="1"/>
    <col min="5134" max="5139" width="5.77734375" style="4" bestFit="1" customWidth="1"/>
    <col min="5140" max="5140" width="6.33203125" style="4" customWidth="1"/>
    <col min="5141" max="5141" width="7.21875" style="4" customWidth="1"/>
    <col min="5142" max="5144" width="8.33203125" style="4"/>
    <col min="5145" max="5145" width="7.88671875" style="4" customWidth="1"/>
    <col min="5146" max="5146" width="7.109375" style="4" customWidth="1"/>
    <col min="5147" max="5373" width="8.33203125" style="4"/>
    <col min="5374" max="5374" width="14.109375" style="4" bestFit="1" customWidth="1"/>
    <col min="5375" max="5387" width="5.77734375" style="4" bestFit="1" customWidth="1"/>
    <col min="5388" max="5388" width="13" style="4" bestFit="1" customWidth="1"/>
    <col min="5389" max="5389" width="17.33203125" style="4" customWidth="1"/>
    <col min="5390" max="5395" width="5.77734375" style="4" bestFit="1" customWidth="1"/>
    <col min="5396" max="5396" width="6.33203125" style="4" customWidth="1"/>
    <col min="5397" max="5397" width="7.21875" style="4" customWidth="1"/>
    <col min="5398" max="5400" width="8.33203125" style="4"/>
    <col min="5401" max="5401" width="7.88671875" style="4" customWidth="1"/>
    <col min="5402" max="5402" width="7.109375" style="4" customWidth="1"/>
    <col min="5403" max="5629" width="8.33203125" style="4"/>
    <col min="5630" max="5630" width="14.109375" style="4" bestFit="1" customWidth="1"/>
    <col min="5631" max="5643" width="5.77734375" style="4" bestFit="1" customWidth="1"/>
    <col min="5644" max="5644" width="13" style="4" bestFit="1" customWidth="1"/>
    <col min="5645" max="5645" width="17.33203125" style="4" customWidth="1"/>
    <col min="5646" max="5651" width="5.77734375" style="4" bestFit="1" customWidth="1"/>
    <col min="5652" max="5652" width="6.33203125" style="4" customWidth="1"/>
    <col min="5653" max="5653" width="7.21875" style="4" customWidth="1"/>
    <col min="5654" max="5656" width="8.33203125" style="4"/>
    <col min="5657" max="5657" width="7.88671875" style="4" customWidth="1"/>
    <col min="5658" max="5658" width="7.109375" style="4" customWidth="1"/>
    <col min="5659" max="5885" width="8.33203125" style="4"/>
    <col min="5886" max="5886" width="14.109375" style="4" bestFit="1" customWidth="1"/>
    <col min="5887" max="5899" width="5.77734375" style="4" bestFit="1" customWidth="1"/>
    <col min="5900" max="5900" width="13" style="4" bestFit="1" customWidth="1"/>
    <col min="5901" max="5901" width="17.33203125" style="4" customWidth="1"/>
    <col min="5902" max="5907" width="5.77734375" style="4" bestFit="1" customWidth="1"/>
    <col min="5908" max="5908" width="6.33203125" style="4" customWidth="1"/>
    <col min="5909" max="5909" width="7.21875" style="4" customWidth="1"/>
    <col min="5910" max="5912" width="8.33203125" style="4"/>
    <col min="5913" max="5913" width="7.88671875" style="4" customWidth="1"/>
    <col min="5914" max="5914" width="7.109375" style="4" customWidth="1"/>
    <col min="5915" max="6141" width="8.33203125" style="4"/>
    <col min="6142" max="6142" width="14.109375" style="4" bestFit="1" customWidth="1"/>
    <col min="6143" max="6155" width="5.77734375" style="4" bestFit="1" customWidth="1"/>
    <col min="6156" max="6156" width="13" style="4" bestFit="1" customWidth="1"/>
    <col min="6157" max="6157" width="17.33203125" style="4" customWidth="1"/>
    <col min="6158" max="6163" width="5.77734375" style="4" bestFit="1" customWidth="1"/>
    <col min="6164" max="6164" width="6.33203125" style="4" customWidth="1"/>
    <col min="6165" max="6165" width="7.21875" style="4" customWidth="1"/>
    <col min="6166" max="6168" width="8.33203125" style="4"/>
    <col min="6169" max="6169" width="7.88671875" style="4" customWidth="1"/>
    <col min="6170" max="6170" width="7.109375" style="4" customWidth="1"/>
    <col min="6171" max="6397" width="8.33203125" style="4"/>
    <col min="6398" max="6398" width="14.109375" style="4" bestFit="1" customWidth="1"/>
    <col min="6399" max="6411" width="5.77734375" style="4" bestFit="1" customWidth="1"/>
    <col min="6412" max="6412" width="13" style="4" bestFit="1" customWidth="1"/>
    <col min="6413" max="6413" width="17.33203125" style="4" customWidth="1"/>
    <col min="6414" max="6419" width="5.77734375" style="4" bestFit="1" customWidth="1"/>
    <col min="6420" max="6420" width="6.33203125" style="4" customWidth="1"/>
    <col min="6421" max="6421" width="7.21875" style="4" customWidth="1"/>
    <col min="6422" max="6424" width="8.33203125" style="4"/>
    <col min="6425" max="6425" width="7.88671875" style="4" customWidth="1"/>
    <col min="6426" max="6426" width="7.109375" style="4" customWidth="1"/>
    <col min="6427" max="6653" width="8.33203125" style="4"/>
    <col min="6654" max="6654" width="14.109375" style="4" bestFit="1" customWidth="1"/>
    <col min="6655" max="6667" width="5.77734375" style="4" bestFit="1" customWidth="1"/>
    <col min="6668" max="6668" width="13" style="4" bestFit="1" customWidth="1"/>
    <col min="6669" max="6669" width="17.33203125" style="4" customWidth="1"/>
    <col min="6670" max="6675" width="5.77734375" style="4" bestFit="1" customWidth="1"/>
    <col min="6676" max="6676" width="6.33203125" style="4" customWidth="1"/>
    <col min="6677" max="6677" width="7.21875" style="4" customWidth="1"/>
    <col min="6678" max="6680" width="8.33203125" style="4"/>
    <col min="6681" max="6681" width="7.88671875" style="4" customWidth="1"/>
    <col min="6682" max="6682" width="7.109375" style="4" customWidth="1"/>
    <col min="6683" max="6909" width="8.33203125" style="4"/>
    <col min="6910" max="6910" width="14.109375" style="4" bestFit="1" customWidth="1"/>
    <col min="6911" max="6923" width="5.77734375" style="4" bestFit="1" customWidth="1"/>
    <col min="6924" max="6924" width="13" style="4" bestFit="1" customWidth="1"/>
    <col min="6925" max="6925" width="17.33203125" style="4" customWidth="1"/>
    <col min="6926" max="6931" width="5.77734375" style="4" bestFit="1" customWidth="1"/>
    <col min="6932" max="6932" width="6.33203125" style="4" customWidth="1"/>
    <col min="6933" max="6933" width="7.21875" style="4" customWidth="1"/>
    <col min="6934" max="6936" width="8.33203125" style="4"/>
    <col min="6937" max="6937" width="7.88671875" style="4" customWidth="1"/>
    <col min="6938" max="6938" width="7.109375" style="4" customWidth="1"/>
    <col min="6939" max="7165" width="8.33203125" style="4"/>
    <col min="7166" max="7166" width="14.109375" style="4" bestFit="1" customWidth="1"/>
    <col min="7167" max="7179" width="5.77734375" style="4" bestFit="1" customWidth="1"/>
    <col min="7180" max="7180" width="13" style="4" bestFit="1" customWidth="1"/>
    <col min="7181" max="7181" width="17.33203125" style="4" customWidth="1"/>
    <col min="7182" max="7187" width="5.77734375" style="4" bestFit="1" customWidth="1"/>
    <col min="7188" max="7188" width="6.33203125" style="4" customWidth="1"/>
    <col min="7189" max="7189" width="7.21875" style="4" customWidth="1"/>
    <col min="7190" max="7192" width="8.33203125" style="4"/>
    <col min="7193" max="7193" width="7.88671875" style="4" customWidth="1"/>
    <col min="7194" max="7194" width="7.109375" style="4" customWidth="1"/>
    <col min="7195" max="7421" width="8.33203125" style="4"/>
    <col min="7422" max="7422" width="14.109375" style="4" bestFit="1" customWidth="1"/>
    <col min="7423" max="7435" width="5.77734375" style="4" bestFit="1" customWidth="1"/>
    <col min="7436" max="7436" width="13" style="4" bestFit="1" customWidth="1"/>
    <col min="7437" max="7437" width="17.33203125" style="4" customWidth="1"/>
    <col min="7438" max="7443" width="5.77734375" style="4" bestFit="1" customWidth="1"/>
    <col min="7444" max="7444" width="6.33203125" style="4" customWidth="1"/>
    <col min="7445" max="7445" width="7.21875" style="4" customWidth="1"/>
    <col min="7446" max="7448" width="8.33203125" style="4"/>
    <col min="7449" max="7449" width="7.88671875" style="4" customWidth="1"/>
    <col min="7450" max="7450" width="7.109375" style="4" customWidth="1"/>
    <col min="7451" max="7677" width="8.33203125" style="4"/>
    <col min="7678" max="7678" width="14.109375" style="4" bestFit="1" customWidth="1"/>
    <col min="7679" max="7691" width="5.77734375" style="4" bestFit="1" customWidth="1"/>
    <col min="7692" max="7692" width="13" style="4" bestFit="1" customWidth="1"/>
    <col min="7693" max="7693" width="17.33203125" style="4" customWidth="1"/>
    <col min="7694" max="7699" width="5.77734375" style="4" bestFit="1" customWidth="1"/>
    <col min="7700" max="7700" width="6.33203125" style="4" customWidth="1"/>
    <col min="7701" max="7701" width="7.21875" style="4" customWidth="1"/>
    <col min="7702" max="7704" width="8.33203125" style="4"/>
    <col min="7705" max="7705" width="7.88671875" style="4" customWidth="1"/>
    <col min="7706" max="7706" width="7.109375" style="4" customWidth="1"/>
    <col min="7707" max="7933" width="8.33203125" style="4"/>
    <col min="7934" max="7934" width="14.109375" style="4" bestFit="1" customWidth="1"/>
    <col min="7935" max="7947" width="5.77734375" style="4" bestFit="1" customWidth="1"/>
    <col min="7948" max="7948" width="13" style="4" bestFit="1" customWidth="1"/>
    <col min="7949" max="7949" width="17.33203125" style="4" customWidth="1"/>
    <col min="7950" max="7955" width="5.77734375" style="4" bestFit="1" customWidth="1"/>
    <col min="7956" max="7956" width="6.33203125" style="4" customWidth="1"/>
    <col min="7957" max="7957" width="7.21875" style="4" customWidth="1"/>
    <col min="7958" max="7960" width="8.33203125" style="4"/>
    <col min="7961" max="7961" width="7.88671875" style="4" customWidth="1"/>
    <col min="7962" max="7962" width="7.109375" style="4" customWidth="1"/>
    <col min="7963" max="8189" width="8.33203125" style="4"/>
    <col min="8190" max="8190" width="14.109375" style="4" bestFit="1" customWidth="1"/>
    <col min="8191" max="8203" width="5.77734375" style="4" bestFit="1" customWidth="1"/>
    <col min="8204" max="8204" width="13" style="4" bestFit="1" customWidth="1"/>
    <col min="8205" max="8205" width="17.33203125" style="4" customWidth="1"/>
    <col min="8206" max="8211" width="5.77734375" style="4" bestFit="1" customWidth="1"/>
    <col min="8212" max="8212" width="6.33203125" style="4" customWidth="1"/>
    <col min="8213" max="8213" width="7.21875" style="4" customWidth="1"/>
    <col min="8214" max="8216" width="8.33203125" style="4"/>
    <col min="8217" max="8217" width="7.88671875" style="4" customWidth="1"/>
    <col min="8218" max="8218" width="7.109375" style="4" customWidth="1"/>
    <col min="8219" max="8445" width="8.33203125" style="4"/>
    <col min="8446" max="8446" width="14.109375" style="4" bestFit="1" customWidth="1"/>
    <col min="8447" max="8459" width="5.77734375" style="4" bestFit="1" customWidth="1"/>
    <col min="8460" max="8460" width="13" style="4" bestFit="1" customWidth="1"/>
    <col min="8461" max="8461" width="17.33203125" style="4" customWidth="1"/>
    <col min="8462" max="8467" width="5.77734375" style="4" bestFit="1" customWidth="1"/>
    <col min="8468" max="8468" width="6.33203125" style="4" customWidth="1"/>
    <col min="8469" max="8469" width="7.21875" style="4" customWidth="1"/>
    <col min="8470" max="8472" width="8.33203125" style="4"/>
    <col min="8473" max="8473" width="7.88671875" style="4" customWidth="1"/>
    <col min="8474" max="8474" width="7.109375" style="4" customWidth="1"/>
    <col min="8475" max="8701" width="8.33203125" style="4"/>
    <col min="8702" max="8702" width="14.109375" style="4" bestFit="1" customWidth="1"/>
    <col min="8703" max="8715" width="5.77734375" style="4" bestFit="1" customWidth="1"/>
    <col min="8716" max="8716" width="13" style="4" bestFit="1" customWidth="1"/>
    <col min="8717" max="8717" width="17.33203125" style="4" customWidth="1"/>
    <col min="8718" max="8723" width="5.77734375" style="4" bestFit="1" customWidth="1"/>
    <col min="8724" max="8724" width="6.33203125" style="4" customWidth="1"/>
    <col min="8725" max="8725" width="7.21875" style="4" customWidth="1"/>
    <col min="8726" max="8728" width="8.33203125" style="4"/>
    <col min="8729" max="8729" width="7.88671875" style="4" customWidth="1"/>
    <col min="8730" max="8730" width="7.109375" style="4" customWidth="1"/>
    <col min="8731" max="8957" width="8.33203125" style="4"/>
    <col min="8958" max="8958" width="14.109375" style="4" bestFit="1" customWidth="1"/>
    <col min="8959" max="8971" width="5.77734375" style="4" bestFit="1" customWidth="1"/>
    <col min="8972" max="8972" width="13" style="4" bestFit="1" customWidth="1"/>
    <col min="8973" max="8973" width="17.33203125" style="4" customWidth="1"/>
    <col min="8974" max="8979" width="5.77734375" style="4" bestFit="1" customWidth="1"/>
    <col min="8980" max="8980" width="6.33203125" style="4" customWidth="1"/>
    <col min="8981" max="8981" width="7.21875" style="4" customWidth="1"/>
    <col min="8982" max="8984" width="8.33203125" style="4"/>
    <col min="8985" max="8985" width="7.88671875" style="4" customWidth="1"/>
    <col min="8986" max="8986" width="7.109375" style="4" customWidth="1"/>
    <col min="8987" max="9213" width="8.33203125" style="4"/>
    <col min="9214" max="9214" width="14.109375" style="4" bestFit="1" customWidth="1"/>
    <col min="9215" max="9227" width="5.77734375" style="4" bestFit="1" customWidth="1"/>
    <col min="9228" max="9228" width="13" style="4" bestFit="1" customWidth="1"/>
    <col min="9229" max="9229" width="17.33203125" style="4" customWidth="1"/>
    <col min="9230" max="9235" width="5.77734375" style="4" bestFit="1" customWidth="1"/>
    <col min="9236" max="9236" width="6.33203125" style="4" customWidth="1"/>
    <col min="9237" max="9237" width="7.21875" style="4" customWidth="1"/>
    <col min="9238" max="9240" width="8.33203125" style="4"/>
    <col min="9241" max="9241" width="7.88671875" style="4" customWidth="1"/>
    <col min="9242" max="9242" width="7.109375" style="4" customWidth="1"/>
    <col min="9243" max="9469" width="8.33203125" style="4"/>
    <col min="9470" max="9470" width="14.109375" style="4" bestFit="1" customWidth="1"/>
    <col min="9471" max="9483" width="5.77734375" style="4" bestFit="1" customWidth="1"/>
    <col min="9484" max="9484" width="13" style="4" bestFit="1" customWidth="1"/>
    <col min="9485" max="9485" width="17.33203125" style="4" customWidth="1"/>
    <col min="9486" max="9491" width="5.77734375" style="4" bestFit="1" customWidth="1"/>
    <col min="9492" max="9492" width="6.33203125" style="4" customWidth="1"/>
    <col min="9493" max="9493" width="7.21875" style="4" customWidth="1"/>
    <col min="9494" max="9496" width="8.33203125" style="4"/>
    <col min="9497" max="9497" width="7.88671875" style="4" customWidth="1"/>
    <col min="9498" max="9498" width="7.109375" style="4" customWidth="1"/>
    <col min="9499" max="9725" width="8.33203125" style="4"/>
    <col min="9726" max="9726" width="14.109375" style="4" bestFit="1" customWidth="1"/>
    <col min="9727" max="9739" width="5.77734375" style="4" bestFit="1" customWidth="1"/>
    <col min="9740" max="9740" width="13" style="4" bestFit="1" customWidth="1"/>
    <col min="9741" max="9741" width="17.33203125" style="4" customWidth="1"/>
    <col min="9742" max="9747" width="5.77734375" style="4" bestFit="1" customWidth="1"/>
    <col min="9748" max="9748" width="6.33203125" style="4" customWidth="1"/>
    <col min="9749" max="9749" width="7.21875" style="4" customWidth="1"/>
    <col min="9750" max="9752" width="8.33203125" style="4"/>
    <col min="9753" max="9753" width="7.88671875" style="4" customWidth="1"/>
    <col min="9754" max="9754" width="7.109375" style="4" customWidth="1"/>
    <col min="9755" max="9981" width="8.33203125" style="4"/>
    <col min="9982" max="9982" width="14.109375" style="4" bestFit="1" customWidth="1"/>
    <col min="9983" max="9995" width="5.77734375" style="4" bestFit="1" customWidth="1"/>
    <col min="9996" max="9996" width="13" style="4" bestFit="1" customWidth="1"/>
    <col min="9997" max="9997" width="17.33203125" style="4" customWidth="1"/>
    <col min="9998" max="10003" width="5.77734375" style="4" bestFit="1" customWidth="1"/>
    <col min="10004" max="10004" width="6.33203125" style="4" customWidth="1"/>
    <col min="10005" max="10005" width="7.21875" style="4" customWidth="1"/>
    <col min="10006" max="10008" width="8.33203125" style="4"/>
    <col min="10009" max="10009" width="7.88671875" style="4" customWidth="1"/>
    <col min="10010" max="10010" width="7.109375" style="4" customWidth="1"/>
    <col min="10011" max="10237" width="8.33203125" style="4"/>
    <col min="10238" max="10238" width="14.109375" style="4" bestFit="1" customWidth="1"/>
    <col min="10239" max="10251" width="5.77734375" style="4" bestFit="1" customWidth="1"/>
    <col min="10252" max="10252" width="13" style="4" bestFit="1" customWidth="1"/>
    <col min="10253" max="10253" width="17.33203125" style="4" customWidth="1"/>
    <col min="10254" max="10259" width="5.77734375" style="4" bestFit="1" customWidth="1"/>
    <col min="10260" max="10260" width="6.33203125" style="4" customWidth="1"/>
    <col min="10261" max="10261" width="7.21875" style="4" customWidth="1"/>
    <col min="10262" max="10264" width="8.33203125" style="4"/>
    <col min="10265" max="10265" width="7.88671875" style="4" customWidth="1"/>
    <col min="10266" max="10266" width="7.109375" style="4" customWidth="1"/>
    <col min="10267" max="10493" width="8.33203125" style="4"/>
    <col min="10494" max="10494" width="14.109375" style="4" bestFit="1" customWidth="1"/>
    <col min="10495" max="10507" width="5.77734375" style="4" bestFit="1" customWidth="1"/>
    <col min="10508" max="10508" width="13" style="4" bestFit="1" customWidth="1"/>
    <col min="10509" max="10509" width="17.33203125" style="4" customWidth="1"/>
    <col min="10510" max="10515" width="5.77734375" style="4" bestFit="1" customWidth="1"/>
    <col min="10516" max="10516" width="6.33203125" style="4" customWidth="1"/>
    <col min="10517" max="10517" width="7.21875" style="4" customWidth="1"/>
    <col min="10518" max="10520" width="8.33203125" style="4"/>
    <col min="10521" max="10521" width="7.88671875" style="4" customWidth="1"/>
    <col min="10522" max="10522" width="7.109375" style="4" customWidth="1"/>
    <col min="10523" max="10749" width="8.33203125" style="4"/>
    <col min="10750" max="10750" width="14.109375" style="4" bestFit="1" customWidth="1"/>
    <col min="10751" max="10763" width="5.77734375" style="4" bestFit="1" customWidth="1"/>
    <col min="10764" max="10764" width="13" style="4" bestFit="1" customWidth="1"/>
    <col min="10765" max="10765" width="17.33203125" style="4" customWidth="1"/>
    <col min="10766" max="10771" width="5.77734375" style="4" bestFit="1" customWidth="1"/>
    <col min="10772" max="10772" width="6.33203125" style="4" customWidth="1"/>
    <col min="10773" max="10773" width="7.21875" style="4" customWidth="1"/>
    <col min="10774" max="10776" width="8.33203125" style="4"/>
    <col min="10777" max="10777" width="7.88671875" style="4" customWidth="1"/>
    <col min="10778" max="10778" width="7.109375" style="4" customWidth="1"/>
    <col min="10779" max="11005" width="8.33203125" style="4"/>
    <col min="11006" max="11006" width="14.109375" style="4" bestFit="1" customWidth="1"/>
    <col min="11007" max="11019" width="5.77734375" style="4" bestFit="1" customWidth="1"/>
    <col min="11020" max="11020" width="13" style="4" bestFit="1" customWidth="1"/>
    <col min="11021" max="11021" width="17.33203125" style="4" customWidth="1"/>
    <col min="11022" max="11027" width="5.77734375" style="4" bestFit="1" customWidth="1"/>
    <col min="11028" max="11028" width="6.33203125" style="4" customWidth="1"/>
    <col min="11029" max="11029" width="7.21875" style="4" customWidth="1"/>
    <col min="11030" max="11032" width="8.33203125" style="4"/>
    <col min="11033" max="11033" width="7.88671875" style="4" customWidth="1"/>
    <col min="11034" max="11034" width="7.109375" style="4" customWidth="1"/>
    <col min="11035" max="11261" width="8.33203125" style="4"/>
    <col min="11262" max="11262" width="14.109375" style="4" bestFit="1" customWidth="1"/>
    <col min="11263" max="11275" width="5.77734375" style="4" bestFit="1" customWidth="1"/>
    <col min="11276" max="11276" width="13" style="4" bestFit="1" customWidth="1"/>
    <col min="11277" max="11277" width="17.33203125" style="4" customWidth="1"/>
    <col min="11278" max="11283" width="5.77734375" style="4" bestFit="1" customWidth="1"/>
    <col min="11284" max="11284" width="6.33203125" style="4" customWidth="1"/>
    <col min="11285" max="11285" width="7.21875" style="4" customWidth="1"/>
    <col min="11286" max="11288" width="8.33203125" style="4"/>
    <col min="11289" max="11289" width="7.88671875" style="4" customWidth="1"/>
    <col min="11290" max="11290" width="7.109375" style="4" customWidth="1"/>
    <col min="11291" max="11517" width="8.33203125" style="4"/>
    <col min="11518" max="11518" width="14.109375" style="4" bestFit="1" customWidth="1"/>
    <col min="11519" max="11531" width="5.77734375" style="4" bestFit="1" customWidth="1"/>
    <col min="11532" max="11532" width="13" style="4" bestFit="1" customWidth="1"/>
    <col min="11533" max="11533" width="17.33203125" style="4" customWidth="1"/>
    <col min="11534" max="11539" width="5.77734375" style="4" bestFit="1" customWidth="1"/>
    <col min="11540" max="11540" width="6.33203125" style="4" customWidth="1"/>
    <col min="11541" max="11541" width="7.21875" style="4" customWidth="1"/>
    <col min="11542" max="11544" width="8.33203125" style="4"/>
    <col min="11545" max="11545" width="7.88671875" style="4" customWidth="1"/>
    <col min="11546" max="11546" width="7.109375" style="4" customWidth="1"/>
    <col min="11547" max="11773" width="8.33203125" style="4"/>
    <col min="11774" max="11774" width="14.109375" style="4" bestFit="1" customWidth="1"/>
    <col min="11775" max="11787" width="5.77734375" style="4" bestFit="1" customWidth="1"/>
    <col min="11788" max="11788" width="13" style="4" bestFit="1" customWidth="1"/>
    <col min="11789" max="11789" width="17.33203125" style="4" customWidth="1"/>
    <col min="11790" max="11795" width="5.77734375" style="4" bestFit="1" customWidth="1"/>
    <col min="11796" max="11796" width="6.33203125" style="4" customWidth="1"/>
    <col min="11797" max="11797" width="7.21875" style="4" customWidth="1"/>
    <col min="11798" max="11800" width="8.33203125" style="4"/>
    <col min="11801" max="11801" width="7.88671875" style="4" customWidth="1"/>
    <col min="11802" max="11802" width="7.109375" style="4" customWidth="1"/>
    <col min="11803" max="12029" width="8.33203125" style="4"/>
    <col min="12030" max="12030" width="14.109375" style="4" bestFit="1" customWidth="1"/>
    <col min="12031" max="12043" width="5.77734375" style="4" bestFit="1" customWidth="1"/>
    <col min="12044" max="12044" width="13" style="4" bestFit="1" customWidth="1"/>
    <col min="12045" max="12045" width="17.33203125" style="4" customWidth="1"/>
    <col min="12046" max="12051" width="5.77734375" style="4" bestFit="1" customWidth="1"/>
    <col min="12052" max="12052" width="6.33203125" style="4" customWidth="1"/>
    <col min="12053" max="12053" width="7.21875" style="4" customWidth="1"/>
    <col min="12054" max="12056" width="8.33203125" style="4"/>
    <col min="12057" max="12057" width="7.88671875" style="4" customWidth="1"/>
    <col min="12058" max="12058" width="7.109375" style="4" customWidth="1"/>
    <col min="12059" max="12285" width="8.33203125" style="4"/>
    <col min="12286" max="12286" width="14.109375" style="4" bestFit="1" customWidth="1"/>
    <col min="12287" max="12299" width="5.77734375" style="4" bestFit="1" customWidth="1"/>
    <col min="12300" max="12300" width="13" style="4" bestFit="1" customWidth="1"/>
    <col min="12301" max="12301" width="17.33203125" style="4" customWidth="1"/>
    <col min="12302" max="12307" width="5.77734375" style="4" bestFit="1" customWidth="1"/>
    <col min="12308" max="12308" width="6.33203125" style="4" customWidth="1"/>
    <col min="12309" max="12309" width="7.21875" style="4" customWidth="1"/>
    <col min="12310" max="12312" width="8.33203125" style="4"/>
    <col min="12313" max="12313" width="7.88671875" style="4" customWidth="1"/>
    <col min="12314" max="12314" width="7.109375" style="4" customWidth="1"/>
    <col min="12315" max="12541" width="8.33203125" style="4"/>
    <col min="12542" max="12542" width="14.109375" style="4" bestFit="1" customWidth="1"/>
    <col min="12543" max="12555" width="5.77734375" style="4" bestFit="1" customWidth="1"/>
    <col min="12556" max="12556" width="13" style="4" bestFit="1" customWidth="1"/>
    <col min="12557" max="12557" width="17.33203125" style="4" customWidth="1"/>
    <col min="12558" max="12563" width="5.77734375" style="4" bestFit="1" customWidth="1"/>
    <col min="12564" max="12564" width="6.33203125" style="4" customWidth="1"/>
    <col min="12565" max="12565" width="7.21875" style="4" customWidth="1"/>
    <col min="12566" max="12568" width="8.33203125" style="4"/>
    <col min="12569" max="12569" width="7.88671875" style="4" customWidth="1"/>
    <col min="12570" max="12570" width="7.109375" style="4" customWidth="1"/>
    <col min="12571" max="12797" width="8.33203125" style="4"/>
    <col min="12798" max="12798" width="14.109375" style="4" bestFit="1" customWidth="1"/>
    <col min="12799" max="12811" width="5.77734375" style="4" bestFit="1" customWidth="1"/>
    <col min="12812" max="12812" width="13" style="4" bestFit="1" customWidth="1"/>
    <col min="12813" max="12813" width="17.33203125" style="4" customWidth="1"/>
    <col min="12814" max="12819" width="5.77734375" style="4" bestFit="1" customWidth="1"/>
    <col min="12820" max="12820" width="6.33203125" style="4" customWidth="1"/>
    <col min="12821" max="12821" width="7.21875" style="4" customWidth="1"/>
    <col min="12822" max="12824" width="8.33203125" style="4"/>
    <col min="12825" max="12825" width="7.88671875" style="4" customWidth="1"/>
    <col min="12826" max="12826" width="7.109375" style="4" customWidth="1"/>
    <col min="12827" max="13053" width="8.33203125" style="4"/>
    <col min="13054" max="13054" width="14.109375" style="4" bestFit="1" customWidth="1"/>
    <col min="13055" max="13067" width="5.77734375" style="4" bestFit="1" customWidth="1"/>
    <col min="13068" max="13068" width="13" style="4" bestFit="1" customWidth="1"/>
    <col min="13069" max="13069" width="17.33203125" style="4" customWidth="1"/>
    <col min="13070" max="13075" width="5.77734375" style="4" bestFit="1" customWidth="1"/>
    <col min="13076" max="13076" width="6.33203125" style="4" customWidth="1"/>
    <col min="13077" max="13077" width="7.21875" style="4" customWidth="1"/>
    <col min="13078" max="13080" width="8.33203125" style="4"/>
    <col min="13081" max="13081" width="7.88671875" style="4" customWidth="1"/>
    <col min="13082" max="13082" width="7.109375" style="4" customWidth="1"/>
    <col min="13083" max="13309" width="8.33203125" style="4"/>
    <col min="13310" max="13310" width="14.109375" style="4" bestFit="1" customWidth="1"/>
    <col min="13311" max="13323" width="5.77734375" style="4" bestFit="1" customWidth="1"/>
    <col min="13324" max="13324" width="13" style="4" bestFit="1" customWidth="1"/>
    <col min="13325" max="13325" width="17.33203125" style="4" customWidth="1"/>
    <col min="13326" max="13331" width="5.77734375" style="4" bestFit="1" customWidth="1"/>
    <col min="13332" max="13332" width="6.33203125" style="4" customWidth="1"/>
    <col min="13333" max="13333" width="7.21875" style="4" customWidth="1"/>
    <col min="13334" max="13336" width="8.33203125" style="4"/>
    <col min="13337" max="13337" width="7.88671875" style="4" customWidth="1"/>
    <col min="13338" max="13338" width="7.109375" style="4" customWidth="1"/>
    <col min="13339" max="13565" width="8.33203125" style="4"/>
    <col min="13566" max="13566" width="14.109375" style="4" bestFit="1" customWidth="1"/>
    <col min="13567" max="13579" width="5.77734375" style="4" bestFit="1" customWidth="1"/>
    <col min="13580" max="13580" width="13" style="4" bestFit="1" customWidth="1"/>
    <col min="13581" max="13581" width="17.33203125" style="4" customWidth="1"/>
    <col min="13582" max="13587" width="5.77734375" style="4" bestFit="1" customWidth="1"/>
    <col min="13588" max="13588" width="6.33203125" style="4" customWidth="1"/>
    <col min="13589" max="13589" width="7.21875" style="4" customWidth="1"/>
    <col min="13590" max="13592" width="8.33203125" style="4"/>
    <col min="13593" max="13593" width="7.88671875" style="4" customWidth="1"/>
    <col min="13594" max="13594" width="7.109375" style="4" customWidth="1"/>
    <col min="13595" max="13821" width="8.33203125" style="4"/>
    <col min="13822" max="13822" width="14.109375" style="4" bestFit="1" customWidth="1"/>
    <col min="13823" max="13835" width="5.77734375" style="4" bestFit="1" customWidth="1"/>
    <col min="13836" max="13836" width="13" style="4" bestFit="1" customWidth="1"/>
    <col min="13837" max="13837" width="17.33203125" style="4" customWidth="1"/>
    <col min="13838" max="13843" width="5.77734375" style="4" bestFit="1" customWidth="1"/>
    <col min="13844" max="13844" width="6.33203125" style="4" customWidth="1"/>
    <col min="13845" max="13845" width="7.21875" style="4" customWidth="1"/>
    <col min="13846" max="13848" width="8.33203125" style="4"/>
    <col min="13849" max="13849" width="7.88671875" style="4" customWidth="1"/>
    <col min="13850" max="13850" width="7.109375" style="4" customWidth="1"/>
    <col min="13851" max="14077" width="8.33203125" style="4"/>
    <col min="14078" max="14078" width="14.109375" style="4" bestFit="1" customWidth="1"/>
    <col min="14079" max="14091" width="5.77734375" style="4" bestFit="1" customWidth="1"/>
    <col min="14092" max="14092" width="13" style="4" bestFit="1" customWidth="1"/>
    <col min="14093" max="14093" width="17.33203125" style="4" customWidth="1"/>
    <col min="14094" max="14099" width="5.77734375" style="4" bestFit="1" customWidth="1"/>
    <col min="14100" max="14100" width="6.33203125" style="4" customWidth="1"/>
    <col min="14101" max="14101" width="7.21875" style="4" customWidth="1"/>
    <col min="14102" max="14104" width="8.33203125" style="4"/>
    <col min="14105" max="14105" width="7.88671875" style="4" customWidth="1"/>
    <col min="14106" max="14106" width="7.109375" style="4" customWidth="1"/>
    <col min="14107" max="14333" width="8.33203125" style="4"/>
    <col min="14334" max="14334" width="14.109375" style="4" bestFit="1" customWidth="1"/>
    <col min="14335" max="14347" width="5.77734375" style="4" bestFit="1" customWidth="1"/>
    <col min="14348" max="14348" width="13" style="4" bestFit="1" customWidth="1"/>
    <col min="14349" max="14349" width="17.33203125" style="4" customWidth="1"/>
    <col min="14350" max="14355" width="5.77734375" style="4" bestFit="1" customWidth="1"/>
    <col min="14356" max="14356" width="6.33203125" style="4" customWidth="1"/>
    <col min="14357" max="14357" width="7.21875" style="4" customWidth="1"/>
    <col min="14358" max="14360" width="8.33203125" style="4"/>
    <col min="14361" max="14361" width="7.88671875" style="4" customWidth="1"/>
    <col min="14362" max="14362" width="7.109375" style="4" customWidth="1"/>
    <col min="14363" max="14589" width="8.33203125" style="4"/>
    <col min="14590" max="14590" width="14.109375" style="4" bestFit="1" customWidth="1"/>
    <col min="14591" max="14603" width="5.77734375" style="4" bestFit="1" customWidth="1"/>
    <col min="14604" max="14604" width="13" style="4" bestFit="1" customWidth="1"/>
    <col min="14605" max="14605" width="17.33203125" style="4" customWidth="1"/>
    <col min="14606" max="14611" width="5.77734375" style="4" bestFit="1" customWidth="1"/>
    <col min="14612" max="14612" width="6.33203125" style="4" customWidth="1"/>
    <col min="14613" max="14613" width="7.21875" style="4" customWidth="1"/>
    <col min="14614" max="14616" width="8.33203125" style="4"/>
    <col min="14617" max="14617" width="7.88671875" style="4" customWidth="1"/>
    <col min="14618" max="14618" width="7.109375" style="4" customWidth="1"/>
    <col min="14619" max="14845" width="8.33203125" style="4"/>
    <col min="14846" max="14846" width="14.109375" style="4" bestFit="1" customWidth="1"/>
    <col min="14847" max="14859" width="5.77734375" style="4" bestFit="1" customWidth="1"/>
    <col min="14860" max="14860" width="13" style="4" bestFit="1" customWidth="1"/>
    <col min="14861" max="14861" width="17.33203125" style="4" customWidth="1"/>
    <col min="14862" max="14867" width="5.77734375" style="4" bestFit="1" customWidth="1"/>
    <col min="14868" max="14868" width="6.33203125" style="4" customWidth="1"/>
    <col min="14869" max="14869" width="7.21875" style="4" customWidth="1"/>
    <col min="14870" max="14872" width="8.33203125" style="4"/>
    <col min="14873" max="14873" width="7.88671875" style="4" customWidth="1"/>
    <col min="14874" max="14874" width="7.109375" style="4" customWidth="1"/>
    <col min="14875" max="15101" width="8.33203125" style="4"/>
    <col min="15102" max="15102" width="14.109375" style="4" bestFit="1" customWidth="1"/>
    <col min="15103" max="15115" width="5.77734375" style="4" bestFit="1" customWidth="1"/>
    <col min="15116" max="15116" width="13" style="4" bestFit="1" customWidth="1"/>
    <col min="15117" max="15117" width="17.33203125" style="4" customWidth="1"/>
    <col min="15118" max="15123" width="5.77734375" style="4" bestFit="1" customWidth="1"/>
    <col min="15124" max="15124" width="6.33203125" style="4" customWidth="1"/>
    <col min="15125" max="15125" width="7.21875" style="4" customWidth="1"/>
    <col min="15126" max="15128" width="8.33203125" style="4"/>
    <col min="15129" max="15129" width="7.88671875" style="4" customWidth="1"/>
    <col min="15130" max="15130" width="7.109375" style="4" customWidth="1"/>
    <col min="15131" max="15357" width="8.33203125" style="4"/>
    <col min="15358" max="15358" width="14.109375" style="4" bestFit="1" customWidth="1"/>
    <col min="15359" max="15371" width="5.77734375" style="4" bestFit="1" customWidth="1"/>
    <col min="15372" max="15372" width="13" style="4" bestFit="1" customWidth="1"/>
    <col min="15373" max="15373" width="17.33203125" style="4" customWidth="1"/>
    <col min="15374" max="15379" width="5.77734375" style="4" bestFit="1" customWidth="1"/>
    <col min="15380" max="15380" width="6.33203125" style="4" customWidth="1"/>
    <col min="15381" max="15381" width="7.21875" style="4" customWidth="1"/>
    <col min="15382" max="15384" width="8.33203125" style="4"/>
    <col min="15385" max="15385" width="7.88671875" style="4" customWidth="1"/>
    <col min="15386" max="15386" width="7.109375" style="4" customWidth="1"/>
    <col min="15387" max="15613" width="8.33203125" style="4"/>
    <col min="15614" max="15614" width="14.109375" style="4" bestFit="1" customWidth="1"/>
    <col min="15615" max="15627" width="5.77734375" style="4" bestFit="1" customWidth="1"/>
    <col min="15628" max="15628" width="13" style="4" bestFit="1" customWidth="1"/>
    <col min="15629" max="15629" width="17.33203125" style="4" customWidth="1"/>
    <col min="15630" max="15635" width="5.77734375" style="4" bestFit="1" customWidth="1"/>
    <col min="15636" max="15636" width="6.33203125" style="4" customWidth="1"/>
    <col min="15637" max="15637" width="7.21875" style="4" customWidth="1"/>
    <col min="15638" max="15640" width="8.33203125" style="4"/>
    <col min="15641" max="15641" width="7.88671875" style="4" customWidth="1"/>
    <col min="15642" max="15642" width="7.109375" style="4" customWidth="1"/>
    <col min="15643" max="15869" width="8.33203125" style="4"/>
    <col min="15870" max="15870" width="14.109375" style="4" bestFit="1" customWidth="1"/>
    <col min="15871" max="15883" width="5.77734375" style="4" bestFit="1" customWidth="1"/>
    <col min="15884" max="15884" width="13" style="4" bestFit="1" customWidth="1"/>
    <col min="15885" max="15885" width="17.33203125" style="4" customWidth="1"/>
    <col min="15886" max="15891" width="5.77734375" style="4" bestFit="1" customWidth="1"/>
    <col min="15892" max="15892" width="6.33203125" style="4" customWidth="1"/>
    <col min="15893" max="15893" width="7.21875" style="4" customWidth="1"/>
    <col min="15894" max="15896" width="8.33203125" style="4"/>
    <col min="15897" max="15897" width="7.88671875" style="4" customWidth="1"/>
    <col min="15898" max="15898" width="7.109375" style="4" customWidth="1"/>
    <col min="15899" max="16125" width="8.33203125" style="4"/>
    <col min="16126" max="16126" width="14.109375" style="4" bestFit="1" customWidth="1"/>
    <col min="16127" max="16139" width="5.77734375" style="4" bestFit="1" customWidth="1"/>
    <col min="16140" max="16140" width="13" style="4" bestFit="1" customWidth="1"/>
    <col min="16141" max="16141" width="17.33203125" style="4" customWidth="1"/>
    <col min="16142" max="16147" width="5.77734375" style="4" bestFit="1" customWidth="1"/>
    <col min="16148" max="16148" width="6.33203125" style="4" customWidth="1"/>
    <col min="16149" max="16149" width="7.21875" style="4" customWidth="1"/>
    <col min="16150" max="16152" width="8.33203125" style="4"/>
    <col min="16153" max="16153" width="7.88671875" style="4" customWidth="1"/>
    <col min="16154" max="16154" width="7.109375" style="4" customWidth="1"/>
    <col min="16155" max="16384" width="8.33203125" style="4"/>
  </cols>
  <sheetData>
    <row r="1" spans="1:26" s="1" customFormat="1" ht="27.75" customHeight="1">
      <c r="A1" s="161" t="s">
        <v>160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33"/>
      <c r="Q1" s="33"/>
      <c r="R1" s="33"/>
      <c r="S1" s="33"/>
      <c r="T1" s="33"/>
      <c r="U1" s="33"/>
    </row>
    <row r="2" spans="1:26" ht="13.5" thickBot="1">
      <c r="A2" s="57"/>
      <c r="B2" s="58"/>
      <c r="C2" s="58"/>
      <c r="D2" s="58"/>
      <c r="E2" s="58"/>
      <c r="F2" s="58"/>
      <c r="G2" s="58"/>
      <c r="O2" s="8" t="s">
        <v>107</v>
      </c>
    </row>
    <row r="3" spans="1:26" ht="15" customHeight="1" thickTop="1">
      <c r="A3" s="162" t="s">
        <v>108</v>
      </c>
      <c r="B3" s="158" t="s">
        <v>16</v>
      </c>
      <c r="C3" s="158" t="s">
        <v>17</v>
      </c>
      <c r="D3" s="158" t="s">
        <v>18</v>
      </c>
      <c r="E3" s="158" t="s">
        <v>19</v>
      </c>
      <c r="F3" s="158" t="s">
        <v>20</v>
      </c>
      <c r="G3" s="158" t="s">
        <v>21</v>
      </c>
      <c r="H3" s="158" t="s">
        <v>22</v>
      </c>
      <c r="I3" s="158" t="s">
        <v>23</v>
      </c>
      <c r="J3" s="158" t="s">
        <v>24</v>
      </c>
      <c r="K3" s="158" t="s">
        <v>25</v>
      </c>
      <c r="L3" s="158" t="s">
        <v>26</v>
      </c>
      <c r="M3" s="158" t="s">
        <v>27</v>
      </c>
      <c r="N3" s="158" t="s">
        <v>74</v>
      </c>
      <c r="O3" s="158" t="s">
        <v>28</v>
      </c>
      <c r="P3" s="158" t="s">
        <v>29</v>
      </c>
      <c r="Q3" s="158" t="s">
        <v>30</v>
      </c>
      <c r="R3" s="158" t="s">
        <v>31</v>
      </c>
      <c r="S3" s="158" t="s">
        <v>32</v>
      </c>
      <c r="T3" s="158" t="s">
        <v>33</v>
      </c>
      <c r="U3" s="158" t="s">
        <v>34</v>
      </c>
      <c r="V3" s="158" t="s">
        <v>35</v>
      </c>
      <c r="W3" s="158" t="s">
        <v>36</v>
      </c>
      <c r="X3" s="158" t="s">
        <v>37</v>
      </c>
      <c r="Y3" s="158" t="s">
        <v>38</v>
      </c>
      <c r="Z3" s="158" t="s">
        <v>39</v>
      </c>
    </row>
    <row r="4" spans="1:26" s="7" customFormat="1" ht="15.75" customHeight="1">
      <c r="A4" s="163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59"/>
      <c r="W4" s="159"/>
      <c r="X4" s="159"/>
      <c r="Y4" s="159"/>
      <c r="Z4" s="159"/>
    </row>
    <row r="5" spans="1:26" ht="24.95" customHeight="1">
      <c r="A5" s="59" t="s">
        <v>109</v>
      </c>
      <c r="B5" s="60">
        <v>17340</v>
      </c>
      <c r="C5" s="60">
        <v>14708</v>
      </c>
      <c r="D5" s="60">
        <v>17241</v>
      </c>
      <c r="E5" s="60">
        <v>26780</v>
      </c>
      <c r="F5" s="60">
        <v>29910</v>
      </c>
      <c r="G5" s="60">
        <v>31056</v>
      </c>
      <c r="H5" s="60">
        <v>34942</v>
      </c>
      <c r="I5" s="60">
        <v>41191</v>
      </c>
      <c r="J5" s="60">
        <v>44889</v>
      </c>
      <c r="K5" s="60">
        <v>46939</v>
      </c>
      <c r="L5" s="60">
        <v>49994</v>
      </c>
      <c r="M5" s="60">
        <v>55589</v>
      </c>
      <c r="N5" s="60">
        <v>59245</v>
      </c>
      <c r="O5" s="60">
        <v>63271</v>
      </c>
      <c r="P5" s="61">
        <v>67457</v>
      </c>
      <c r="Q5" s="61">
        <v>67586</v>
      </c>
      <c r="R5" s="61">
        <v>75989</v>
      </c>
      <c r="S5" s="61">
        <v>80989</v>
      </c>
      <c r="T5" s="62">
        <v>101911</v>
      </c>
      <c r="U5" s="62">
        <v>100842</v>
      </c>
      <c r="V5" s="62">
        <v>124169</v>
      </c>
      <c r="W5" s="62">
        <v>162274</v>
      </c>
      <c r="X5" s="62">
        <v>187640</v>
      </c>
      <c r="Y5" s="62">
        <v>199748</v>
      </c>
      <c r="Z5" s="63">
        <v>221676</v>
      </c>
    </row>
    <row r="6" spans="1:26" ht="24.95" customHeight="1">
      <c r="A6" s="59" t="s">
        <v>110</v>
      </c>
      <c r="B6" s="60">
        <v>75356</v>
      </c>
      <c r="C6" s="60">
        <v>103273</v>
      </c>
      <c r="D6" s="60">
        <v>106438</v>
      </c>
      <c r="E6" s="60">
        <v>166552</v>
      </c>
      <c r="F6" s="60">
        <v>179900</v>
      </c>
      <c r="G6" s="60">
        <v>196047</v>
      </c>
      <c r="H6" s="60">
        <v>227226</v>
      </c>
      <c r="I6" s="60">
        <v>250504</v>
      </c>
      <c r="J6" s="60">
        <v>257235</v>
      </c>
      <c r="K6" s="60">
        <v>300604</v>
      </c>
      <c r="L6" s="60">
        <v>315780</v>
      </c>
      <c r="M6" s="60">
        <v>310561</v>
      </c>
      <c r="N6" s="60">
        <v>326060</v>
      </c>
      <c r="O6" s="60">
        <v>286233</v>
      </c>
      <c r="P6" s="64">
        <v>299973</v>
      </c>
      <c r="Q6" s="64">
        <v>299730</v>
      </c>
      <c r="R6" s="64">
        <v>315368</v>
      </c>
      <c r="S6" s="64">
        <v>294329</v>
      </c>
      <c r="T6" s="65">
        <v>306687</v>
      </c>
      <c r="U6" s="65">
        <v>302706</v>
      </c>
      <c r="V6" s="65">
        <v>466468</v>
      </c>
      <c r="W6" s="65">
        <v>612505</v>
      </c>
      <c r="X6" s="65">
        <v>655127</v>
      </c>
      <c r="Y6" s="65">
        <v>648513</v>
      </c>
      <c r="Z6" s="66">
        <v>716747</v>
      </c>
    </row>
    <row r="7" spans="1:26" ht="24.95" customHeight="1">
      <c r="A7" s="59" t="s">
        <v>111</v>
      </c>
      <c r="B7" s="60">
        <v>63246</v>
      </c>
      <c r="C7" s="60">
        <v>95672</v>
      </c>
      <c r="D7" s="60">
        <v>75939</v>
      </c>
      <c r="E7" s="60">
        <v>122458</v>
      </c>
      <c r="F7" s="60">
        <v>149237</v>
      </c>
      <c r="G7" s="60">
        <v>162077</v>
      </c>
      <c r="H7" s="60">
        <v>180536</v>
      </c>
      <c r="I7" s="60">
        <v>208720</v>
      </c>
      <c r="J7" s="60">
        <v>243005</v>
      </c>
      <c r="K7" s="60">
        <v>282026</v>
      </c>
      <c r="L7" s="60">
        <v>294982</v>
      </c>
      <c r="M7" s="60">
        <v>331120</v>
      </c>
      <c r="N7" s="60">
        <v>316381</v>
      </c>
      <c r="O7" s="60">
        <v>386593</v>
      </c>
      <c r="P7" s="64">
        <v>348683</v>
      </c>
      <c r="Q7" s="64">
        <v>310826</v>
      </c>
      <c r="R7" s="64">
        <v>239328</v>
      </c>
      <c r="S7" s="64">
        <v>226637</v>
      </c>
      <c r="T7" s="65">
        <v>197849</v>
      </c>
      <c r="U7" s="65">
        <v>155215</v>
      </c>
      <c r="V7" s="65">
        <v>70089</v>
      </c>
      <c r="W7" s="65">
        <v>55788</v>
      </c>
      <c r="X7" s="65">
        <v>49494</v>
      </c>
      <c r="Y7" s="65">
        <v>41808</v>
      </c>
      <c r="Z7" s="66">
        <v>24121</v>
      </c>
    </row>
    <row r="8" spans="1:26" ht="24.95" customHeight="1">
      <c r="A8" s="59" t="s">
        <v>112</v>
      </c>
      <c r="B8" s="60">
        <v>6074</v>
      </c>
      <c r="C8" s="60" t="s">
        <v>80</v>
      </c>
      <c r="D8" s="60">
        <v>2476</v>
      </c>
      <c r="E8" s="60">
        <v>2542</v>
      </c>
      <c r="F8" s="60">
        <v>1530</v>
      </c>
      <c r="G8" s="60" t="s">
        <v>80</v>
      </c>
      <c r="H8" s="60">
        <v>4191</v>
      </c>
      <c r="I8" s="60">
        <v>4375</v>
      </c>
      <c r="J8" s="60">
        <v>2017</v>
      </c>
      <c r="K8" s="60">
        <v>967</v>
      </c>
      <c r="L8" s="60">
        <v>547</v>
      </c>
      <c r="M8" s="60">
        <v>4005</v>
      </c>
      <c r="N8" s="60">
        <v>3418</v>
      </c>
      <c r="O8" s="60">
        <v>2413</v>
      </c>
      <c r="P8" s="64">
        <v>610</v>
      </c>
      <c r="Q8" s="64">
        <v>577</v>
      </c>
      <c r="R8" s="64">
        <v>100</v>
      </c>
      <c r="S8" s="64">
        <v>290</v>
      </c>
      <c r="T8" s="64" t="s">
        <v>80</v>
      </c>
      <c r="U8" s="64" t="s">
        <v>80</v>
      </c>
      <c r="V8" s="64" t="s">
        <v>80</v>
      </c>
      <c r="W8" s="64" t="s">
        <v>80</v>
      </c>
      <c r="X8" s="64" t="s">
        <v>80</v>
      </c>
      <c r="Y8" s="64" t="s">
        <v>80</v>
      </c>
      <c r="Z8" s="66">
        <v>258</v>
      </c>
    </row>
    <row r="9" spans="1:26" ht="24.95" customHeight="1">
      <c r="A9" s="59" t="s">
        <v>113</v>
      </c>
      <c r="B9" s="60">
        <v>6836</v>
      </c>
      <c r="C9" s="60" t="s">
        <v>80</v>
      </c>
      <c r="D9" s="60">
        <v>6209</v>
      </c>
      <c r="E9" s="60">
        <v>11062</v>
      </c>
      <c r="F9" s="60">
        <v>20222</v>
      </c>
      <c r="G9" s="60">
        <v>27319</v>
      </c>
      <c r="H9" s="60">
        <v>31567</v>
      </c>
      <c r="I9" s="60">
        <v>18449</v>
      </c>
      <c r="J9" s="60">
        <v>16858</v>
      </c>
      <c r="K9" s="60">
        <v>27776</v>
      </c>
      <c r="L9" s="60">
        <v>33860</v>
      </c>
      <c r="M9" s="60">
        <v>26876</v>
      </c>
      <c r="N9" s="60">
        <v>20999</v>
      </c>
      <c r="O9" s="60">
        <v>18255</v>
      </c>
      <c r="P9" s="64">
        <v>14502</v>
      </c>
      <c r="Q9" s="64">
        <v>12653</v>
      </c>
      <c r="R9" s="64">
        <v>2639</v>
      </c>
      <c r="S9" s="64">
        <v>3695</v>
      </c>
      <c r="T9" s="65">
        <v>4557</v>
      </c>
      <c r="U9" s="64" t="s">
        <v>80</v>
      </c>
      <c r="V9" s="64" t="s">
        <v>80</v>
      </c>
      <c r="W9" s="64" t="s">
        <v>80</v>
      </c>
      <c r="X9" s="64" t="s">
        <v>80</v>
      </c>
      <c r="Y9" s="64" t="s">
        <v>80</v>
      </c>
      <c r="Z9" s="66">
        <v>2450</v>
      </c>
    </row>
    <row r="10" spans="1:26" ht="24.95" customHeight="1">
      <c r="A10" s="59" t="s">
        <v>114</v>
      </c>
      <c r="B10" s="60">
        <v>16244</v>
      </c>
      <c r="C10" s="60">
        <v>9327</v>
      </c>
      <c r="D10" s="60">
        <v>16541</v>
      </c>
      <c r="E10" s="60">
        <v>24836</v>
      </c>
      <c r="F10" s="60">
        <v>29210</v>
      </c>
      <c r="G10" s="60">
        <v>30250</v>
      </c>
      <c r="H10" s="60">
        <v>37536</v>
      </c>
      <c r="I10" s="60">
        <v>40621</v>
      </c>
      <c r="J10" s="60">
        <v>47688</v>
      </c>
      <c r="K10" s="60">
        <v>51412</v>
      </c>
      <c r="L10" s="60">
        <v>55549</v>
      </c>
      <c r="M10" s="60">
        <v>56849</v>
      </c>
      <c r="N10" s="60">
        <v>63130</v>
      </c>
      <c r="O10" s="60">
        <v>47453</v>
      </c>
      <c r="P10" s="64">
        <v>52839</v>
      </c>
      <c r="Q10" s="64">
        <v>64041</v>
      </c>
      <c r="R10" s="64">
        <v>66825</v>
      </c>
      <c r="S10" s="64">
        <v>64335</v>
      </c>
      <c r="T10" s="64">
        <v>63777</v>
      </c>
      <c r="U10" s="64">
        <v>68938</v>
      </c>
      <c r="V10" s="64">
        <v>68965</v>
      </c>
      <c r="W10" s="64">
        <v>82631</v>
      </c>
      <c r="X10" s="65">
        <v>101314</v>
      </c>
      <c r="Y10" s="65">
        <v>109808</v>
      </c>
      <c r="Z10" s="66">
        <v>115786</v>
      </c>
    </row>
    <row r="11" spans="1:26" ht="24.95" customHeight="1">
      <c r="A11" s="59" t="s">
        <v>127</v>
      </c>
      <c r="B11" s="60">
        <v>4</v>
      </c>
      <c r="C11" s="60" t="s">
        <v>80</v>
      </c>
      <c r="D11" s="60" t="s">
        <v>80</v>
      </c>
      <c r="E11" s="60">
        <v>1</v>
      </c>
      <c r="F11" s="60" t="s">
        <v>80</v>
      </c>
      <c r="G11" s="60" t="s">
        <v>80</v>
      </c>
      <c r="H11" s="60" t="s">
        <v>80</v>
      </c>
      <c r="I11" s="60">
        <v>18400</v>
      </c>
      <c r="J11" s="60">
        <v>21824</v>
      </c>
      <c r="K11" s="60" t="s">
        <v>80</v>
      </c>
      <c r="L11" s="60">
        <v>25019</v>
      </c>
      <c r="M11" s="60">
        <v>30627</v>
      </c>
      <c r="N11" s="60">
        <v>40102</v>
      </c>
      <c r="O11" s="60">
        <v>48757</v>
      </c>
      <c r="P11" s="64">
        <v>56079</v>
      </c>
      <c r="Q11" s="64">
        <v>66142</v>
      </c>
      <c r="R11" s="64">
        <v>77594</v>
      </c>
      <c r="S11" s="64">
        <v>81005</v>
      </c>
      <c r="T11" s="65">
        <v>93562</v>
      </c>
      <c r="U11" s="65">
        <v>96837</v>
      </c>
      <c r="V11" s="65">
        <v>115813</v>
      </c>
      <c r="W11" s="65">
        <v>141171</v>
      </c>
      <c r="X11" s="65">
        <v>159286</v>
      </c>
      <c r="Y11" s="65">
        <v>181446</v>
      </c>
      <c r="Z11" s="66">
        <v>207038</v>
      </c>
    </row>
    <row r="12" spans="1:26" ht="24.95" customHeight="1">
      <c r="A12" s="59" t="s">
        <v>115</v>
      </c>
      <c r="B12" s="67"/>
      <c r="C12" s="67"/>
      <c r="D12" s="67"/>
      <c r="E12" s="67"/>
      <c r="F12" s="67"/>
      <c r="G12" s="67"/>
      <c r="H12" s="60">
        <v>125</v>
      </c>
      <c r="I12" s="60" t="s">
        <v>80</v>
      </c>
      <c r="J12" s="60" t="s">
        <v>80</v>
      </c>
      <c r="K12" s="60" t="s">
        <v>80</v>
      </c>
      <c r="L12" s="60">
        <v>132</v>
      </c>
      <c r="M12" s="60">
        <v>132</v>
      </c>
      <c r="N12" s="60">
        <v>132</v>
      </c>
      <c r="O12" s="60">
        <v>120</v>
      </c>
      <c r="P12" s="64"/>
      <c r="Q12" s="64"/>
      <c r="R12" s="64"/>
      <c r="S12" s="64"/>
      <c r="T12" s="65"/>
      <c r="U12" s="65"/>
      <c r="V12" s="65"/>
      <c r="W12" s="65"/>
      <c r="X12" s="65"/>
      <c r="Y12" s="65"/>
      <c r="Z12" s="68"/>
    </row>
    <row r="13" spans="1:26" ht="24.95" customHeight="1">
      <c r="A13" s="59" t="s">
        <v>6</v>
      </c>
      <c r="B13" s="69"/>
      <c r="C13" s="69"/>
      <c r="D13" s="69"/>
      <c r="E13" s="69"/>
      <c r="F13" s="69"/>
      <c r="G13" s="69"/>
      <c r="H13" s="60">
        <v>208</v>
      </c>
      <c r="I13" s="60" t="s">
        <v>80</v>
      </c>
      <c r="J13" s="60" t="s">
        <v>80</v>
      </c>
      <c r="K13" s="60" t="s">
        <v>80</v>
      </c>
      <c r="L13" s="60" t="s">
        <v>80</v>
      </c>
      <c r="M13" s="60" t="s">
        <v>80</v>
      </c>
      <c r="N13" s="60" t="s">
        <v>80</v>
      </c>
      <c r="O13" s="60"/>
      <c r="P13" s="64"/>
      <c r="Q13" s="64"/>
      <c r="R13" s="64"/>
      <c r="S13" s="64"/>
      <c r="T13" s="65"/>
      <c r="U13" s="65"/>
      <c r="V13" s="65"/>
      <c r="W13" s="65"/>
      <c r="X13" s="65"/>
      <c r="Y13" s="65"/>
      <c r="Z13" s="70"/>
    </row>
    <row r="14" spans="1:26" ht="24.95" customHeight="1">
      <c r="A14" s="71" t="s">
        <v>7</v>
      </c>
      <c r="B14" s="72">
        <f t="shared" ref="B14:M14" si="0">SUM(B5:B11)</f>
        <v>185100</v>
      </c>
      <c r="C14" s="72">
        <f t="shared" si="0"/>
        <v>222980</v>
      </c>
      <c r="D14" s="72">
        <f t="shared" si="0"/>
        <v>224844</v>
      </c>
      <c r="E14" s="72">
        <f t="shared" si="0"/>
        <v>354231</v>
      </c>
      <c r="F14" s="72">
        <f t="shared" si="0"/>
        <v>410009</v>
      </c>
      <c r="G14" s="72">
        <f t="shared" si="0"/>
        <v>446749</v>
      </c>
      <c r="H14" s="72">
        <f t="shared" si="0"/>
        <v>515998</v>
      </c>
      <c r="I14" s="72">
        <f t="shared" si="0"/>
        <v>582260</v>
      </c>
      <c r="J14" s="72">
        <f t="shared" si="0"/>
        <v>633516</v>
      </c>
      <c r="K14" s="72">
        <f t="shared" si="0"/>
        <v>709724</v>
      </c>
      <c r="L14" s="72">
        <f t="shared" si="0"/>
        <v>775731</v>
      </c>
      <c r="M14" s="72">
        <f t="shared" si="0"/>
        <v>815627</v>
      </c>
      <c r="N14" s="72">
        <v>829335</v>
      </c>
      <c r="O14" s="72">
        <v>852975</v>
      </c>
      <c r="P14" s="72">
        <v>840143</v>
      </c>
      <c r="Q14" s="72">
        <v>821555</v>
      </c>
      <c r="R14" s="72">
        <v>777843</v>
      </c>
      <c r="S14" s="72">
        <v>751280</v>
      </c>
      <c r="T14" s="72">
        <v>768343</v>
      </c>
      <c r="U14" s="72">
        <v>724538</v>
      </c>
      <c r="V14" s="72">
        <f>SUM(V5:V13)</f>
        <v>845504</v>
      </c>
      <c r="W14" s="72">
        <f>SUM(W5:W13)</f>
        <v>1054369</v>
      </c>
      <c r="X14" s="72">
        <f>SUM(X5:X13)</f>
        <v>1152861</v>
      </c>
      <c r="Y14" s="72">
        <v>1181758</v>
      </c>
      <c r="Z14" s="73">
        <v>1288076</v>
      </c>
    </row>
    <row r="15" spans="1:26" ht="24.95" customHeight="1">
      <c r="A15" s="59" t="s">
        <v>122</v>
      </c>
      <c r="B15" s="67">
        <v>84.08</v>
      </c>
      <c r="C15" s="67">
        <v>217.82</v>
      </c>
      <c r="D15" s="67">
        <v>302.56</v>
      </c>
      <c r="E15" s="67">
        <v>441.12</v>
      </c>
      <c r="F15" s="67">
        <v>410.86</v>
      </c>
      <c r="G15" s="67">
        <v>497.13</v>
      </c>
      <c r="H15" s="74">
        <v>534.64</v>
      </c>
      <c r="I15" s="74">
        <v>632.47</v>
      </c>
      <c r="J15" s="74">
        <v>744.87</v>
      </c>
      <c r="K15" s="74">
        <v>1032.4100000000001</v>
      </c>
      <c r="L15" s="75">
        <v>1113.6099999999999</v>
      </c>
      <c r="M15" s="76">
        <v>1461.74</v>
      </c>
      <c r="N15" s="76">
        <v>1868.57</v>
      </c>
      <c r="O15" s="76">
        <v>1811.75</v>
      </c>
      <c r="P15" s="75">
        <v>1933</v>
      </c>
      <c r="Q15" s="75">
        <v>2260</v>
      </c>
      <c r="R15" s="75">
        <v>2685</v>
      </c>
      <c r="S15" s="77">
        <v>3244.96</v>
      </c>
      <c r="T15" s="78" t="s">
        <v>80</v>
      </c>
      <c r="U15" s="78"/>
      <c r="V15" s="78"/>
      <c r="W15" s="78" t="s">
        <v>80</v>
      </c>
      <c r="X15" s="78" t="s">
        <v>80</v>
      </c>
      <c r="Y15" s="78" t="s">
        <v>80</v>
      </c>
      <c r="Z15" s="65"/>
    </row>
    <row r="16" spans="1:26" ht="24.95" customHeight="1">
      <c r="A16" s="59" t="s">
        <v>123</v>
      </c>
      <c r="B16" s="67"/>
      <c r="C16" s="67"/>
      <c r="D16" s="67"/>
      <c r="E16" s="67"/>
      <c r="F16" s="67"/>
      <c r="G16" s="67"/>
      <c r="H16" s="74"/>
      <c r="I16" s="74"/>
      <c r="J16" s="74"/>
      <c r="K16" s="74"/>
      <c r="L16" s="77"/>
      <c r="M16" s="74"/>
      <c r="N16" s="74"/>
      <c r="O16" s="74"/>
      <c r="P16" s="77"/>
      <c r="Q16" s="77"/>
      <c r="R16" s="77"/>
      <c r="S16" s="77"/>
      <c r="T16" s="65"/>
      <c r="U16" s="65"/>
      <c r="V16" s="65"/>
      <c r="W16" s="65"/>
      <c r="X16" s="79"/>
      <c r="Y16" s="79"/>
      <c r="Z16" s="65"/>
    </row>
    <row r="17" spans="1:26" ht="24.95" customHeight="1">
      <c r="A17" s="80" t="s">
        <v>124</v>
      </c>
      <c r="B17" s="67">
        <v>26.6</v>
      </c>
      <c r="C17" s="67">
        <v>42.2</v>
      </c>
      <c r="D17" s="67">
        <v>40.9</v>
      </c>
      <c r="E17" s="67">
        <v>32.200000000000003</v>
      </c>
      <c r="F17" s="67">
        <v>23.87</v>
      </c>
      <c r="G17" s="67">
        <v>25.8</v>
      </c>
      <c r="H17" s="74">
        <v>30.31</v>
      </c>
      <c r="I17" s="74">
        <v>31.81</v>
      </c>
      <c r="J17" s="74">
        <v>32.479999999999997</v>
      </c>
      <c r="K17" s="74">
        <v>37.520000000000003</v>
      </c>
      <c r="L17" s="77">
        <v>31.21</v>
      </c>
      <c r="M17" s="74">
        <v>29.34</v>
      </c>
      <c r="N17" s="74">
        <v>33.57</v>
      </c>
      <c r="O17" s="81">
        <v>38.590000000000003</v>
      </c>
      <c r="P17" s="78">
        <v>38.71</v>
      </c>
      <c r="Q17" s="78">
        <v>41.92</v>
      </c>
      <c r="R17" s="78">
        <v>45.74</v>
      </c>
      <c r="S17" s="78">
        <v>53.87</v>
      </c>
      <c r="T17" s="79" t="s">
        <v>80</v>
      </c>
      <c r="U17" s="79"/>
      <c r="V17" s="79"/>
      <c r="W17" s="79" t="s">
        <v>80</v>
      </c>
      <c r="X17" s="79" t="s">
        <v>80</v>
      </c>
      <c r="Y17" s="79" t="s">
        <v>80</v>
      </c>
      <c r="Z17" s="65"/>
    </row>
    <row r="18" spans="1:26" ht="24.95" customHeight="1" thickBot="1">
      <c r="A18" s="82" t="s">
        <v>125</v>
      </c>
      <c r="B18" s="83"/>
      <c r="C18" s="83"/>
      <c r="D18" s="83"/>
      <c r="E18" s="83"/>
      <c r="F18" s="83"/>
      <c r="G18" s="83"/>
      <c r="H18" s="84"/>
      <c r="I18" s="84"/>
      <c r="J18" s="85"/>
      <c r="K18" s="85"/>
      <c r="L18" s="86"/>
      <c r="M18" s="83"/>
      <c r="N18" s="83"/>
      <c r="O18" s="83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6" ht="13.5" thickTop="1">
      <c r="A19" s="4" t="s">
        <v>128</v>
      </c>
    </row>
    <row r="20" spans="1:26">
      <c r="A20" s="4" t="s">
        <v>129</v>
      </c>
    </row>
  </sheetData>
  <mergeCells count="27">
    <mergeCell ref="O3:O4"/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Z3:Z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printOptions horizontalCentered="1" verticalCentered="1"/>
  <pageMargins left="1.3" right="1.37" top="1" bottom="1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Energy consumption</vt:lpstr>
      <vt:lpstr>Status of electricity</vt:lpstr>
      <vt:lpstr>Hydroelectricity</vt:lpstr>
      <vt:lpstr>Electricity others</vt:lpstr>
      <vt:lpstr>Status of alternative energy</vt:lpstr>
      <vt:lpstr>Petrolium cons 1975-1988</vt:lpstr>
      <vt:lpstr>Petrolium cons 1989-2013</vt:lpstr>
      <vt:lpstr>'Energy consumption'!Print_Area</vt:lpstr>
      <vt:lpstr>Hydroelectricity!Print_Area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2022-02-23T05:26:20Z</dcterms:created>
  <dcterms:modified xsi:type="dcterms:W3CDTF">2025-03-05T06:54:20Z</dcterms:modified>
</cp:coreProperties>
</file>