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<sst xmlns="http://schemas.openxmlformats.org/spreadsheetml/2006/main" count="104" uniqueCount="103">
  <si>
    <t>S. N.</t>
  </si>
  <si>
    <t>Financial Indicators</t>
  </si>
  <si>
    <t xml:space="preserve">N D B </t>
  </si>
  <si>
    <t>Udhyam</t>
  </si>
  <si>
    <t>Malika</t>
  </si>
  <si>
    <t>Sidartha</t>
  </si>
  <si>
    <t>DCBL</t>
  </si>
  <si>
    <t>United</t>
  </si>
  <si>
    <t>NCSID</t>
  </si>
  <si>
    <t>Narayani</t>
  </si>
  <si>
    <t>Paschima.</t>
  </si>
  <si>
    <t>Sahayogi</t>
  </si>
  <si>
    <t>Pashupati</t>
  </si>
  <si>
    <t>Karnali</t>
  </si>
  <si>
    <t>Tribeni</t>
  </si>
  <si>
    <t>Annapurna</t>
  </si>
  <si>
    <t>Bhrikuti</t>
  </si>
  <si>
    <t>Subeksha</t>
  </si>
  <si>
    <t>Bageshwori</t>
  </si>
  <si>
    <t>Sanima</t>
  </si>
  <si>
    <t>GauriShan.</t>
  </si>
  <si>
    <t>Gurkha</t>
  </si>
  <si>
    <t>Gandaki</t>
  </si>
  <si>
    <t>Infrastruc.</t>
  </si>
  <si>
    <t>Business</t>
  </si>
  <si>
    <t>Biratlaxmi</t>
  </si>
  <si>
    <t xml:space="preserve">Excel </t>
  </si>
  <si>
    <t>Western</t>
  </si>
  <si>
    <t>Himchuli</t>
  </si>
  <si>
    <t>Araniko</t>
  </si>
  <si>
    <t>NDEP</t>
  </si>
  <si>
    <t>Clean Energy</t>
  </si>
  <si>
    <t>Miteri</t>
  </si>
  <si>
    <t>Tinau</t>
  </si>
  <si>
    <t>Gaidakot</t>
  </si>
  <si>
    <t>Muktinath</t>
  </si>
  <si>
    <t>Sewa</t>
  </si>
  <si>
    <t>Kankai</t>
  </si>
  <si>
    <t>Public</t>
  </si>
  <si>
    <t>Mahakali</t>
  </si>
  <si>
    <t>Ace</t>
  </si>
  <si>
    <t>Sangrila</t>
  </si>
  <si>
    <t>Bhargav</t>
  </si>
  <si>
    <t>Vibor</t>
  </si>
  <si>
    <t>Resunga</t>
  </si>
  <si>
    <t>Rara</t>
  </si>
  <si>
    <t>Diyalo</t>
  </si>
  <si>
    <t>Country</t>
  </si>
  <si>
    <t>Kasthamandap</t>
  </si>
  <si>
    <t>Alpine</t>
  </si>
  <si>
    <t>Nilgiri</t>
  </si>
  <si>
    <t>Corporate</t>
  </si>
  <si>
    <t>Kamana</t>
  </si>
  <si>
    <t>City</t>
  </si>
  <si>
    <t>Garima</t>
  </si>
  <si>
    <t>Bishwa</t>
  </si>
  <si>
    <t>Kabeli</t>
  </si>
  <si>
    <t>Pathivara</t>
  </si>
  <si>
    <t>Professional</t>
  </si>
  <si>
    <t>TOTAL</t>
  </si>
  <si>
    <t>Paid up Capital</t>
  </si>
  <si>
    <t>Core Capital</t>
  </si>
  <si>
    <t>Capital Fund</t>
  </si>
  <si>
    <t>Risk Weighted Assets</t>
  </si>
  <si>
    <t>Total Assets</t>
  </si>
  <si>
    <t>Core Capital to RWA (%)</t>
  </si>
  <si>
    <t>Capital Fund to RWA (%)</t>
  </si>
  <si>
    <t>RWA to TA (%)</t>
  </si>
  <si>
    <t>Total Deposits</t>
  </si>
  <si>
    <t>Borrowing</t>
  </si>
  <si>
    <t>Financial Resources Mobilization (6+7)</t>
  </si>
  <si>
    <t>Financial Resource Mobilization to Core Capital (times)</t>
  </si>
  <si>
    <t>Performing Loan</t>
  </si>
  <si>
    <t>Non Performing Loan (NPL)</t>
  </si>
  <si>
    <t>Loan and Advances (Gross)</t>
  </si>
  <si>
    <t>Provision for Performing Loan</t>
  </si>
  <si>
    <t>Provision for Non-performing Loan</t>
  </si>
  <si>
    <t>Total Loan Loss Provision</t>
  </si>
  <si>
    <t>Credit to Deposit Ratio (%)</t>
  </si>
  <si>
    <t>Non Performing Loan to Total Loan (%)</t>
  </si>
  <si>
    <t>Loan Loss Provision to Total Loan (%)</t>
  </si>
  <si>
    <t>Cash</t>
  </si>
  <si>
    <t>NRB Deposit</t>
  </si>
  <si>
    <t>Banks/BFIs Deposits</t>
  </si>
  <si>
    <t>Investment in NG/NRB Bonds</t>
  </si>
  <si>
    <t>Total Liquid Assets</t>
  </si>
  <si>
    <t>Liquid Assets to Total Deposits (%)</t>
  </si>
  <si>
    <t>Shares &amp; Debentures</t>
  </si>
  <si>
    <t>Others</t>
  </si>
  <si>
    <t>Total Investment</t>
  </si>
  <si>
    <t>Total Investment to Core Capital (%)</t>
  </si>
  <si>
    <t>Investment in Shares/Debntures to Core Capital (times)</t>
  </si>
  <si>
    <t>NBA (Gross)</t>
  </si>
  <si>
    <t>Provision for NBA</t>
  </si>
  <si>
    <t>Non Banking Assets to Total Assets (%)</t>
  </si>
  <si>
    <t>Provision for NBA to NBA (%)</t>
  </si>
  <si>
    <t>Interest Income</t>
  </si>
  <si>
    <t>Interest Expense</t>
  </si>
  <si>
    <t>Operating Income</t>
  </si>
  <si>
    <t>Net Profit / (Net Loss)</t>
  </si>
  <si>
    <t>Return to Assets (ROA) (%)</t>
  </si>
  <si>
    <t>Return on Equity (ROE) (%)</t>
  </si>
  <si>
    <t>Note: Financial Indicators of NCSID are not included.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</si>
</sst>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8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3" borderId="0" xfId="0" applyFont="1" applyFill="1" applyAlignment="1">
      <alignment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41" fontId="4" fillId="3" borderId="1" xfId="0" applyNumberFormat="1" applyFont="1" applyFill="1" applyBorder="1" applyAlignment="1" applyProtection="1">
      <alignment/>
      <protection locked="0"/>
    </xf>
    <xf numFmtId="0" fontId="4" fillId="3" borderId="1" xfId="0" applyNumberFormat="1" applyFont="1" applyFill="1" applyBorder="1" applyAlignment="1" applyProtection="1">
      <alignment/>
      <protection locked="0"/>
    </xf>
    <xf numFmtId="1" fontId="4" fillId="3" borderId="1" xfId="0" applyNumberFormat="1" applyFont="1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4" fillId="3" borderId="1" xfId="0" applyNumberFormat="1" applyFont="1" applyFill="1" applyBorder="1" applyAlignment="1" applyProtection="1">
      <alignment/>
      <protection locked="0"/>
    </xf>
    <xf numFmtId="2" fontId="1" fillId="3" borderId="1" xfId="0" applyNumberFormat="1" applyFont="1" applyFill="1" applyBorder="1" applyAlignment="1">
      <alignment horizontal="left" wrapText="1"/>
    </xf>
    <xf numFmtId="43" fontId="1" fillId="3" borderId="1" xfId="0" applyNumberFormat="1" applyFont="1" applyFill="1" applyBorder="1" applyAlignment="1">
      <alignment/>
    </xf>
    <xf numFmtId="41" fontId="4" fillId="3" borderId="1" xfId="0" applyNumberFormat="1" applyFont="1" applyFill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wrapText="1"/>
      <protection/>
    </xf>
    <xf numFmtId="2" fontId="1" fillId="3" borderId="1" xfId="0" applyNumberFormat="1" applyFont="1" applyFill="1" applyBorder="1" applyAlignment="1" applyProtection="1">
      <alignment wrapText="1"/>
      <protection/>
    </xf>
    <xf numFmtId="41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Alignment="1" applyProtection="1">
      <alignment wrapText="1"/>
      <protection locked="0"/>
    </xf>
    <xf numFmtId="1" fontId="4" fillId="3" borderId="1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/>
      <protection locked="0"/>
    </xf>
    <xf numFmtId="1" fontId="1" fillId="3" borderId="1" xfId="0" applyNumberFormat="1" applyFont="1" applyFill="1" applyBorder="1" applyAlignment="1" applyProtection="1">
      <alignment wrapText="1"/>
      <protection locked="0"/>
    </xf>
    <xf numFmtId="0" fontId="6" fillId="3" borderId="0" xfId="0" applyFont="1" applyFill="1" applyAlignment="1">
      <alignment/>
    </xf>
    <xf numFmtId="1" fontId="4" fillId="3" borderId="1" xfId="0" applyNumberFormat="1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/>
      <protection locked="0"/>
    </xf>
    <xf numFmtId="2" fontId="1" fillId="3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 applyAlignment="1" applyProtection="1">
      <alignment wrapText="1"/>
      <protection/>
    </xf>
    <xf numFmtId="41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39" fontId="1" fillId="3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 applyProtection="1">
      <alignment/>
      <protection locked="0"/>
    </xf>
    <xf numFmtId="43" fontId="1" fillId="3" borderId="1" xfId="15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47"/>
  <sheetViews>
    <sheetView tabSelected="1" workbookViewId="0" topLeftCell="BB1">
      <selection activeCell="BH3" sqref="BH3"/>
    </sheetView>
  </sheetViews>
  <sheetFormatPr defaultColWidth="9.140625" defaultRowHeight="12.75"/>
  <cols>
    <col min="1" max="1" width="4.28125" style="14" bestFit="1" customWidth="1"/>
    <col min="2" max="2" width="44.8515625" style="14" bestFit="1" customWidth="1"/>
    <col min="3" max="3" width="11.8515625" style="14" customWidth="1"/>
    <col min="4" max="4" width="12.140625" style="14" customWidth="1"/>
    <col min="5" max="5" width="12.140625" style="14" bestFit="1" customWidth="1"/>
    <col min="6" max="6" width="12.00390625" style="14" customWidth="1"/>
    <col min="7" max="7" width="11.57421875" style="14" customWidth="1"/>
    <col min="8" max="8" width="11.8515625" style="14" customWidth="1"/>
    <col min="9" max="9" width="11.140625" style="14" customWidth="1"/>
    <col min="10" max="10" width="11.421875" style="14" customWidth="1"/>
    <col min="11" max="11" width="12.7109375" style="14" customWidth="1"/>
    <col min="12" max="12" width="13.57421875" style="14" customWidth="1"/>
    <col min="13" max="13" width="12.7109375" style="14" customWidth="1"/>
    <col min="14" max="14" width="13.421875" style="14" customWidth="1"/>
    <col min="15" max="15" width="13.7109375" style="14" customWidth="1"/>
    <col min="16" max="16" width="13.421875" style="14" customWidth="1"/>
    <col min="17" max="18" width="13.28125" style="14" customWidth="1"/>
    <col min="19" max="19" width="13.57421875" style="14" customWidth="1"/>
    <col min="20" max="20" width="13.8515625" style="14" customWidth="1"/>
    <col min="21" max="23" width="13.28125" style="14" customWidth="1"/>
    <col min="24" max="24" width="12.7109375" style="14" customWidth="1"/>
    <col min="25" max="25" width="13.140625" style="14" customWidth="1"/>
    <col min="26" max="29" width="13.57421875" style="14" customWidth="1"/>
    <col min="30" max="32" width="13.28125" style="14" customWidth="1"/>
    <col min="33" max="33" width="13.57421875" style="14" customWidth="1"/>
    <col min="34" max="34" width="13.8515625" style="14" customWidth="1"/>
    <col min="35" max="35" width="12.7109375" style="14" customWidth="1"/>
    <col min="36" max="36" width="13.57421875" style="14" customWidth="1"/>
    <col min="37" max="37" width="13.28125" style="14" customWidth="1"/>
    <col min="38" max="38" width="13.57421875" style="14" customWidth="1"/>
    <col min="39" max="41" width="13.28125" style="14" customWidth="1"/>
    <col min="42" max="46" width="13.57421875" style="14" customWidth="1"/>
    <col min="47" max="47" width="13.8515625" style="14" customWidth="1"/>
    <col min="48" max="48" width="13.57421875" style="14" customWidth="1"/>
    <col min="49" max="49" width="13.8515625" style="14" customWidth="1"/>
    <col min="50" max="51" width="12.7109375" style="14" customWidth="1"/>
    <col min="52" max="52" width="13.28125" style="14" customWidth="1"/>
    <col min="53" max="53" width="13.8515625" style="14" customWidth="1"/>
    <col min="54" max="54" width="12.7109375" style="14" customWidth="1"/>
    <col min="55" max="56" width="13.57421875" style="14" customWidth="1"/>
    <col min="57" max="57" width="14.00390625" style="14" customWidth="1"/>
    <col min="58" max="58" width="13.421875" style="14" customWidth="1"/>
    <col min="59" max="59" width="13.28125" style="14" customWidth="1"/>
    <col min="60" max="60" width="13.8515625" style="14" customWidth="1"/>
    <col min="61" max="16384" width="9.140625" style="14" customWidth="1"/>
  </cols>
  <sheetData>
    <row r="1" spans="1:60" s="4" customFormat="1" ht="48.7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3" t="s">
        <v>59</v>
      </c>
    </row>
    <row r="2" spans="1:60" s="8" customFormat="1" ht="18" customHeight="1">
      <c r="A2" s="5"/>
      <c r="B2" s="5"/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6">
        <v>15</v>
      </c>
      <c r="R2" s="6">
        <v>16</v>
      </c>
      <c r="S2" s="6">
        <v>17</v>
      </c>
      <c r="T2" s="6">
        <v>18</v>
      </c>
      <c r="U2" s="6">
        <v>19</v>
      </c>
      <c r="V2" s="6">
        <v>20</v>
      </c>
      <c r="W2" s="6">
        <v>21</v>
      </c>
      <c r="X2" s="6">
        <v>22</v>
      </c>
      <c r="Y2" s="6">
        <v>23</v>
      </c>
      <c r="Z2" s="6">
        <v>24</v>
      </c>
      <c r="AA2" s="6">
        <v>25</v>
      </c>
      <c r="AB2" s="6">
        <v>26</v>
      </c>
      <c r="AC2" s="6">
        <v>27</v>
      </c>
      <c r="AD2" s="6">
        <v>28</v>
      </c>
      <c r="AE2" s="6">
        <v>29</v>
      </c>
      <c r="AF2" s="6">
        <v>30</v>
      </c>
      <c r="AG2" s="6">
        <v>31</v>
      </c>
      <c r="AH2" s="6">
        <v>32</v>
      </c>
      <c r="AI2" s="6">
        <v>33</v>
      </c>
      <c r="AJ2" s="6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6">
        <v>40</v>
      </c>
      <c r="AQ2" s="6">
        <v>41</v>
      </c>
      <c r="AR2" s="6">
        <v>42</v>
      </c>
      <c r="AS2" s="6">
        <v>43</v>
      </c>
      <c r="AT2" s="6">
        <v>44</v>
      </c>
      <c r="AU2" s="6">
        <v>45</v>
      </c>
      <c r="AV2" s="6">
        <v>46</v>
      </c>
      <c r="AW2" s="6">
        <v>47</v>
      </c>
      <c r="AX2" s="6">
        <v>48</v>
      </c>
      <c r="AY2" s="6">
        <v>49</v>
      </c>
      <c r="AZ2" s="6">
        <v>50</v>
      </c>
      <c r="BA2" s="6">
        <v>51</v>
      </c>
      <c r="BB2" s="6">
        <v>52</v>
      </c>
      <c r="BC2" s="6">
        <v>53</v>
      </c>
      <c r="BD2" s="6">
        <v>54</v>
      </c>
      <c r="BE2" s="6">
        <v>55</v>
      </c>
      <c r="BF2" s="6">
        <v>56</v>
      </c>
      <c r="BG2" s="6">
        <v>57</v>
      </c>
      <c r="BH2" s="7"/>
    </row>
    <row r="3" spans="1:60" s="8" customFormat="1" ht="18" customHeight="1">
      <c r="A3" s="9">
        <v>1</v>
      </c>
      <c r="B3" s="10" t="s">
        <v>60</v>
      </c>
      <c r="C3" s="11">
        <v>2538</v>
      </c>
      <c r="D3" s="11">
        <v>175</v>
      </c>
      <c r="E3" s="11">
        <v>500</v>
      </c>
      <c r="F3" s="11">
        <v>500</v>
      </c>
      <c r="G3" s="11">
        <v>3010.56</v>
      </c>
      <c r="H3" s="11">
        <v>35</v>
      </c>
      <c r="I3" s="11">
        <v>1120</v>
      </c>
      <c r="J3" s="11">
        <v>200</v>
      </c>
      <c r="K3" s="11">
        <v>525</v>
      </c>
      <c r="L3" s="11">
        <v>200</v>
      </c>
      <c r="M3" s="11">
        <v>610</v>
      </c>
      <c r="N3" s="11">
        <v>204</v>
      </c>
      <c r="O3" s="11">
        <v>350</v>
      </c>
      <c r="P3" s="11">
        <v>600</v>
      </c>
      <c r="Q3" s="11">
        <v>239.57</v>
      </c>
      <c r="R3" s="11">
        <v>280</v>
      </c>
      <c r="S3" s="11">
        <v>300</v>
      </c>
      <c r="T3" s="11">
        <v>3200</v>
      </c>
      <c r="U3" s="11">
        <v>380</v>
      </c>
      <c r="V3" s="11">
        <v>3200</v>
      </c>
      <c r="W3" s="11">
        <v>500</v>
      </c>
      <c r="X3" s="11">
        <v>560</v>
      </c>
      <c r="Y3" s="11">
        <v>600</v>
      </c>
      <c r="Z3" s="11">
        <v>500</v>
      </c>
      <c r="AA3" s="11">
        <v>200</v>
      </c>
      <c r="AB3" s="11">
        <v>108</v>
      </c>
      <c r="AC3" s="11">
        <v>650</v>
      </c>
      <c r="AD3" s="11">
        <v>169.4</v>
      </c>
      <c r="AE3" s="11">
        <v>1920</v>
      </c>
      <c r="AF3" s="11">
        <v>1787</v>
      </c>
      <c r="AG3" s="11">
        <v>158</v>
      </c>
      <c r="AH3" s="11">
        <v>210</v>
      </c>
      <c r="AI3" s="11">
        <v>140</v>
      </c>
      <c r="AJ3" s="11">
        <v>260</v>
      </c>
      <c r="AK3" s="11">
        <v>174.97</v>
      </c>
      <c r="AL3" s="11">
        <v>140</v>
      </c>
      <c r="AM3" s="11">
        <v>450</v>
      </c>
      <c r="AN3" s="11">
        <v>59</v>
      </c>
      <c r="AO3" s="11">
        <v>3200</v>
      </c>
      <c r="AP3" s="11">
        <v>399</v>
      </c>
      <c r="AQ3" s="11">
        <v>120</v>
      </c>
      <c r="AR3" s="11">
        <v>2074</v>
      </c>
      <c r="AS3" s="11">
        <v>100.8</v>
      </c>
      <c r="AT3" s="11">
        <v>100.5</v>
      </c>
      <c r="AU3" s="11">
        <v>325</v>
      </c>
      <c r="AV3" s="11">
        <v>510</v>
      </c>
      <c r="AW3" s="11">
        <v>2240</v>
      </c>
      <c r="AX3" s="11">
        <v>335</v>
      </c>
      <c r="AY3" s="11">
        <v>105</v>
      </c>
      <c r="AZ3" s="11">
        <v>350</v>
      </c>
      <c r="BA3" s="11">
        <v>130</v>
      </c>
      <c r="BB3" s="11">
        <v>350</v>
      </c>
      <c r="BC3" s="11">
        <v>265</v>
      </c>
      <c r="BD3" s="11">
        <v>732</v>
      </c>
      <c r="BE3" s="11">
        <v>100.8</v>
      </c>
      <c r="BF3" s="11">
        <v>255</v>
      </c>
      <c r="BG3" s="11">
        <v>350</v>
      </c>
      <c r="BH3" s="11">
        <f>SUM(C3:BG3)</f>
        <v>38795.600000000006</v>
      </c>
    </row>
    <row r="4" spans="1:60" ht="12.75" customHeight="1">
      <c r="A4" s="12">
        <v>2</v>
      </c>
      <c r="B4" s="13" t="s">
        <v>61</v>
      </c>
      <c r="C4" s="11">
        <v>2718.72</v>
      </c>
      <c r="D4" s="11">
        <v>268.16</v>
      </c>
      <c r="E4" s="11">
        <v>852.55</v>
      </c>
      <c r="F4" s="11">
        <v>699.51</v>
      </c>
      <c r="G4" s="11">
        <v>3610.46</v>
      </c>
      <c r="H4" s="11">
        <v>70.46</v>
      </c>
      <c r="I4" s="11">
        <v>-1386.73</v>
      </c>
      <c r="J4" s="11">
        <v>328</v>
      </c>
      <c r="K4" s="11">
        <v>642.36</v>
      </c>
      <c r="L4" s="11">
        <v>245.21</v>
      </c>
      <c r="M4" s="11">
        <v>663</v>
      </c>
      <c r="N4" s="11">
        <v>239</v>
      </c>
      <c r="O4" s="11">
        <v>440.99</v>
      </c>
      <c r="P4" s="11">
        <v>887</v>
      </c>
      <c r="Q4" s="11">
        <v>436.57</v>
      </c>
      <c r="R4" s="11">
        <v>308</v>
      </c>
      <c r="S4" s="11">
        <v>391.47</v>
      </c>
      <c r="T4" s="11">
        <v>3535.49</v>
      </c>
      <c r="U4" s="11">
        <v>380.08</v>
      </c>
      <c r="V4" s="11">
        <v>3365.82</v>
      </c>
      <c r="W4" s="11">
        <v>602.58</v>
      </c>
      <c r="X4" s="11">
        <v>724.72</v>
      </c>
      <c r="Y4" s="11">
        <v>780.42</v>
      </c>
      <c r="Z4" s="11">
        <v>552</v>
      </c>
      <c r="AA4" s="11">
        <v>242</v>
      </c>
      <c r="AB4" s="11">
        <v>116.82</v>
      </c>
      <c r="AC4" s="11">
        <v>790.75</v>
      </c>
      <c r="AD4" s="11">
        <v>153.48</v>
      </c>
      <c r="AE4" s="11">
        <v>1921.01</v>
      </c>
      <c r="AF4" s="11">
        <v>1631</v>
      </c>
      <c r="AG4" s="11">
        <v>128.78</v>
      </c>
      <c r="AH4" s="11">
        <v>182.22</v>
      </c>
      <c r="AI4" s="11">
        <v>131</v>
      </c>
      <c r="AJ4" s="11">
        <v>132.91</v>
      </c>
      <c r="AK4" s="11">
        <v>108.59</v>
      </c>
      <c r="AL4" s="11">
        <v>1397</v>
      </c>
      <c r="AM4" s="11">
        <v>418.3</v>
      </c>
      <c r="AN4" s="11">
        <v>51</v>
      </c>
      <c r="AO4" s="11">
        <v>3677.98</v>
      </c>
      <c r="AP4" s="11">
        <v>360.74</v>
      </c>
      <c r="AQ4" s="11">
        <v>117.35</v>
      </c>
      <c r="AR4" s="11">
        <v>1886</v>
      </c>
      <c r="AS4" s="11">
        <v>92.14</v>
      </c>
      <c r="AT4" s="11">
        <v>95.28</v>
      </c>
      <c r="AU4" s="11">
        <v>313.21</v>
      </c>
      <c r="AV4" s="11">
        <v>500.02</v>
      </c>
      <c r="AW4" s="11">
        <v>2252.05</v>
      </c>
      <c r="AX4" s="11">
        <v>328.01</v>
      </c>
      <c r="AY4" s="11">
        <v>94</v>
      </c>
      <c r="AZ4" s="11">
        <v>351.68</v>
      </c>
      <c r="BA4" s="11">
        <v>121.34</v>
      </c>
      <c r="BB4" s="11">
        <v>288.47</v>
      </c>
      <c r="BC4" s="11">
        <v>243.29</v>
      </c>
      <c r="BD4" s="11">
        <v>727.76</v>
      </c>
      <c r="BE4" s="11">
        <v>97.62</v>
      </c>
      <c r="BF4" s="11">
        <v>244</v>
      </c>
      <c r="BG4" s="11">
        <v>343.46</v>
      </c>
      <c r="BH4" s="11">
        <f>SUM(C4:BG4)</f>
        <v>40895.1</v>
      </c>
    </row>
    <row r="5" spans="1:60" ht="12.75" customHeight="1">
      <c r="A5" s="12">
        <v>3</v>
      </c>
      <c r="B5" s="13" t="s">
        <v>62</v>
      </c>
      <c r="C5" s="11">
        <v>2964.27</v>
      </c>
      <c r="D5" s="11">
        <v>321.29</v>
      </c>
      <c r="E5" s="11">
        <v>976.85</v>
      </c>
      <c r="F5" s="11">
        <v>774.56</v>
      </c>
      <c r="G5" s="11">
        <v>3892.73</v>
      </c>
      <c r="H5" s="11">
        <v>78.3</v>
      </c>
      <c r="I5" s="11">
        <v>-1213.72</v>
      </c>
      <c r="J5" s="11">
        <v>377.39</v>
      </c>
      <c r="K5" s="11">
        <v>824.44</v>
      </c>
      <c r="L5" s="11">
        <v>292.05</v>
      </c>
      <c r="M5" s="11">
        <v>692.36</v>
      </c>
      <c r="N5" s="11">
        <v>266.12</v>
      </c>
      <c r="O5" s="11">
        <v>473.68</v>
      </c>
      <c r="P5" s="11">
        <v>919.5</v>
      </c>
      <c r="Q5" s="11">
        <v>476.52</v>
      </c>
      <c r="R5" s="11">
        <v>329.72</v>
      </c>
      <c r="S5" s="11">
        <v>422.93</v>
      </c>
      <c r="T5" s="11">
        <v>3747.17</v>
      </c>
      <c r="U5" s="11">
        <v>393.33</v>
      </c>
      <c r="V5" s="11">
        <v>3512.38</v>
      </c>
      <c r="W5" s="11">
        <v>632.19</v>
      </c>
      <c r="X5" s="11">
        <v>789.05</v>
      </c>
      <c r="Y5" s="11">
        <v>794.01</v>
      </c>
      <c r="Z5" s="11">
        <v>576.5</v>
      </c>
      <c r="AA5" s="11">
        <v>262</v>
      </c>
      <c r="AB5" s="11">
        <v>127.47</v>
      </c>
      <c r="AC5" s="11">
        <v>847.93</v>
      </c>
      <c r="AD5" s="11">
        <v>155.88</v>
      </c>
      <c r="AE5" s="11">
        <v>2000.86</v>
      </c>
      <c r="AF5" s="11">
        <v>1738</v>
      </c>
      <c r="AG5" s="11">
        <v>134.26</v>
      </c>
      <c r="AH5" s="11">
        <v>197</v>
      </c>
      <c r="AI5" s="11">
        <v>136.92</v>
      </c>
      <c r="AJ5" s="11">
        <v>149.46</v>
      </c>
      <c r="AK5" s="11">
        <v>130.29</v>
      </c>
      <c r="AL5" s="11">
        <v>1403</v>
      </c>
      <c r="AM5" s="11">
        <v>445.53</v>
      </c>
      <c r="AN5" s="11">
        <v>53.38</v>
      </c>
      <c r="AO5" s="11">
        <v>3785.97</v>
      </c>
      <c r="AP5" s="11">
        <v>372.77</v>
      </c>
      <c r="AQ5" s="11">
        <v>122.91</v>
      </c>
      <c r="AR5" s="11">
        <v>1896</v>
      </c>
      <c r="AS5" s="11">
        <v>95.05</v>
      </c>
      <c r="AT5" s="11">
        <v>99.21</v>
      </c>
      <c r="AU5" s="11">
        <v>315.41</v>
      </c>
      <c r="AV5" s="11">
        <v>505.57</v>
      </c>
      <c r="AW5" s="11">
        <v>2288.18</v>
      </c>
      <c r="AX5" s="11">
        <v>331.98</v>
      </c>
      <c r="AY5" s="11">
        <v>99.55</v>
      </c>
      <c r="AZ5" s="11">
        <v>358.51</v>
      </c>
      <c r="BA5" s="11">
        <v>128.78</v>
      </c>
      <c r="BB5" s="11">
        <v>308.24</v>
      </c>
      <c r="BC5" s="11">
        <v>246.89</v>
      </c>
      <c r="BD5" s="11">
        <v>736.15</v>
      </c>
      <c r="BE5" s="11">
        <v>97.62</v>
      </c>
      <c r="BF5" s="11">
        <v>245</v>
      </c>
      <c r="BG5" s="11">
        <v>343.9</v>
      </c>
      <c r="BH5" s="11">
        <f>SUM(C5:BG5)</f>
        <v>43473.290000000015</v>
      </c>
    </row>
    <row r="6" spans="1:60" ht="12.75" customHeight="1">
      <c r="A6" s="15">
        <v>4</v>
      </c>
      <c r="B6" s="13" t="s">
        <v>63</v>
      </c>
      <c r="C6" s="11">
        <v>7773.1990000000005</v>
      </c>
      <c r="D6" s="11">
        <v>1057.742</v>
      </c>
      <c r="E6" s="11">
        <v>6073.755999999999</v>
      </c>
      <c r="F6" s="11">
        <v>6763.578</v>
      </c>
      <c r="G6" s="11">
        <v>35558.524</v>
      </c>
      <c r="H6" s="11">
        <v>1040.536</v>
      </c>
      <c r="I6" s="11">
        <v>8281.822</v>
      </c>
      <c r="J6" s="11">
        <v>2984.36</v>
      </c>
      <c r="K6" s="11">
        <v>7373.556</v>
      </c>
      <c r="L6" s="11">
        <v>1812.714</v>
      </c>
      <c r="M6" s="11">
        <v>2261.86</v>
      </c>
      <c r="N6" s="11">
        <v>1900.92</v>
      </c>
      <c r="O6" s="11">
        <v>3556.8779999999997</v>
      </c>
      <c r="P6" s="11">
        <v>3784.56</v>
      </c>
      <c r="Q6" s="11">
        <v>4825.38</v>
      </c>
      <c r="R6" s="11">
        <v>2432.1</v>
      </c>
      <c r="S6" s="11">
        <v>4038.19</v>
      </c>
      <c r="T6" s="11">
        <v>25327.29</v>
      </c>
      <c r="U6" s="11">
        <v>1905.36</v>
      </c>
      <c r="V6" s="11">
        <v>18751.92</v>
      </c>
      <c r="W6" s="11">
        <v>3292.89</v>
      </c>
      <c r="X6" s="11">
        <v>6840.96</v>
      </c>
      <c r="Y6" s="11">
        <v>1087.55</v>
      </c>
      <c r="Z6" s="11">
        <v>2927.7</v>
      </c>
      <c r="AA6" s="11">
        <v>1941.5</v>
      </c>
      <c r="AB6" s="11">
        <v>1786.38</v>
      </c>
      <c r="AC6" s="11">
        <v>6061.29</v>
      </c>
      <c r="AD6" s="11">
        <v>183.29</v>
      </c>
      <c r="AE6" s="11">
        <v>11873.67</v>
      </c>
      <c r="AF6" s="11">
        <v>13188.1</v>
      </c>
      <c r="AG6" s="11">
        <v>713.37</v>
      </c>
      <c r="AH6" s="11">
        <v>1609.64</v>
      </c>
      <c r="AI6" s="11">
        <v>473.8</v>
      </c>
      <c r="AJ6" s="11">
        <v>1836.19</v>
      </c>
      <c r="AK6" s="11">
        <v>1736.24</v>
      </c>
      <c r="AL6" s="11">
        <v>601.4</v>
      </c>
      <c r="AM6" s="11">
        <v>2178.38</v>
      </c>
      <c r="AN6" s="11">
        <v>190.4</v>
      </c>
      <c r="AO6" s="11">
        <v>17400.79</v>
      </c>
      <c r="AP6" s="11">
        <v>1519.35</v>
      </c>
      <c r="AQ6" s="11">
        <v>623.13</v>
      </c>
      <c r="AR6" s="11">
        <v>2215</v>
      </c>
      <c r="AS6" s="11">
        <v>345.67</v>
      </c>
      <c r="AT6" s="11">
        <v>434.68</v>
      </c>
      <c r="AU6" s="11">
        <v>349.91</v>
      </c>
      <c r="AV6" s="11">
        <v>693.94</v>
      </c>
      <c r="AW6" s="11">
        <v>2890.49</v>
      </c>
      <c r="AX6" s="11">
        <v>317.96</v>
      </c>
      <c r="AY6" s="11">
        <v>444.18</v>
      </c>
      <c r="AZ6" s="11">
        <v>546.18</v>
      </c>
      <c r="BA6" s="11">
        <v>595.16</v>
      </c>
      <c r="BB6" s="11">
        <v>1581.74</v>
      </c>
      <c r="BC6" s="11">
        <v>287.79</v>
      </c>
      <c r="BD6" s="11">
        <v>671.19</v>
      </c>
      <c r="BE6" s="11">
        <v>26.59</v>
      </c>
      <c r="BF6" s="11">
        <v>207.8</v>
      </c>
      <c r="BG6" s="11">
        <v>140.99</v>
      </c>
      <c r="BH6" s="11">
        <f>SUM(C6:BG6)</f>
        <v>237319.53500000003</v>
      </c>
    </row>
    <row r="7" spans="1:60" ht="12.75" customHeight="1">
      <c r="A7" s="15">
        <v>5</v>
      </c>
      <c r="B7" s="13" t="s">
        <v>64</v>
      </c>
      <c r="C7" s="11">
        <v>15166.29</v>
      </c>
      <c r="D7" s="11">
        <v>1279.34</v>
      </c>
      <c r="E7" s="11">
        <v>9008.57</v>
      </c>
      <c r="F7" s="11">
        <v>7844.97</v>
      </c>
      <c r="G7" s="11">
        <v>41421.18</v>
      </c>
      <c r="H7" s="11">
        <v>1728.96</v>
      </c>
      <c r="I7" s="11">
        <v>8571.66</v>
      </c>
      <c r="J7" s="11">
        <v>3708.76</v>
      </c>
      <c r="K7" s="11">
        <v>8092.92</v>
      </c>
      <c r="L7" s="11">
        <v>2241.09</v>
      </c>
      <c r="M7" s="11">
        <v>2489.06</v>
      </c>
      <c r="N7" s="11">
        <v>2723.12</v>
      </c>
      <c r="O7" s="11">
        <v>4031.55</v>
      </c>
      <c r="P7" s="11">
        <v>4615.66</v>
      </c>
      <c r="Q7" s="11">
        <v>5449.28</v>
      </c>
      <c r="R7" s="11">
        <v>2626</v>
      </c>
      <c r="S7" s="11">
        <v>4118.11</v>
      </c>
      <c r="T7" s="11">
        <v>32944.97</v>
      </c>
      <c r="U7" s="11">
        <v>2349.34</v>
      </c>
      <c r="V7" s="11">
        <v>19642.33</v>
      </c>
      <c r="W7" s="11">
        <v>4298.7</v>
      </c>
      <c r="X7" s="11">
        <v>7893.62</v>
      </c>
      <c r="Y7" s="11">
        <v>6131.83</v>
      </c>
      <c r="Z7" s="11">
        <v>3367</v>
      </c>
      <c r="AA7" s="11">
        <v>2360</v>
      </c>
      <c r="AB7" s="11">
        <v>1622.4</v>
      </c>
      <c r="AC7" s="11">
        <v>7171.53</v>
      </c>
      <c r="AD7" s="11">
        <v>819.37</v>
      </c>
      <c r="AE7" s="11">
        <v>13754.27</v>
      </c>
      <c r="AF7" s="11">
        <v>14990</v>
      </c>
      <c r="AG7" s="11">
        <v>822.44</v>
      </c>
      <c r="AH7" s="11">
        <v>1937.91</v>
      </c>
      <c r="AI7" s="11">
        <v>637</v>
      </c>
      <c r="AJ7" s="11">
        <v>2256.26</v>
      </c>
      <c r="AK7" s="11">
        <v>1878.22</v>
      </c>
      <c r="AL7" s="11">
        <v>644</v>
      </c>
      <c r="AM7" s="11">
        <v>2430.33</v>
      </c>
      <c r="AN7" s="11">
        <v>320</v>
      </c>
      <c r="AO7" s="11">
        <v>21254.44</v>
      </c>
      <c r="AP7" s="11">
        <v>2442.83</v>
      </c>
      <c r="AQ7" s="11">
        <v>716.43</v>
      </c>
      <c r="AR7" s="11">
        <v>3634</v>
      </c>
      <c r="AS7" s="11">
        <v>411.96</v>
      </c>
      <c r="AT7" s="11">
        <v>517.41</v>
      </c>
      <c r="AU7" s="11">
        <v>540.36</v>
      </c>
      <c r="AV7" s="11">
        <v>1175.06</v>
      </c>
      <c r="AW7" s="11">
        <v>4022.2</v>
      </c>
      <c r="AX7" s="11">
        <v>468.5</v>
      </c>
      <c r="AY7" s="11">
        <v>549</v>
      </c>
      <c r="AZ7" s="11">
        <v>665.53</v>
      </c>
      <c r="BA7" s="11">
        <v>793.93</v>
      </c>
      <c r="BB7" s="11">
        <v>2051.03</v>
      </c>
      <c r="BC7" s="11">
        <v>545.97</v>
      </c>
      <c r="BD7" s="11">
        <v>1588.9</v>
      </c>
      <c r="BE7" s="11">
        <v>118.19</v>
      </c>
      <c r="BF7" s="11">
        <v>374</v>
      </c>
      <c r="BG7" s="11">
        <v>373.71</v>
      </c>
      <c r="BH7" s="11">
        <f>SUM(C7:BG7)</f>
        <v>295631.49</v>
      </c>
    </row>
    <row r="8" spans="1:60" ht="12.75" customHeight="1">
      <c r="A8" s="15"/>
      <c r="B8" s="16" t="s">
        <v>65</v>
      </c>
      <c r="C8" s="17">
        <f>C4/C6*100</f>
        <v>34.975561541651</v>
      </c>
      <c r="D8" s="17">
        <f aca="true" t="shared" si="0" ref="D8:BH8">D4/D6*100</f>
        <v>25.352118002310586</v>
      </c>
      <c r="E8" s="17">
        <f t="shared" si="0"/>
        <v>14.036619185887615</v>
      </c>
      <c r="F8" s="17">
        <f t="shared" si="0"/>
        <v>10.342306986036089</v>
      </c>
      <c r="G8" s="17">
        <f t="shared" si="0"/>
        <v>10.153571053736652</v>
      </c>
      <c r="H8" s="17">
        <f t="shared" si="0"/>
        <v>6.771510067888087</v>
      </c>
      <c r="I8" s="17">
        <f t="shared" si="0"/>
        <v>-16.744262313292896</v>
      </c>
      <c r="J8" s="17">
        <f t="shared" si="0"/>
        <v>10.99063115709901</v>
      </c>
      <c r="K8" s="17">
        <f t="shared" si="0"/>
        <v>8.711671817505692</v>
      </c>
      <c r="L8" s="17">
        <f t="shared" si="0"/>
        <v>13.527230440102523</v>
      </c>
      <c r="M8" s="17">
        <f t="shared" si="0"/>
        <v>29.312159019567964</v>
      </c>
      <c r="N8" s="17">
        <f t="shared" si="0"/>
        <v>12.572859457525828</v>
      </c>
      <c r="O8" s="17">
        <f t="shared" si="0"/>
        <v>12.398232382443258</v>
      </c>
      <c r="P8" s="17">
        <f t="shared" si="0"/>
        <v>23.437334855306826</v>
      </c>
      <c r="Q8" s="17">
        <f t="shared" si="0"/>
        <v>9.047370362541397</v>
      </c>
      <c r="R8" s="17">
        <f t="shared" si="0"/>
        <v>12.663952962460426</v>
      </c>
      <c r="S8" s="17">
        <f t="shared" si="0"/>
        <v>9.694194676327761</v>
      </c>
      <c r="T8" s="17">
        <f t="shared" si="0"/>
        <v>13.95921158560588</v>
      </c>
      <c r="U8" s="17">
        <f t="shared" si="0"/>
        <v>19.947936347986733</v>
      </c>
      <c r="V8" s="17">
        <f t="shared" si="0"/>
        <v>17.949202001715026</v>
      </c>
      <c r="W8" s="17">
        <f t="shared" si="0"/>
        <v>18.29942694714977</v>
      </c>
      <c r="X8" s="17">
        <f t="shared" si="0"/>
        <v>10.59383478342221</v>
      </c>
      <c r="Y8" s="17">
        <f t="shared" si="0"/>
        <v>71.75945933520298</v>
      </c>
      <c r="Z8" s="17">
        <f t="shared" si="0"/>
        <v>18.854390818731428</v>
      </c>
      <c r="AA8" s="17">
        <f t="shared" si="0"/>
        <v>12.464589235127479</v>
      </c>
      <c r="AB8" s="17">
        <f t="shared" si="0"/>
        <v>6.539482081080172</v>
      </c>
      <c r="AC8" s="17">
        <f t="shared" si="0"/>
        <v>13.04590276987242</v>
      </c>
      <c r="AD8" s="17">
        <f t="shared" si="0"/>
        <v>83.73615581864804</v>
      </c>
      <c r="AE8" s="17">
        <f t="shared" si="0"/>
        <v>16.178738334482937</v>
      </c>
      <c r="AF8" s="17">
        <f t="shared" si="0"/>
        <v>12.36720983310712</v>
      </c>
      <c r="AG8" s="17">
        <f t="shared" si="0"/>
        <v>18.052343103859148</v>
      </c>
      <c r="AH8" s="17">
        <f t="shared" si="0"/>
        <v>11.320543724062523</v>
      </c>
      <c r="AI8" s="17">
        <f t="shared" si="0"/>
        <v>27.648796960742928</v>
      </c>
      <c r="AJ8" s="17">
        <f t="shared" si="0"/>
        <v>7.23835768629608</v>
      </c>
      <c r="AK8" s="17">
        <f t="shared" si="0"/>
        <v>6.254319679307008</v>
      </c>
      <c r="AL8" s="17">
        <f t="shared" si="0"/>
        <v>232.2913202527436</v>
      </c>
      <c r="AM8" s="17">
        <f t="shared" si="0"/>
        <v>19.202343025551098</v>
      </c>
      <c r="AN8" s="17">
        <f t="shared" si="0"/>
        <v>26.785714285714285</v>
      </c>
      <c r="AO8" s="17">
        <f t="shared" si="0"/>
        <v>21.13685643008162</v>
      </c>
      <c r="AP8" s="17">
        <f t="shared" si="0"/>
        <v>23.743048013953338</v>
      </c>
      <c r="AQ8" s="17">
        <f t="shared" si="0"/>
        <v>18.832346380370065</v>
      </c>
      <c r="AR8" s="17">
        <f t="shared" si="0"/>
        <v>85.14672686230249</v>
      </c>
      <c r="AS8" s="17">
        <f t="shared" si="0"/>
        <v>26.655480660745795</v>
      </c>
      <c r="AT8" s="17">
        <f t="shared" si="0"/>
        <v>21.919573019232537</v>
      </c>
      <c r="AU8" s="17">
        <f t="shared" si="0"/>
        <v>89.51158869423564</v>
      </c>
      <c r="AV8" s="17">
        <f t="shared" si="0"/>
        <v>72.0552209124708</v>
      </c>
      <c r="AW8" s="17">
        <f t="shared" si="0"/>
        <v>77.91239547619955</v>
      </c>
      <c r="AX8" s="17">
        <f t="shared" si="0"/>
        <v>103.16077494024405</v>
      </c>
      <c r="AY8" s="17">
        <f t="shared" si="0"/>
        <v>21.16259174208654</v>
      </c>
      <c r="AZ8" s="17">
        <f t="shared" si="0"/>
        <v>64.38902925775386</v>
      </c>
      <c r="BA8" s="17">
        <f t="shared" si="0"/>
        <v>20.387794878688084</v>
      </c>
      <c r="BB8" s="17">
        <f t="shared" si="0"/>
        <v>18.237510589603858</v>
      </c>
      <c r="BC8" s="17">
        <f t="shared" si="0"/>
        <v>84.53733625212828</v>
      </c>
      <c r="BD8" s="17">
        <f t="shared" si="0"/>
        <v>108.4283138902546</v>
      </c>
      <c r="BE8" s="17">
        <f t="shared" si="0"/>
        <v>367.1305001880406</v>
      </c>
      <c r="BF8" s="17">
        <f t="shared" si="0"/>
        <v>117.42059672762271</v>
      </c>
      <c r="BG8" s="17">
        <f t="shared" si="0"/>
        <v>243.60592949854598</v>
      </c>
      <c r="BH8" s="17">
        <f t="shared" si="0"/>
        <v>17.232083317540628</v>
      </c>
    </row>
    <row r="9" spans="1:60" ht="12.75" customHeight="1">
      <c r="A9" s="12"/>
      <c r="B9" s="16" t="s">
        <v>66</v>
      </c>
      <c r="C9" s="17">
        <f>C5/C6*100</f>
        <v>38.134492632955876</v>
      </c>
      <c r="D9" s="17">
        <f aca="true" t="shared" si="1" ref="D9:BH10">D5/D6*100</f>
        <v>30.37508201432864</v>
      </c>
      <c r="E9" s="17">
        <f t="shared" si="1"/>
        <v>16.083128792134556</v>
      </c>
      <c r="F9" s="17">
        <f t="shared" si="1"/>
        <v>11.451926776034812</v>
      </c>
      <c r="G9" s="17">
        <f t="shared" si="1"/>
        <v>10.947389154847935</v>
      </c>
      <c r="H9" s="17">
        <f t="shared" si="1"/>
        <v>7.524967901158633</v>
      </c>
      <c r="I9" s="17">
        <f t="shared" si="1"/>
        <v>-14.655229247863574</v>
      </c>
      <c r="J9" s="17">
        <f t="shared" si="1"/>
        <v>12.64559235480974</v>
      </c>
      <c r="K9" s="17">
        <f t="shared" si="1"/>
        <v>11.18103666670464</v>
      </c>
      <c r="L9" s="17">
        <f t="shared" si="1"/>
        <v>16.111201215415118</v>
      </c>
      <c r="M9" s="17">
        <f t="shared" si="1"/>
        <v>30.61020575986135</v>
      </c>
      <c r="N9" s="17">
        <f t="shared" si="1"/>
        <v>13.999537066262652</v>
      </c>
      <c r="O9" s="17">
        <f t="shared" si="1"/>
        <v>13.317296797922223</v>
      </c>
      <c r="P9" s="17">
        <f t="shared" si="1"/>
        <v>24.29608725981356</v>
      </c>
      <c r="Q9" s="17">
        <f t="shared" si="1"/>
        <v>9.875284433557564</v>
      </c>
      <c r="R9" s="17">
        <f t="shared" si="1"/>
        <v>13.557008346696273</v>
      </c>
      <c r="S9" s="17">
        <f t="shared" si="1"/>
        <v>10.473256582775948</v>
      </c>
      <c r="T9" s="17">
        <f t="shared" si="1"/>
        <v>14.794989910093026</v>
      </c>
      <c r="U9" s="17">
        <f t="shared" si="1"/>
        <v>20.643342990301043</v>
      </c>
      <c r="V9" s="17">
        <f t="shared" si="1"/>
        <v>18.73077530194242</v>
      </c>
      <c r="W9" s="17">
        <f t="shared" si="1"/>
        <v>19.19863706349134</v>
      </c>
      <c r="X9" s="17">
        <f t="shared" si="1"/>
        <v>11.534199878379642</v>
      </c>
      <c r="Y9" s="17">
        <f t="shared" si="1"/>
        <v>73.00905705484806</v>
      </c>
      <c r="Z9" s="17">
        <f t="shared" si="1"/>
        <v>19.691225193838168</v>
      </c>
      <c r="AA9" s="17">
        <f t="shared" si="1"/>
        <v>13.49472057687355</v>
      </c>
      <c r="AB9" s="17">
        <f t="shared" si="1"/>
        <v>7.135659826016861</v>
      </c>
      <c r="AC9" s="17">
        <f t="shared" si="1"/>
        <v>13.989266311296769</v>
      </c>
      <c r="AD9" s="17">
        <f t="shared" si="1"/>
        <v>85.04555622237984</v>
      </c>
      <c r="AE9" s="17">
        <f t="shared" si="1"/>
        <v>16.851234706708205</v>
      </c>
      <c r="AF9" s="17">
        <f t="shared" si="1"/>
        <v>13.178547326756698</v>
      </c>
      <c r="AG9" s="17">
        <f t="shared" si="1"/>
        <v>18.820527916789324</v>
      </c>
      <c r="AH9" s="17">
        <f t="shared" si="1"/>
        <v>12.238761462190302</v>
      </c>
      <c r="AI9" s="17">
        <f t="shared" si="1"/>
        <v>28.898269311945967</v>
      </c>
      <c r="AJ9" s="17">
        <f t="shared" si="1"/>
        <v>8.139680534149516</v>
      </c>
      <c r="AK9" s="17">
        <f t="shared" si="1"/>
        <v>7.504146892134727</v>
      </c>
      <c r="AL9" s="17">
        <f t="shared" si="1"/>
        <v>233.28899235118058</v>
      </c>
      <c r="AM9" s="17">
        <f t="shared" si="1"/>
        <v>20.45235450196935</v>
      </c>
      <c r="AN9" s="17">
        <f t="shared" si="1"/>
        <v>28.035714285714285</v>
      </c>
      <c r="AO9" s="17">
        <f t="shared" si="1"/>
        <v>21.75746043714107</v>
      </c>
      <c r="AP9" s="17">
        <f t="shared" si="1"/>
        <v>24.534833975055122</v>
      </c>
      <c r="AQ9" s="17">
        <f t="shared" si="1"/>
        <v>19.724616051225265</v>
      </c>
      <c r="AR9" s="17">
        <f t="shared" si="1"/>
        <v>85.5981941309255</v>
      </c>
      <c r="AS9" s="17">
        <f t="shared" si="1"/>
        <v>27.497324037376686</v>
      </c>
      <c r="AT9" s="17">
        <f t="shared" si="1"/>
        <v>22.823686389988033</v>
      </c>
      <c r="AU9" s="17">
        <f t="shared" si="1"/>
        <v>90.14032179703352</v>
      </c>
      <c r="AV9" s="17">
        <f t="shared" si="1"/>
        <v>72.8550018733608</v>
      </c>
      <c r="AW9" s="17">
        <f t="shared" si="1"/>
        <v>79.1623565554629</v>
      </c>
      <c r="AX9" s="17">
        <f t="shared" si="1"/>
        <v>104.40935966788277</v>
      </c>
      <c r="AY9" s="17">
        <f t="shared" si="1"/>
        <v>22.412085190688458</v>
      </c>
      <c r="AZ9" s="17">
        <f t="shared" si="1"/>
        <v>65.63953275476949</v>
      </c>
      <c r="BA9" s="17">
        <f t="shared" si="1"/>
        <v>21.637878889710333</v>
      </c>
      <c r="BB9" s="17">
        <f t="shared" si="1"/>
        <v>19.487399951951648</v>
      </c>
      <c r="BC9" s="17">
        <f t="shared" si="1"/>
        <v>85.7882483755516</v>
      </c>
      <c r="BD9" s="17">
        <f t="shared" si="1"/>
        <v>109.67833251389322</v>
      </c>
      <c r="BE9" s="17">
        <f t="shared" si="1"/>
        <v>367.1305001880406</v>
      </c>
      <c r="BF9" s="17">
        <f t="shared" si="1"/>
        <v>117.90182868142445</v>
      </c>
      <c r="BG9" s="17">
        <f t="shared" si="1"/>
        <v>243.91800836938788</v>
      </c>
      <c r="BH9" s="17">
        <f t="shared" si="1"/>
        <v>18.318462489824114</v>
      </c>
    </row>
    <row r="10" spans="1:60" ht="12.75" customHeight="1">
      <c r="A10" s="12"/>
      <c r="B10" s="16" t="s">
        <v>67</v>
      </c>
      <c r="C10" s="17">
        <f>C6/C7*100</f>
        <v>51.253134418503144</v>
      </c>
      <c r="D10" s="17">
        <f t="shared" si="1"/>
        <v>82.67872496756141</v>
      </c>
      <c r="E10" s="17">
        <f t="shared" si="1"/>
        <v>67.42197707294277</v>
      </c>
      <c r="F10" s="17">
        <f t="shared" si="1"/>
        <v>86.21547309932352</v>
      </c>
      <c r="G10" s="17">
        <f t="shared" si="1"/>
        <v>85.84623615261565</v>
      </c>
      <c r="H10" s="17">
        <f t="shared" si="1"/>
        <v>60.18276883213029</v>
      </c>
      <c r="I10" s="17">
        <f t="shared" si="1"/>
        <v>96.61864796317167</v>
      </c>
      <c r="J10" s="17">
        <f t="shared" si="1"/>
        <v>80.46786527033294</v>
      </c>
      <c r="K10" s="17">
        <f t="shared" si="1"/>
        <v>91.11119348764105</v>
      </c>
      <c r="L10" s="17">
        <f t="shared" si="1"/>
        <v>80.88537274272785</v>
      </c>
      <c r="M10" s="17">
        <f t="shared" si="1"/>
        <v>90.8720561175705</v>
      </c>
      <c r="N10" s="17">
        <f t="shared" si="1"/>
        <v>69.80669232351127</v>
      </c>
      <c r="O10" s="17">
        <f t="shared" si="1"/>
        <v>88.22606689734717</v>
      </c>
      <c r="P10" s="17">
        <f t="shared" si="1"/>
        <v>81.99390769684076</v>
      </c>
      <c r="Q10" s="17">
        <f t="shared" si="1"/>
        <v>88.55078102061191</v>
      </c>
      <c r="R10" s="17">
        <f t="shared" si="1"/>
        <v>92.61614623000762</v>
      </c>
      <c r="S10" s="17">
        <f t="shared" si="1"/>
        <v>98.05930390397538</v>
      </c>
      <c r="T10" s="17">
        <f t="shared" si="1"/>
        <v>76.8775627963844</v>
      </c>
      <c r="U10" s="17">
        <f t="shared" si="1"/>
        <v>81.10192649850595</v>
      </c>
      <c r="V10" s="17">
        <f t="shared" si="1"/>
        <v>95.46688198396014</v>
      </c>
      <c r="W10" s="17">
        <f t="shared" si="1"/>
        <v>76.60199595226463</v>
      </c>
      <c r="X10" s="17">
        <f t="shared" si="1"/>
        <v>86.66442012663391</v>
      </c>
      <c r="Y10" s="17">
        <f t="shared" si="1"/>
        <v>17.7361407605886</v>
      </c>
      <c r="Z10" s="17">
        <f t="shared" si="1"/>
        <v>86.95277695277694</v>
      </c>
      <c r="AA10" s="17">
        <f t="shared" si="1"/>
        <v>82.26694915254237</v>
      </c>
      <c r="AB10" s="17">
        <f t="shared" si="1"/>
        <v>110.10724852071006</v>
      </c>
      <c r="AC10" s="17">
        <f t="shared" si="1"/>
        <v>84.51878469447942</v>
      </c>
      <c r="AD10" s="17">
        <f t="shared" si="1"/>
        <v>22.369625443938634</v>
      </c>
      <c r="AE10" s="17">
        <f t="shared" si="1"/>
        <v>86.32715513073394</v>
      </c>
      <c r="AF10" s="17">
        <f t="shared" si="1"/>
        <v>87.97931954636424</v>
      </c>
      <c r="AG10" s="17">
        <f t="shared" si="1"/>
        <v>86.73824230338991</v>
      </c>
      <c r="AH10" s="17">
        <f t="shared" si="1"/>
        <v>83.06061685011173</v>
      </c>
      <c r="AI10" s="17">
        <f t="shared" si="1"/>
        <v>74.37990580847725</v>
      </c>
      <c r="AJ10" s="17">
        <f t="shared" si="1"/>
        <v>81.38202157552765</v>
      </c>
      <c r="AK10" s="17">
        <f t="shared" si="1"/>
        <v>92.44071514519065</v>
      </c>
      <c r="AL10" s="17">
        <f t="shared" si="1"/>
        <v>93.38509316770185</v>
      </c>
      <c r="AM10" s="17">
        <f t="shared" si="1"/>
        <v>89.63309509408188</v>
      </c>
      <c r="AN10" s="17">
        <f t="shared" si="1"/>
        <v>59.5</v>
      </c>
      <c r="AO10" s="17">
        <f t="shared" si="1"/>
        <v>81.86896479041556</v>
      </c>
      <c r="AP10" s="17">
        <f t="shared" si="1"/>
        <v>62.19630510514445</v>
      </c>
      <c r="AQ10" s="17">
        <f t="shared" si="1"/>
        <v>86.9770947615259</v>
      </c>
      <c r="AR10" s="17">
        <f t="shared" si="1"/>
        <v>60.95211887727022</v>
      </c>
      <c r="AS10" s="17">
        <f t="shared" si="1"/>
        <v>83.9086319060103</v>
      </c>
      <c r="AT10" s="17">
        <f t="shared" si="1"/>
        <v>84.0107458301927</v>
      </c>
      <c r="AU10" s="17">
        <f t="shared" si="1"/>
        <v>64.75497816270635</v>
      </c>
      <c r="AV10" s="17">
        <f t="shared" si="1"/>
        <v>59.055707793644586</v>
      </c>
      <c r="AW10" s="17">
        <f t="shared" si="1"/>
        <v>71.86340808512755</v>
      </c>
      <c r="AX10" s="17">
        <f t="shared" si="1"/>
        <v>67.86766275346852</v>
      </c>
      <c r="AY10" s="17">
        <f t="shared" si="1"/>
        <v>80.90710382513662</v>
      </c>
      <c r="AZ10" s="17">
        <f t="shared" si="1"/>
        <v>82.06692410560005</v>
      </c>
      <c r="BA10" s="17">
        <f t="shared" si="1"/>
        <v>74.96378773947325</v>
      </c>
      <c r="BB10" s="17">
        <f t="shared" si="1"/>
        <v>77.11930103411456</v>
      </c>
      <c r="BC10" s="17">
        <f t="shared" si="1"/>
        <v>52.71168745535469</v>
      </c>
      <c r="BD10" s="17">
        <f t="shared" si="1"/>
        <v>42.242431871105794</v>
      </c>
      <c r="BE10" s="17">
        <f t="shared" si="1"/>
        <v>22.4976732380066</v>
      </c>
      <c r="BF10" s="17">
        <f t="shared" si="1"/>
        <v>55.56149732620321</v>
      </c>
      <c r="BG10" s="17">
        <f t="shared" si="1"/>
        <v>37.727114607583424</v>
      </c>
      <c r="BH10" s="17">
        <f t="shared" si="1"/>
        <v>80.2754588152974</v>
      </c>
    </row>
    <row r="11" spans="1:60" ht="12.75" customHeight="1">
      <c r="A11" s="15">
        <v>6</v>
      </c>
      <c r="B11" s="13" t="s">
        <v>68</v>
      </c>
      <c r="C11" s="18">
        <v>7262.67</v>
      </c>
      <c r="D11" s="18">
        <v>711.86</v>
      </c>
      <c r="E11" s="18">
        <v>6595.55</v>
      </c>
      <c r="F11" s="18">
        <v>6602.47</v>
      </c>
      <c r="G11" s="18">
        <v>30678.45</v>
      </c>
      <c r="H11" s="18">
        <v>237.41</v>
      </c>
      <c r="I11" s="18">
        <v>1358.71</v>
      </c>
      <c r="J11" s="18">
        <v>2827</v>
      </c>
      <c r="K11" s="18">
        <v>6747.63</v>
      </c>
      <c r="L11" s="18">
        <v>1836.56</v>
      </c>
      <c r="M11" s="18">
        <v>1623</v>
      </c>
      <c r="N11" s="18">
        <v>2331</v>
      </c>
      <c r="O11" s="18">
        <v>3178.69</v>
      </c>
      <c r="P11" s="18">
        <v>3096</v>
      </c>
      <c r="Q11" s="18">
        <v>4457</v>
      </c>
      <c r="R11" s="18">
        <v>2108</v>
      </c>
      <c r="S11" s="18">
        <v>3075.95</v>
      </c>
      <c r="T11" s="18">
        <v>24095.11</v>
      </c>
      <c r="U11" s="18">
        <v>1614.72</v>
      </c>
      <c r="V11" s="18">
        <v>15433.6</v>
      </c>
      <c r="W11" s="18">
        <v>3611.38</v>
      </c>
      <c r="X11" s="18">
        <v>6886.55</v>
      </c>
      <c r="Y11" s="18">
        <v>4741.75</v>
      </c>
      <c r="Z11" s="18">
        <v>2236</v>
      </c>
      <c r="AA11" s="18">
        <v>1865</v>
      </c>
      <c r="AB11" s="18">
        <v>1368.29</v>
      </c>
      <c r="AC11" s="18">
        <v>6255.34</v>
      </c>
      <c r="AD11" s="18">
        <v>645.13</v>
      </c>
      <c r="AE11" s="18">
        <v>10654.26</v>
      </c>
      <c r="AF11" s="18">
        <v>11008</v>
      </c>
      <c r="AG11" s="18">
        <v>548.63</v>
      </c>
      <c r="AH11" s="18">
        <v>1499.01</v>
      </c>
      <c r="AI11" s="18">
        <v>483</v>
      </c>
      <c r="AJ11" s="18">
        <v>1763.41</v>
      </c>
      <c r="AK11" s="18">
        <v>1647.35</v>
      </c>
      <c r="AL11" s="18">
        <v>501</v>
      </c>
      <c r="AM11" s="18">
        <v>1622.4</v>
      </c>
      <c r="AN11" s="18">
        <v>251</v>
      </c>
      <c r="AO11" s="18">
        <v>15317.2</v>
      </c>
      <c r="AP11" s="18">
        <v>2039.45</v>
      </c>
      <c r="AQ11" s="18">
        <v>573.73</v>
      </c>
      <c r="AR11" s="18">
        <v>1602</v>
      </c>
      <c r="AS11" s="18">
        <v>256.32</v>
      </c>
      <c r="AT11" s="18">
        <v>417.69</v>
      </c>
      <c r="AU11" s="18">
        <v>223.71</v>
      </c>
      <c r="AV11" s="18">
        <v>643.71</v>
      </c>
      <c r="AW11" s="18">
        <v>1722.74</v>
      </c>
      <c r="AX11" s="18">
        <v>99.62</v>
      </c>
      <c r="AY11" s="18">
        <v>449</v>
      </c>
      <c r="AZ11" s="18">
        <v>306.73</v>
      </c>
      <c r="BA11" s="18">
        <v>646.34</v>
      </c>
      <c r="BB11" s="18">
        <v>1720.46</v>
      </c>
      <c r="BC11" s="18">
        <v>299.79</v>
      </c>
      <c r="BD11" s="18">
        <v>819.4</v>
      </c>
      <c r="BE11" s="18">
        <v>19.95</v>
      </c>
      <c r="BF11" s="18">
        <v>117</v>
      </c>
      <c r="BG11" s="18">
        <v>28.09</v>
      </c>
      <c r="BH11" s="18">
        <f>SUM(C11:BG11)</f>
        <v>210761.81000000006</v>
      </c>
    </row>
    <row r="12" spans="1:60" ht="12.75" customHeight="1">
      <c r="A12" s="12">
        <v>7</v>
      </c>
      <c r="B12" s="19" t="s">
        <v>69</v>
      </c>
      <c r="C12" s="18">
        <v>0</v>
      </c>
      <c r="D12" s="18">
        <v>0</v>
      </c>
      <c r="E12" s="18">
        <v>631.46</v>
      </c>
      <c r="F12" s="18">
        <v>123.28</v>
      </c>
      <c r="G12" s="18">
        <v>500</v>
      </c>
      <c r="H12" s="18">
        <v>623.5</v>
      </c>
      <c r="I12" s="18">
        <v>0</v>
      </c>
      <c r="J12" s="18">
        <v>99</v>
      </c>
      <c r="K12" s="18">
        <v>200</v>
      </c>
      <c r="L12" s="18">
        <v>0</v>
      </c>
      <c r="M12" s="18">
        <v>79</v>
      </c>
      <c r="N12" s="18">
        <v>24</v>
      </c>
      <c r="O12" s="18">
        <v>271.89</v>
      </c>
      <c r="P12" s="18">
        <v>497</v>
      </c>
      <c r="Q12" s="18">
        <v>100</v>
      </c>
      <c r="R12" s="18">
        <v>60</v>
      </c>
      <c r="S12" s="18">
        <v>275</v>
      </c>
      <c r="T12" s="18">
        <v>4796.23</v>
      </c>
      <c r="U12" s="18">
        <v>34.57</v>
      </c>
      <c r="V12" s="18">
        <v>300</v>
      </c>
      <c r="W12" s="18">
        <v>0.04</v>
      </c>
      <c r="X12" s="18">
        <v>0</v>
      </c>
      <c r="Y12" s="18">
        <v>450</v>
      </c>
      <c r="Z12" s="18">
        <v>0</v>
      </c>
      <c r="AA12" s="18">
        <v>11</v>
      </c>
      <c r="AB12" s="18">
        <v>0</v>
      </c>
      <c r="AC12" s="18">
        <v>0</v>
      </c>
      <c r="AD12" s="18">
        <v>0</v>
      </c>
      <c r="AE12" s="18">
        <v>950</v>
      </c>
      <c r="AF12" s="18">
        <v>2078</v>
      </c>
      <c r="AG12" s="18">
        <v>50</v>
      </c>
      <c r="AH12" s="18">
        <v>0</v>
      </c>
      <c r="AI12" s="18">
        <v>0</v>
      </c>
      <c r="AJ12" s="18">
        <v>199</v>
      </c>
      <c r="AK12" s="18">
        <v>0</v>
      </c>
      <c r="AL12" s="18">
        <v>0</v>
      </c>
      <c r="AM12" s="18">
        <v>361.57</v>
      </c>
      <c r="AN12" s="18">
        <v>0</v>
      </c>
      <c r="AO12" s="18">
        <v>1300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f>SUM(C12:BG12)</f>
        <v>14014.539999999999</v>
      </c>
    </row>
    <row r="13" spans="1:60" ht="12.75" customHeight="1">
      <c r="A13" s="15"/>
      <c r="B13" s="20" t="s">
        <v>70</v>
      </c>
      <c r="C13" s="21">
        <f>C11+C12</f>
        <v>7262.67</v>
      </c>
      <c r="D13" s="21">
        <f aca="true" t="shared" si="2" ref="D13:BH13">D11+D12</f>
        <v>711.86</v>
      </c>
      <c r="E13" s="21">
        <f t="shared" si="2"/>
        <v>7227.01</v>
      </c>
      <c r="F13" s="21">
        <f t="shared" si="2"/>
        <v>6725.75</v>
      </c>
      <c r="G13" s="21">
        <f t="shared" si="2"/>
        <v>31178.45</v>
      </c>
      <c r="H13" s="21">
        <f t="shared" si="2"/>
        <v>860.91</v>
      </c>
      <c r="I13" s="21">
        <f t="shared" si="2"/>
        <v>1358.71</v>
      </c>
      <c r="J13" s="21">
        <f t="shared" si="2"/>
        <v>2926</v>
      </c>
      <c r="K13" s="21">
        <f t="shared" si="2"/>
        <v>6947.63</v>
      </c>
      <c r="L13" s="21">
        <f t="shared" si="2"/>
        <v>1836.56</v>
      </c>
      <c r="M13" s="21">
        <f t="shared" si="2"/>
        <v>1702</v>
      </c>
      <c r="N13" s="21">
        <f t="shared" si="2"/>
        <v>2355</v>
      </c>
      <c r="O13" s="21">
        <f t="shared" si="2"/>
        <v>3450.58</v>
      </c>
      <c r="P13" s="21">
        <f t="shared" si="2"/>
        <v>3593</v>
      </c>
      <c r="Q13" s="21">
        <f t="shared" si="2"/>
        <v>4557</v>
      </c>
      <c r="R13" s="21">
        <f t="shared" si="2"/>
        <v>2168</v>
      </c>
      <c r="S13" s="21">
        <f t="shared" si="2"/>
        <v>3350.95</v>
      </c>
      <c r="T13" s="21">
        <f t="shared" si="2"/>
        <v>28891.34</v>
      </c>
      <c r="U13" s="21">
        <f t="shared" si="2"/>
        <v>1649.29</v>
      </c>
      <c r="V13" s="21">
        <f t="shared" si="2"/>
        <v>15733.6</v>
      </c>
      <c r="W13" s="21">
        <f t="shared" si="2"/>
        <v>3611.42</v>
      </c>
      <c r="X13" s="21">
        <f t="shared" si="2"/>
        <v>6886.55</v>
      </c>
      <c r="Y13" s="21">
        <f t="shared" si="2"/>
        <v>5191.75</v>
      </c>
      <c r="Z13" s="21">
        <f t="shared" si="2"/>
        <v>2236</v>
      </c>
      <c r="AA13" s="21">
        <f t="shared" si="2"/>
        <v>1876</v>
      </c>
      <c r="AB13" s="21">
        <f t="shared" si="2"/>
        <v>1368.29</v>
      </c>
      <c r="AC13" s="21">
        <f t="shared" si="2"/>
        <v>6255.34</v>
      </c>
      <c r="AD13" s="21">
        <f t="shared" si="2"/>
        <v>645.13</v>
      </c>
      <c r="AE13" s="21">
        <f t="shared" si="2"/>
        <v>11604.26</v>
      </c>
      <c r="AF13" s="21">
        <f t="shared" si="2"/>
        <v>13086</v>
      </c>
      <c r="AG13" s="21">
        <f t="shared" si="2"/>
        <v>598.63</v>
      </c>
      <c r="AH13" s="21">
        <f t="shared" si="2"/>
        <v>1499.01</v>
      </c>
      <c r="AI13" s="21">
        <f t="shared" si="2"/>
        <v>483</v>
      </c>
      <c r="AJ13" s="21">
        <f t="shared" si="2"/>
        <v>1962.41</v>
      </c>
      <c r="AK13" s="21">
        <f t="shared" si="2"/>
        <v>1647.35</v>
      </c>
      <c r="AL13" s="21">
        <f t="shared" si="2"/>
        <v>501</v>
      </c>
      <c r="AM13" s="21">
        <f t="shared" si="2"/>
        <v>1983.97</v>
      </c>
      <c r="AN13" s="21">
        <f t="shared" si="2"/>
        <v>251</v>
      </c>
      <c r="AO13" s="21">
        <f t="shared" si="2"/>
        <v>16617.2</v>
      </c>
      <c r="AP13" s="21">
        <f t="shared" si="2"/>
        <v>2039.45</v>
      </c>
      <c r="AQ13" s="21">
        <f t="shared" si="2"/>
        <v>573.73</v>
      </c>
      <c r="AR13" s="21">
        <f t="shared" si="2"/>
        <v>1602</v>
      </c>
      <c r="AS13" s="21">
        <f t="shared" si="2"/>
        <v>256.32</v>
      </c>
      <c r="AT13" s="21">
        <f t="shared" si="2"/>
        <v>417.69</v>
      </c>
      <c r="AU13" s="21">
        <f t="shared" si="2"/>
        <v>223.71</v>
      </c>
      <c r="AV13" s="21">
        <f t="shared" si="2"/>
        <v>643.71</v>
      </c>
      <c r="AW13" s="21">
        <f t="shared" si="2"/>
        <v>1722.74</v>
      </c>
      <c r="AX13" s="21">
        <f t="shared" si="2"/>
        <v>99.62</v>
      </c>
      <c r="AY13" s="21">
        <f t="shared" si="2"/>
        <v>449</v>
      </c>
      <c r="AZ13" s="21">
        <f t="shared" si="2"/>
        <v>306.73</v>
      </c>
      <c r="BA13" s="21">
        <f t="shared" si="2"/>
        <v>646.34</v>
      </c>
      <c r="BB13" s="21">
        <f t="shared" si="2"/>
        <v>1720.46</v>
      </c>
      <c r="BC13" s="21">
        <f t="shared" si="2"/>
        <v>299.79</v>
      </c>
      <c r="BD13" s="21">
        <f t="shared" si="2"/>
        <v>819.4</v>
      </c>
      <c r="BE13" s="21">
        <f t="shared" si="2"/>
        <v>19.95</v>
      </c>
      <c r="BF13" s="21">
        <f t="shared" si="2"/>
        <v>117</v>
      </c>
      <c r="BG13" s="21">
        <f t="shared" si="2"/>
        <v>28.09</v>
      </c>
      <c r="BH13" s="21">
        <f t="shared" si="2"/>
        <v>224776.35000000006</v>
      </c>
    </row>
    <row r="14" spans="1:60" ht="12.75" customHeight="1">
      <c r="A14" s="12"/>
      <c r="B14" s="22" t="s">
        <v>71</v>
      </c>
      <c r="C14" s="17">
        <f>C13/C4</f>
        <v>2.671356373587571</v>
      </c>
      <c r="D14" s="17">
        <f aca="true" t="shared" si="3" ref="D14:BH14">D13/D4</f>
        <v>2.6546091885441525</v>
      </c>
      <c r="E14" s="17">
        <f t="shared" si="3"/>
        <v>8.476933904169844</v>
      </c>
      <c r="F14" s="17">
        <f t="shared" si="3"/>
        <v>9.614944747037212</v>
      </c>
      <c r="G14" s="17">
        <f t="shared" si="3"/>
        <v>8.635589370883489</v>
      </c>
      <c r="H14" s="17">
        <f t="shared" si="3"/>
        <v>12.218421799602613</v>
      </c>
      <c r="I14" s="17">
        <f t="shared" si="3"/>
        <v>-0.9797941920921881</v>
      </c>
      <c r="J14" s="17">
        <f t="shared" si="3"/>
        <v>8.920731707317072</v>
      </c>
      <c r="K14" s="17">
        <f t="shared" si="3"/>
        <v>10.815788654337132</v>
      </c>
      <c r="L14" s="17">
        <f t="shared" si="3"/>
        <v>7.489743485175971</v>
      </c>
      <c r="M14" s="17">
        <f t="shared" si="3"/>
        <v>2.5671191553544497</v>
      </c>
      <c r="N14" s="17">
        <f t="shared" si="3"/>
        <v>9.853556485355648</v>
      </c>
      <c r="O14" s="17">
        <f t="shared" si="3"/>
        <v>7.82462187351187</v>
      </c>
      <c r="P14" s="17">
        <f t="shared" si="3"/>
        <v>4.050732807215333</v>
      </c>
      <c r="Q14" s="17">
        <f t="shared" si="3"/>
        <v>10.43818860663811</v>
      </c>
      <c r="R14" s="17">
        <f t="shared" si="3"/>
        <v>7.038961038961039</v>
      </c>
      <c r="S14" s="17">
        <f t="shared" si="3"/>
        <v>8.559915191457838</v>
      </c>
      <c r="T14" s="17">
        <f t="shared" si="3"/>
        <v>8.171806453985162</v>
      </c>
      <c r="U14" s="17">
        <f t="shared" si="3"/>
        <v>4.33932330035782</v>
      </c>
      <c r="V14" s="17">
        <f t="shared" si="3"/>
        <v>4.674522107539916</v>
      </c>
      <c r="W14" s="17">
        <f t="shared" si="3"/>
        <v>5.993262305420027</v>
      </c>
      <c r="X14" s="17">
        <f t="shared" si="3"/>
        <v>9.50235953195717</v>
      </c>
      <c r="Y14" s="17">
        <f t="shared" si="3"/>
        <v>6.652507624099844</v>
      </c>
      <c r="Z14" s="17">
        <f t="shared" si="3"/>
        <v>4.050724637681159</v>
      </c>
      <c r="AA14" s="17">
        <f t="shared" si="3"/>
        <v>7.75206611570248</v>
      </c>
      <c r="AB14" s="17">
        <f t="shared" si="3"/>
        <v>11.71280602636535</v>
      </c>
      <c r="AC14" s="17">
        <f t="shared" si="3"/>
        <v>7.910641795763516</v>
      </c>
      <c r="AD14" s="17">
        <f t="shared" si="3"/>
        <v>4.203348970549909</v>
      </c>
      <c r="AE14" s="17">
        <f t="shared" si="3"/>
        <v>6.040707752692594</v>
      </c>
      <c r="AF14" s="17">
        <f t="shared" si="3"/>
        <v>8.023298589822195</v>
      </c>
      <c r="AG14" s="17">
        <f t="shared" si="3"/>
        <v>4.648470259357043</v>
      </c>
      <c r="AH14" s="17">
        <f t="shared" si="3"/>
        <v>8.22637471188673</v>
      </c>
      <c r="AI14" s="17">
        <f t="shared" si="3"/>
        <v>3.687022900763359</v>
      </c>
      <c r="AJ14" s="17">
        <f t="shared" si="3"/>
        <v>14.764953728086676</v>
      </c>
      <c r="AK14" s="17">
        <f t="shared" si="3"/>
        <v>15.170365595358687</v>
      </c>
      <c r="AL14" s="17">
        <f t="shared" si="3"/>
        <v>0.3586256263421618</v>
      </c>
      <c r="AM14" s="17">
        <f t="shared" si="3"/>
        <v>4.742935692087019</v>
      </c>
      <c r="AN14" s="17">
        <f t="shared" si="3"/>
        <v>4.921568627450981</v>
      </c>
      <c r="AO14" s="17">
        <f t="shared" si="3"/>
        <v>4.518023480279936</v>
      </c>
      <c r="AP14" s="17">
        <f t="shared" si="3"/>
        <v>5.653517769030326</v>
      </c>
      <c r="AQ14" s="17">
        <f t="shared" si="3"/>
        <v>4.889049850873456</v>
      </c>
      <c r="AR14" s="17">
        <f t="shared" si="3"/>
        <v>0.8494167550371156</v>
      </c>
      <c r="AS14" s="17">
        <f t="shared" si="3"/>
        <v>2.78185370088995</v>
      </c>
      <c r="AT14" s="17">
        <f t="shared" si="3"/>
        <v>4.3838161209068005</v>
      </c>
      <c r="AU14" s="17">
        <f t="shared" si="3"/>
        <v>0.7142492257590755</v>
      </c>
      <c r="AV14" s="17">
        <f t="shared" si="3"/>
        <v>1.2873685052597896</v>
      </c>
      <c r="AW14" s="17">
        <f t="shared" si="3"/>
        <v>0.7649652538797983</v>
      </c>
      <c r="AX14" s="17">
        <f t="shared" si="3"/>
        <v>0.3037102527361971</v>
      </c>
      <c r="AY14" s="17">
        <f t="shared" si="3"/>
        <v>4.776595744680851</v>
      </c>
      <c r="AZ14" s="17">
        <f t="shared" si="3"/>
        <v>0.872184940855323</v>
      </c>
      <c r="BA14" s="17">
        <f t="shared" si="3"/>
        <v>5.326685346958959</v>
      </c>
      <c r="BB14" s="17">
        <f t="shared" si="3"/>
        <v>5.96408638679932</v>
      </c>
      <c r="BC14" s="17">
        <f t="shared" si="3"/>
        <v>1.2322331374080318</v>
      </c>
      <c r="BD14" s="17">
        <f t="shared" si="3"/>
        <v>1.1259206331757723</v>
      </c>
      <c r="BE14" s="17">
        <f t="shared" si="3"/>
        <v>0.20436385986478178</v>
      </c>
      <c r="BF14" s="17">
        <f t="shared" si="3"/>
        <v>0.47950819672131145</v>
      </c>
      <c r="BG14" s="17">
        <f t="shared" si="3"/>
        <v>0.08178536074069762</v>
      </c>
      <c r="BH14" s="17">
        <f t="shared" si="3"/>
        <v>5.496412773168426</v>
      </c>
    </row>
    <row r="15" spans="1:60" ht="12.75" customHeight="1">
      <c r="A15" s="12">
        <v>8</v>
      </c>
      <c r="B15" s="23" t="s">
        <v>72</v>
      </c>
      <c r="C15" s="11">
        <v>4332.69</v>
      </c>
      <c r="D15" s="11">
        <v>872.75</v>
      </c>
      <c r="E15" s="11">
        <v>4766.97</v>
      </c>
      <c r="F15" s="11">
        <v>5374.97</v>
      </c>
      <c r="G15" s="11">
        <v>25662.99</v>
      </c>
      <c r="H15" s="11">
        <v>307.37</v>
      </c>
      <c r="I15" s="11">
        <v>2386.42</v>
      </c>
      <c r="J15" s="11">
        <v>2421.42</v>
      </c>
      <c r="K15" s="11">
        <v>6640.88</v>
      </c>
      <c r="L15" s="11">
        <v>1531.66</v>
      </c>
      <c r="M15" s="11">
        <v>2128.26</v>
      </c>
      <c r="N15" s="11">
        <v>1487.32</v>
      </c>
      <c r="O15" s="11">
        <v>3288.36</v>
      </c>
      <c r="P15" s="11">
        <v>2866</v>
      </c>
      <c r="Q15" s="11">
        <v>3994.47</v>
      </c>
      <c r="R15" s="11">
        <v>2170.67</v>
      </c>
      <c r="S15" s="11">
        <v>3102.25</v>
      </c>
      <c r="T15" s="11">
        <v>21167.95</v>
      </c>
      <c r="U15" s="11">
        <v>1272.56</v>
      </c>
      <c r="V15" s="11">
        <v>14655.93</v>
      </c>
      <c r="W15" s="11">
        <v>2960.54</v>
      </c>
      <c r="X15" s="11">
        <v>6027.1</v>
      </c>
      <c r="Y15" s="11">
        <v>4524.72</v>
      </c>
      <c r="Z15" s="11">
        <v>2215</v>
      </c>
      <c r="AA15" s="11">
        <v>1625</v>
      </c>
      <c r="AB15" s="11">
        <v>1111.69</v>
      </c>
      <c r="AC15" s="11">
        <v>5678.45</v>
      </c>
      <c r="AD15" s="11">
        <v>659.66</v>
      </c>
      <c r="AE15" s="11">
        <v>7984.16</v>
      </c>
      <c r="AF15" s="11">
        <v>10736</v>
      </c>
      <c r="AG15" s="11">
        <v>547.56</v>
      </c>
      <c r="AH15" s="11">
        <v>1477.91</v>
      </c>
      <c r="AI15" s="11">
        <v>416</v>
      </c>
      <c r="AJ15" s="11">
        <v>1654.89</v>
      </c>
      <c r="AK15" s="11">
        <v>1647.45</v>
      </c>
      <c r="AL15" s="11">
        <v>558</v>
      </c>
      <c r="AM15" s="11">
        <v>2022.33</v>
      </c>
      <c r="AN15" s="11">
        <v>149</v>
      </c>
      <c r="AO15" s="11">
        <v>10522.84</v>
      </c>
      <c r="AP15" s="11">
        <v>1202.89</v>
      </c>
      <c r="AQ15" s="11">
        <v>555.77</v>
      </c>
      <c r="AR15" s="11">
        <v>984</v>
      </c>
      <c r="AS15" s="11">
        <v>291</v>
      </c>
      <c r="AT15" s="11">
        <v>393.31</v>
      </c>
      <c r="AU15" s="11">
        <v>219.65</v>
      </c>
      <c r="AV15" s="11">
        <v>554.77</v>
      </c>
      <c r="AW15" s="11">
        <v>2052.19</v>
      </c>
      <c r="AX15" s="11">
        <v>115.87</v>
      </c>
      <c r="AY15" s="11">
        <v>411.16</v>
      </c>
      <c r="AZ15" s="11">
        <v>420.47</v>
      </c>
      <c r="BA15" s="11">
        <v>509.01</v>
      </c>
      <c r="BB15" s="11">
        <v>1326</v>
      </c>
      <c r="BC15" s="11">
        <v>173.86</v>
      </c>
      <c r="BD15" s="11">
        <v>375.93</v>
      </c>
      <c r="BE15" s="11">
        <v>0</v>
      </c>
      <c r="BF15" s="11">
        <v>133</v>
      </c>
      <c r="BG15" s="11">
        <v>44.29</v>
      </c>
      <c r="BH15" s="11">
        <f>SUM(C15:BG15)</f>
        <v>182713.36</v>
      </c>
    </row>
    <row r="16" spans="1:60" ht="12.75" customHeight="1">
      <c r="A16" s="12">
        <v>9</v>
      </c>
      <c r="B16" s="24" t="s">
        <v>73</v>
      </c>
      <c r="C16" s="11">
        <v>834.23</v>
      </c>
      <c r="D16" s="11">
        <v>36.09</v>
      </c>
      <c r="E16" s="11">
        <v>231.72</v>
      </c>
      <c r="F16" s="11">
        <v>90.34</v>
      </c>
      <c r="G16" s="11">
        <v>599.65</v>
      </c>
      <c r="H16" s="11">
        <v>405.19</v>
      </c>
      <c r="I16" s="11">
        <v>3402.11</v>
      </c>
      <c r="J16" s="11">
        <v>156.34</v>
      </c>
      <c r="K16" s="11">
        <v>82.45</v>
      </c>
      <c r="L16" s="11">
        <v>60.05</v>
      </c>
      <c r="M16" s="11">
        <v>58.8</v>
      </c>
      <c r="N16" s="11">
        <v>37.49</v>
      </c>
      <c r="O16" s="11">
        <v>6.48</v>
      </c>
      <c r="P16" s="11">
        <v>38.75</v>
      </c>
      <c r="Q16" s="11">
        <v>66.03</v>
      </c>
      <c r="R16" s="11">
        <v>116.54</v>
      </c>
      <c r="S16" s="11">
        <v>118.55</v>
      </c>
      <c r="T16" s="11">
        <v>44.36</v>
      </c>
      <c r="U16" s="11">
        <v>124.43</v>
      </c>
      <c r="V16" s="11">
        <v>274.93</v>
      </c>
      <c r="W16" s="11">
        <v>18.56</v>
      </c>
      <c r="X16" s="11">
        <v>143.4</v>
      </c>
      <c r="Y16" s="11">
        <v>40.84</v>
      </c>
      <c r="Z16" s="11">
        <v>17</v>
      </c>
      <c r="AA16" s="11">
        <v>0</v>
      </c>
      <c r="AB16" s="11">
        <v>74.19</v>
      </c>
      <c r="AC16" s="11">
        <v>19.12</v>
      </c>
      <c r="AD16" s="11">
        <v>0</v>
      </c>
      <c r="AE16" s="11">
        <v>255.38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90.31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f>SUM(C16:BG16)</f>
        <v>7443.33</v>
      </c>
    </row>
    <row r="17" spans="1:60" s="27" customFormat="1" ht="12.75" customHeight="1">
      <c r="A17" s="25"/>
      <c r="B17" s="26" t="s">
        <v>74</v>
      </c>
      <c r="C17" s="21">
        <f>C15+C16</f>
        <v>5166.92</v>
      </c>
      <c r="D17" s="21">
        <f aca="true" t="shared" si="4" ref="D17:BH17">D15+D16</f>
        <v>908.84</v>
      </c>
      <c r="E17" s="21">
        <f t="shared" si="4"/>
        <v>4998.6900000000005</v>
      </c>
      <c r="F17" s="21">
        <f t="shared" si="4"/>
        <v>5465.31</v>
      </c>
      <c r="G17" s="21">
        <f t="shared" si="4"/>
        <v>26262.640000000003</v>
      </c>
      <c r="H17" s="21">
        <f t="shared" si="4"/>
        <v>712.56</v>
      </c>
      <c r="I17" s="21">
        <f t="shared" si="4"/>
        <v>5788.530000000001</v>
      </c>
      <c r="J17" s="21">
        <f t="shared" si="4"/>
        <v>2577.76</v>
      </c>
      <c r="K17" s="21">
        <f t="shared" si="4"/>
        <v>6723.33</v>
      </c>
      <c r="L17" s="21">
        <f t="shared" si="4"/>
        <v>1591.71</v>
      </c>
      <c r="M17" s="21">
        <f t="shared" si="4"/>
        <v>2187.0600000000004</v>
      </c>
      <c r="N17" s="21">
        <f t="shared" si="4"/>
        <v>1524.81</v>
      </c>
      <c r="O17" s="21">
        <f t="shared" si="4"/>
        <v>3294.84</v>
      </c>
      <c r="P17" s="21">
        <f t="shared" si="4"/>
        <v>2904.75</v>
      </c>
      <c r="Q17" s="21">
        <f t="shared" si="4"/>
        <v>4060.5</v>
      </c>
      <c r="R17" s="21">
        <f t="shared" si="4"/>
        <v>2287.21</v>
      </c>
      <c r="S17" s="21">
        <f t="shared" si="4"/>
        <v>3220.8</v>
      </c>
      <c r="T17" s="21">
        <f t="shared" si="4"/>
        <v>21212.31</v>
      </c>
      <c r="U17" s="21">
        <f t="shared" si="4"/>
        <v>1396.99</v>
      </c>
      <c r="V17" s="21">
        <f t="shared" si="4"/>
        <v>14930.86</v>
      </c>
      <c r="W17" s="21">
        <f t="shared" si="4"/>
        <v>2979.1</v>
      </c>
      <c r="X17" s="21">
        <f t="shared" si="4"/>
        <v>6170.5</v>
      </c>
      <c r="Y17" s="21">
        <f t="shared" si="4"/>
        <v>4565.56</v>
      </c>
      <c r="Z17" s="21">
        <f t="shared" si="4"/>
        <v>2232</v>
      </c>
      <c r="AA17" s="21">
        <f t="shared" si="4"/>
        <v>1625</v>
      </c>
      <c r="AB17" s="21">
        <f t="shared" si="4"/>
        <v>1185.88</v>
      </c>
      <c r="AC17" s="21">
        <f t="shared" si="4"/>
        <v>5697.57</v>
      </c>
      <c r="AD17" s="21">
        <f t="shared" si="4"/>
        <v>659.66</v>
      </c>
      <c r="AE17" s="21">
        <f t="shared" si="4"/>
        <v>8239.539999999999</v>
      </c>
      <c r="AF17" s="21">
        <f t="shared" si="4"/>
        <v>10736</v>
      </c>
      <c r="AG17" s="21">
        <f t="shared" si="4"/>
        <v>547.56</v>
      </c>
      <c r="AH17" s="21">
        <f t="shared" si="4"/>
        <v>1477.91</v>
      </c>
      <c r="AI17" s="21">
        <f t="shared" si="4"/>
        <v>416</v>
      </c>
      <c r="AJ17" s="21">
        <f t="shared" si="4"/>
        <v>1654.89</v>
      </c>
      <c r="AK17" s="21">
        <f t="shared" si="4"/>
        <v>1647.45</v>
      </c>
      <c r="AL17" s="21">
        <f t="shared" si="4"/>
        <v>558</v>
      </c>
      <c r="AM17" s="21">
        <f t="shared" si="4"/>
        <v>2022.33</v>
      </c>
      <c r="AN17" s="21">
        <f t="shared" si="4"/>
        <v>149</v>
      </c>
      <c r="AO17" s="21">
        <f t="shared" si="4"/>
        <v>10613.15</v>
      </c>
      <c r="AP17" s="21">
        <f t="shared" si="4"/>
        <v>1202.89</v>
      </c>
      <c r="AQ17" s="21">
        <f t="shared" si="4"/>
        <v>555.77</v>
      </c>
      <c r="AR17" s="21">
        <f t="shared" si="4"/>
        <v>984</v>
      </c>
      <c r="AS17" s="21">
        <f t="shared" si="4"/>
        <v>291</v>
      </c>
      <c r="AT17" s="21">
        <f t="shared" si="4"/>
        <v>393.31</v>
      </c>
      <c r="AU17" s="21">
        <f t="shared" si="4"/>
        <v>219.65</v>
      </c>
      <c r="AV17" s="21">
        <f t="shared" si="4"/>
        <v>554.77</v>
      </c>
      <c r="AW17" s="21">
        <f t="shared" si="4"/>
        <v>2052.19</v>
      </c>
      <c r="AX17" s="21">
        <f t="shared" si="4"/>
        <v>115.87</v>
      </c>
      <c r="AY17" s="21">
        <f t="shared" si="4"/>
        <v>411.16</v>
      </c>
      <c r="AZ17" s="21">
        <f t="shared" si="4"/>
        <v>420.47</v>
      </c>
      <c r="BA17" s="21">
        <f t="shared" si="4"/>
        <v>509.01</v>
      </c>
      <c r="BB17" s="21">
        <f t="shared" si="4"/>
        <v>1326</v>
      </c>
      <c r="BC17" s="21">
        <f t="shared" si="4"/>
        <v>173.86</v>
      </c>
      <c r="BD17" s="21">
        <f t="shared" si="4"/>
        <v>375.93</v>
      </c>
      <c r="BE17" s="21">
        <f t="shared" si="4"/>
        <v>0</v>
      </c>
      <c r="BF17" s="21">
        <f t="shared" si="4"/>
        <v>133</v>
      </c>
      <c r="BG17" s="21">
        <f t="shared" si="4"/>
        <v>44.29</v>
      </c>
      <c r="BH17" s="21">
        <f t="shared" si="4"/>
        <v>190156.68999999997</v>
      </c>
    </row>
    <row r="18" spans="1:60" ht="12.75" customHeight="1">
      <c r="A18" s="15">
        <v>10</v>
      </c>
      <c r="B18" s="28" t="s">
        <v>75</v>
      </c>
      <c r="C18" s="11">
        <v>245.55</v>
      </c>
      <c r="D18" s="11">
        <v>23.13</v>
      </c>
      <c r="E18" s="11">
        <v>95.1</v>
      </c>
      <c r="F18" s="11">
        <v>75.05</v>
      </c>
      <c r="G18" s="11">
        <v>282.27</v>
      </c>
      <c r="H18" s="11">
        <v>7.84</v>
      </c>
      <c r="I18" s="11">
        <v>173.01</v>
      </c>
      <c r="J18" s="11">
        <v>31.39</v>
      </c>
      <c r="K18" s="11">
        <v>86.25</v>
      </c>
      <c r="L18" s="11">
        <v>21.26</v>
      </c>
      <c r="M18" s="11">
        <v>29.36</v>
      </c>
      <c r="N18" s="11">
        <v>27.12</v>
      </c>
      <c r="O18" s="11">
        <v>32.69</v>
      </c>
      <c r="P18" s="11">
        <v>32.5</v>
      </c>
      <c r="Q18" s="11">
        <v>39.94</v>
      </c>
      <c r="R18" s="11">
        <v>21.71</v>
      </c>
      <c r="S18" s="11">
        <v>54.23</v>
      </c>
      <c r="T18" s="11">
        <v>211.68</v>
      </c>
      <c r="U18" s="11">
        <v>13.26</v>
      </c>
      <c r="V18" s="11">
        <v>146.56</v>
      </c>
      <c r="W18" s="11">
        <v>29.61</v>
      </c>
      <c r="X18" s="11">
        <v>60.3</v>
      </c>
      <c r="Y18" s="11">
        <v>45.25</v>
      </c>
      <c r="Z18" s="11">
        <v>22</v>
      </c>
      <c r="AA18" s="11">
        <v>20</v>
      </c>
      <c r="AB18" s="11">
        <v>10.65</v>
      </c>
      <c r="AC18" s="11">
        <v>57.18</v>
      </c>
      <c r="AD18" s="11">
        <v>13.15</v>
      </c>
      <c r="AE18" s="11">
        <v>79.84</v>
      </c>
      <c r="AF18" s="11">
        <v>107</v>
      </c>
      <c r="AG18" s="11">
        <v>5.48</v>
      </c>
      <c r="AH18" s="11">
        <v>14.78</v>
      </c>
      <c r="AI18" s="11">
        <v>10</v>
      </c>
      <c r="AJ18" s="11">
        <v>16.55</v>
      </c>
      <c r="AK18" s="11">
        <v>16.47</v>
      </c>
      <c r="AL18" s="11">
        <v>6</v>
      </c>
      <c r="AM18" s="11">
        <v>20.21</v>
      </c>
      <c r="AN18" s="11">
        <v>2</v>
      </c>
      <c r="AO18" s="11">
        <v>107.76</v>
      </c>
      <c r="AP18" s="11">
        <v>12.03</v>
      </c>
      <c r="AQ18" s="11">
        <v>5.56</v>
      </c>
      <c r="AR18" s="11">
        <v>10</v>
      </c>
      <c r="AS18" s="11">
        <v>2.91</v>
      </c>
      <c r="AT18" s="11">
        <v>3.93</v>
      </c>
      <c r="AU18" s="11">
        <v>2.2</v>
      </c>
      <c r="AV18" s="11">
        <v>5.55</v>
      </c>
      <c r="AW18" s="11">
        <v>20.52</v>
      </c>
      <c r="AX18" s="11">
        <v>1.16</v>
      </c>
      <c r="AY18" s="11">
        <v>4</v>
      </c>
      <c r="AZ18" s="11">
        <v>4.2</v>
      </c>
      <c r="BA18" s="11">
        <v>5.09</v>
      </c>
      <c r="BB18" s="11">
        <v>13.26</v>
      </c>
      <c r="BC18" s="11">
        <v>1.73</v>
      </c>
      <c r="BD18" s="11">
        <v>3.76</v>
      </c>
      <c r="BE18" s="11">
        <v>0</v>
      </c>
      <c r="BF18" s="11">
        <v>1</v>
      </c>
      <c r="BG18" s="11">
        <v>0.44</v>
      </c>
      <c r="BH18" s="11">
        <f>SUM(C18:BG18)</f>
        <v>2391.4700000000007</v>
      </c>
    </row>
    <row r="19" spans="1:60" ht="12.75" customHeight="1">
      <c r="A19" s="15">
        <v>11</v>
      </c>
      <c r="B19" s="28" t="s">
        <v>76</v>
      </c>
      <c r="C19" s="11">
        <v>816.43</v>
      </c>
      <c r="D19" s="11">
        <v>29.84</v>
      </c>
      <c r="E19" s="11">
        <v>225.6</v>
      </c>
      <c r="F19" s="11">
        <v>51.46</v>
      </c>
      <c r="G19" s="11">
        <v>299.83</v>
      </c>
      <c r="H19" s="11">
        <v>478.74</v>
      </c>
      <c r="I19" s="11">
        <v>2726.77</v>
      </c>
      <c r="J19" s="11">
        <v>148.37</v>
      </c>
      <c r="K19" s="11">
        <v>56.14</v>
      </c>
      <c r="L19" s="11">
        <v>49.14</v>
      </c>
      <c r="M19" s="11">
        <v>44.7</v>
      </c>
      <c r="N19" s="11">
        <v>23</v>
      </c>
      <c r="O19" s="11">
        <v>6.47</v>
      </c>
      <c r="P19" s="11">
        <v>27.16</v>
      </c>
      <c r="Q19" s="11">
        <v>45.77</v>
      </c>
      <c r="R19" s="11">
        <v>45.12</v>
      </c>
      <c r="S19" s="11">
        <v>14.93</v>
      </c>
      <c r="T19" s="11">
        <v>11.09</v>
      </c>
      <c r="U19" s="11">
        <v>66.42</v>
      </c>
      <c r="V19" s="11">
        <v>137.96</v>
      </c>
      <c r="W19" s="11">
        <v>5.85</v>
      </c>
      <c r="X19" s="11">
        <v>62.2</v>
      </c>
      <c r="Y19" s="11">
        <v>16.9</v>
      </c>
      <c r="Z19" s="11">
        <v>12</v>
      </c>
      <c r="AA19" s="11">
        <v>0</v>
      </c>
      <c r="AB19" s="11">
        <v>26.97</v>
      </c>
      <c r="AC19" s="11">
        <v>4.78</v>
      </c>
      <c r="AD19" s="11">
        <v>0</v>
      </c>
      <c r="AE19" s="11">
        <v>63.85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38.89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f>SUM(C19:BG19)</f>
        <v>5536.380000000002</v>
      </c>
    </row>
    <row r="20" spans="1:60" s="27" customFormat="1" ht="12.75" customHeight="1">
      <c r="A20" s="25"/>
      <c r="B20" s="29" t="s">
        <v>77</v>
      </c>
      <c r="C20" s="21">
        <f>C18+C19</f>
        <v>1061.98</v>
      </c>
      <c r="D20" s="21">
        <f aca="true" t="shared" si="5" ref="D20:BH20">D18+D19</f>
        <v>52.97</v>
      </c>
      <c r="E20" s="21">
        <f t="shared" si="5"/>
        <v>320.7</v>
      </c>
      <c r="F20" s="21">
        <f t="shared" si="5"/>
        <v>126.50999999999999</v>
      </c>
      <c r="G20" s="21">
        <f t="shared" si="5"/>
        <v>582.0999999999999</v>
      </c>
      <c r="H20" s="21">
        <f t="shared" si="5"/>
        <v>486.58</v>
      </c>
      <c r="I20" s="21">
        <f t="shared" si="5"/>
        <v>2899.7799999999997</v>
      </c>
      <c r="J20" s="21">
        <f t="shared" si="5"/>
        <v>179.76</v>
      </c>
      <c r="K20" s="21">
        <f t="shared" si="5"/>
        <v>142.39</v>
      </c>
      <c r="L20" s="21">
        <f t="shared" si="5"/>
        <v>70.4</v>
      </c>
      <c r="M20" s="21">
        <f t="shared" si="5"/>
        <v>74.06</v>
      </c>
      <c r="N20" s="21">
        <f t="shared" si="5"/>
        <v>50.120000000000005</v>
      </c>
      <c r="O20" s="21">
        <f t="shared" si="5"/>
        <v>39.16</v>
      </c>
      <c r="P20" s="21">
        <f t="shared" si="5"/>
        <v>59.66</v>
      </c>
      <c r="Q20" s="21">
        <f t="shared" si="5"/>
        <v>85.71000000000001</v>
      </c>
      <c r="R20" s="21">
        <f t="shared" si="5"/>
        <v>66.83</v>
      </c>
      <c r="S20" s="21">
        <f t="shared" si="5"/>
        <v>69.16</v>
      </c>
      <c r="T20" s="21">
        <f t="shared" si="5"/>
        <v>222.77</v>
      </c>
      <c r="U20" s="21">
        <f t="shared" si="5"/>
        <v>79.68</v>
      </c>
      <c r="V20" s="21">
        <f t="shared" si="5"/>
        <v>284.52</v>
      </c>
      <c r="W20" s="21">
        <f t="shared" si="5"/>
        <v>35.46</v>
      </c>
      <c r="X20" s="21">
        <f t="shared" si="5"/>
        <v>122.5</v>
      </c>
      <c r="Y20" s="21">
        <f t="shared" si="5"/>
        <v>62.15</v>
      </c>
      <c r="Z20" s="21">
        <f t="shared" si="5"/>
        <v>34</v>
      </c>
      <c r="AA20" s="21">
        <f t="shared" si="5"/>
        <v>20</v>
      </c>
      <c r="AB20" s="21">
        <f t="shared" si="5"/>
        <v>37.62</v>
      </c>
      <c r="AC20" s="21">
        <f t="shared" si="5"/>
        <v>61.96</v>
      </c>
      <c r="AD20" s="21">
        <f t="shared" si="5"/>
        <v>13.15</v>
      </c>
      <c r="AE20" s="21">
        <f t="shared" si="5"/>
        <v>143.69</v>
      </c>
      <c r="AF20" s="21">
        <f t="shared" si="5"/>
        <v>107</v>
      </c>
      <c r="AG20" s="21">
        <f t="shared" si="5"/>
        <v>5.48</v>
      </c>
      <c r="AH20" s="21">
        <f t="shared" si="5"/>
        <v>14.78</v>
      </c>
      <c r="AI20" s="21">
        <f t="shared" si="5"/>
        <v>10</v>
      </c>
      <c r="AJ20" s="21">
        <f t="shared" si="5"/>
        <v>16.55</v>
      </c>
      <c r="AK20" s="21">
        <f t="shared" si="5"/>
        <v>16.47</v>
      </c>
      <c r="AL20" s="21">
        <f t="shared" si="5"/>
        <v>6</v>
      </c>
      <c r="AM20" s="21">
        <f t="shared" si="5"/>
        <v>20.21</v>
      </c>
      <c r="AN20" s="21">
        <f t="shared" si="5"/>
        <v>2</v>
      </c>
      <c r="AO20" s="21">
        <f t="shared" si="5"/>
        <v>146.65</v>
      </c>
      <c r="AP20" s="21">
        <f t="shared" si="5"/>
        <v>12.03</v>
      </c>
      <c r="AQ20" s="21">
        <f t="shared" si="5"/>
        <v>5.56</v>
      </c>
      <c r="AR20" s="21">
        <f t="shared" si="5"/>
        <v>10</v>
      </c>
      <c r="AS20" s="21">
        <f t="shared" si="5"/>
        <v>2.91</v>
      </c>
      <c r="AT20" s="21">
        <f t="shared" si="5"/>
        <v>3.93</v>
      </c>
      <c r="AU20" s="21">
        <f t="shared" si="5"/>
        <v>2.2</v>
      </c>
      <c r="AV20" s="21">
        <f t="shared" si="5"/>
        <v>5.55</v>
      </c>
      <c r="AW20" s="21">
        <f t="shared" si="5"/>
        <v>20.52</v>
      </c>
      <c r="AX20" s="21">
        <f t="shared" si="5"/>
        <v>1.16</v>
      </c>
      <c r="AY20" s="21">
        <f t="shared" si="5"/>
        <v>4</v>
      </c>
      <c r="AZ20" s="21">
        <f t="shared" si="5"/>
        <v>4.2</v>
      </c>
      <c r="BA20" s="21">
        <f t="shared" si="5"/>
        <v>5.09</v>
      </c>
      <c r="BB20" s="21">
        <f t="shared" si="5"/>
        <v>13.26</v>
      </c>
      <c r="BC20" s="21">
        <f t="shared" si="5"/>
        <v>1.73</v>
      </c>
      <c r="BD20" s="21">
        <f t="shared" si="5"/>
        <v>3.76</v>
      </c>
      <c r="BE20" s="21">
        <f t="shared" si="5"/>
        <v>0</v>
      </c>
      <c r="BF20" s="21">
        <f t="shared" si="5"/>
        <v>1</v>
      </c>
      <c r="BG20" s="21">
        <f t="shared" si="5"/>
        <v>0.44</v>
      </c>
      <c r="BH20" s="21">
        <f t="shared" si="5"/>
        <v>7927.850000000002</v>
      </c>
    </row>
    <row r="21" spans="1:60" ht="12.75" customHeight="1">
      <c r="A21" s="12"/>
      <c r="B21" s="30" t="s">
        <v>78</v>
      </c>
      <c r="C21" s="17">
        <f>C17/C11*100</f>
        <v>71.14353261266173</v>
      </c>
      <c r="D21" s="17">
        <f aca="true" t="shared" si="6" ref="D21:BH21">D17/D11*100</f>
        <v>127.6711712977271</v>
      </c>
      <c r="E21" s="17">
        <f t="shared" si="6"/>
        <v>75.7888273153869</v>
      </c>
      <c r="F21" s="17">
        <f t="shared" si="6"/>
        <v>82.77674870162227</v>
      </c>
      <c r="G21" s="17">
        <f t="shared" si="6"/>
        <v>85.60615024553067</v>
      </c>
      <c r="H21" s="17">
        <f t="shared" si="6"/>
        <v>300.1390000421212</v>
      </c>
      <c r="I21" s="17">
        <f t="shared" si="6"/>
        <v>426.03130910937585</v>
      </c>
      <c r="J21" s="17">
        <f t="shared" si="6"/>
        <v>91.1835868411744</v>
      </c>
      <c r="K21" s="17">
        <f t="shared" si="6"/>
        <v>99.63987355560397</v>
      </c>
      <c r="L21" s="17">
        <f t="shared" si="6"/>
        <v>86.66800975737249</v>
      </c>
      <c r="M21" s="17">
        <f t="shared" si="6"/>
        <v>134.75415896487988</v>
      </c>
      <c r="N21" s="17">
        <f t="shared" si="6"/>
        <v>65.41441441441441</v>
      </c>
      <c r="O21" s="17">
        <f t="shared" si="6"/>
        <v>103.6540209960707</v>
      </c>
      <c r="P21" s="17">
        <f t="shared" si="6"/>
        <v>93.82267441860465</v>
      </c>
      <c r="Q21" s="17">
        <f t="shared" si="6"/>
        <v>91.10388153466458</v>
      </c>
      <c r="R21" s="17">
        <f t="shared" si="6"/>
        <v>108.50142314990512</v>
      </c>
      <c r="S21" s="17">
        <f t="shared" si="6"/>
        <v>104.70911425738392</v>
      </c>
      <c r="T21" s="17">
        <f t="shared" si="6"/>
        <v>88.0357466722501</v>
      </c>
      <c r="U21" s="17">
        <f t="shared" si="6"/>
        <v>86.5159284581847</v>
      </c>
      <c r="V21" s="17">
        <f t="shared" si="6"/>
        <v>96.74256168359943</v>
      </c>
      <c r="W21" s="17">
        <f t="shared" si="6"/>
        <v>82.49201136407689</v>
      </c>
      <c r="X21" s="17">
        <f t="shared" si="6"/>
        <v>89.6021955841459</v>
      </c>
      <c r="Y21" s="17">
        <f t="shared" si="6"/>
        <v>96.28428322876576</v>
      </c>
      <c r="Z21" s="17">
        <f t="shared" si="6"/>
        <v>99.82110912343471</v>
      </c>
      <c r="AA21" s="17">
        <f t="shared" si="6"/>
        <v>87.1313672922252</v>
      </c>
      <c r="AB21" s="17">
        <f t="shared" si="6"/>
        <v>86.66876173910502</v>
      </c>
      <c r="AC21" s="17">
        <f t="shared" si="6"/>
        <v>91.08329842982155</v>
      </c>
      <c r="AD21" s="17">
        <f t="shared" si="6"/>
        <v>102.25225923457286</v>
      </c>
      <c r="AE21" s="17">
        <f t="shared" si="6"/>
        <v>77.33563851454723</v>
      </c>
      <c r="AF21" s="17">
        <f t="shared" si="6"/>
        <v>97.52906976744185</v>
      </c>
      <c r="AG21" s="17">
        <f t="shared" si="6"/>
        <v>99.80496874031678</v>
      </c>
      <c r="AH21" s="17">
        <f t="shared" si="6"/>
        <v>98.59240432018466</v>
      </c>
      <c r="AI21" s="17">
        <f t="shared" si="6"/>
        <v>86.12836438923395</v>
      </c>
      <c r="AJ21" s="17">
        <f t="shared" si="6"/>
        <v>93.846014256469</v>
      </c>
      <c r="AK21" s="17">
        <f t="shared" si="6"/>
        <v>100.00607035541931</v>
      </c>
      <c r="AL21" s="17">
        <f t="shared" si="6"/>
        <v>111.37724550898203</v>
      </c>
      <c r="AM21" s="17">
        <f t="shared" si="6"/>
        <v>124.65051775147928</v>
      </c>
      <c r="AN21" s="17">
        <f t="shared" si="6"/>
        <v>59.36254980079681</v>
      </c>
      <c r="AO21" s="17">
        <f t="shared" si="6"/>
        <v>69.28909983547906</v>
      </c>
      <c r="AP21" s="17">
        <f t="shared" si="6"/>
        <v>58.981097845007234</v>
      </c>
      <c r="AQ21" s="17">
        <f t="shared" si="6"/>
        <v>96.86960765516879</v>
      </c>
      <c r="AR21" s="17">
        <f t="shared" si="6"/>
        <v>61.42322097378277</v>
      </c>
      <c r="AS21" s="17">
        <f t="shared" si="6"/>
        <v>113.52996254681649</v>
      </c>
      <c r="AT21" s="17">
        <f t="shared" si="6"/>
        <v>94.16313533960593</v>
      </c>
      <c r="AU21" s="17">
        <f t="shared" si="6"/>
        <v>98.18515041795182</v>
      </c>
      <c r="AV21" s="17">
        <f t="shared" si="6"/>
        <v>86.18321915148125</v>
      </c>
      <c r="AW21" s="17">
        <f t="shared" si="6"/>
        <v>119.12360541927396</v>
      </c>
      <c r="AX21" s="17">
        <f t="shared" si="6"/>
        <v>116.31198554507127</v>
      </c>
      <c r="AY21" s="17">
        <f t="shared" si="6"/>
        <v>91.57238307349667</v>
      </c>
      <c r="AZ21" s="17">
        <f t="shared" si="6"/>
        <v>137.08147230463274</v>
      </c>
      <c r="BA21" s="17">
        <f t="shared" si="6"/>
        <v>78.75266887396725</v>
      </c>
      <c r="BB21" s="17">
        <f t="shared" si="6"/>
        <v>77.07241086686119</v>
      </c>
      <c r="BC21" s="17">
        <f t="shared" si="6"/>
        <v>57.99392908369192</v>
      </c>
      <c r="BD21" s="17">
        <f t="shared" si="6"/>
        <v>45.87869172565292</v>
      </c>
      <c r="BE21" s="17">
        <f t="shared" si="6"/>
        <v>0</v>
      </c>
      <c r="BF21" s="17">
        <f t="shared" si="6"/>
        <v>113.67521367521367</v>
      </c>
      <c r="BG21" s="17">
        <f t="shared" si="6"/>
        <v>157.67176931292275</v>
      </c>
      <c r="BH21" s="17">
        <f t="shared" si="6"/>
        <v>90.22350396402456</v>
      </c>
    </row>
    <row r="22" spans="1:60" ht="12.75" customHeight="1">
      <c r="A22" s="15"/>
      <c r="B22" s="30" t="s">
        <v>79</v>
      </c>
      <c r="C22" s="17">
        <f>C16/C17*100</f>
        <v>16.14559544177189</v>
      </c>
      <c r="D22" s="17">
        <f aca="true" t="shared" si="7" ref="D22:BH22">D16/D17*100</f>
        <v>3.970995994894591</v>
      </c>
      <c r="E22" s="17">
        <f t="shared" si="7"/>
        <v>4.635614531007123</v>
      </c>
      <c r="F22" s="17">
        <f t="shared" si="7"/>
        <v>1.652971194680631</v>
      </c>
      <c r="G22" s="17">
        <f t="shared" si="7"/>
        <v>2.283281497975832</v>
      </c>
      <c r="H22" s="17">
        <f t="shared" si="7"/>
        <v>56.8639833838554</v>
      </c>
      <c r="I22" s="17">
        <f t="shared" si="7"/>
        <v>58.77329822942957</v>
      </c>
      <c r="J22" s="17">
        <f t="shared" si="7"/>
        <v>6.064955620383588</v>
      </c>
      <c r="K22" s="17">
        <f t="shared" si="7"/>
        <v>1.226326835065362</v>
      </c>
      <c r="L22" s="17">
        <f t="shared" si="7"/>
        <v>3.772672157616651</v>
      </c>
      <c r="M22" s="17">
        <f t="shared" si="7"/>
        <v>2.6885407807741895</v>
      </c>
      <c r="N22" s="17">
        <f t="shared" si="7"/>
        <v>2.4586669814599853</v>
      </c>
      <c r="O22" s="17">
        <f t="shared" si="7"/>
        <v>0.19667115853880612</v>
      </c>
      <c r="P22" s="17">
        <f t="shared" si="7"/>
        <v>1.334021860745331</v>
      </c>
      <c r="Q22" s="17">
        <f t="shared" si="7"/>
        <v>1.6261544144809754</v>
      </c>
      <c r="R22" s="17">
        <f t="shared" si="7"/>
        <v>5.095290769102968</v>
      </c>
      <c r="S22" s="17">
        <f t="shared" si="7"/>
        <v>3.6807625434674613</v>
      </c>
      <c r="T22" s="17">
        <f t="shared" si="7"/>
        <v>0.20912385308342182</v>
      </c>
      <c r="U22" s="17">
        <f t="shared" si="7"/>
        <v>8.907007208355108</v>
      </c>
      <c r="V22" s="17">
        <f t="shared" si="7"/>
        <v>1.8413540814125913</v>
      </c>
      <c r="W22" s="17">
        <f t="shared" si="7"/>
        <v>0.623006948407237</v>
      </c>
      <c r="X22" s="17">
        <f t="shared" si="7"/>
        <v>2.3239607811360505</v>
      </c>
      <c r="Y22" s="17">
        <f t="shared" si="7"/>
        <v>0.8945233443433007</v>
      </c>
      <c r="Z22" s="17">
        <f t="shared" si="7"/>
        <v>0.7616487455197133</v>
      </c>
      <c r="AA22" s="17">
        <f t="shared" si="7"/>
        <v>0</v>
      </c>
      <c r="AB22" s="17">
        <f t="shared" si="7"/>
        <v>6.2561136034000056</v>
      </c>
      <c r="AC22" s="17">
        <f t="shared" si="7"/>
        <v>0.33558166025165115</v>
      </c>
      <c r="AD22" s="17">
        <f t="shared" si="7"/>
        <v>0</v>
      </c>
      <c r="AE22" s="17">
        <f t="shared" si="7"/>
        <v>3.099444871922462</v>
      </c>
      <c r="AF22" s="17">
        <f t="shared" si="7"/>
        <v>0</v>
      </c>
      <c r="AG22" s="17">
        <f t="shared" si="7"/>
        <v>0</v>
      </c>
      <c r="AH22" s="17">
        <f t="shared" si="7"/>
        <v>0</v>
      </c>
      <c r="AI22" s="17">
        <f t="shared" si="7"/>
        <v>0</v>
      </c>
      <c r="AJ22" s="17">
        <f t="shared" si="7"/>
        <v>0</v>
      </c>
      <c r="AK22" s="17">
        <f t="shared" si="7"/>
        <v>0</v>
      </c>
      <c r="AL22" s="17">
        <f t="shared" si="7"/>
        <v>0</v>
      </c>
      <c r="AM22" s="17">
        <f t="shared" si="7"/>
        <v>0</v>
      </c>
      <c r="AN22" s="17">
        <f t="shared" si="7"/>
        <v>0</v>
      </c>
      <c r="AO22" s="17">
        <f t="shared" si="7"/>
        <v>0.8509255027960596</v>
      </c>
      <c r="AP22" s="17">
        <f t="shared" si="7"/>
        <v>0</v>
      </c>
      <c r="AQ22" s="17">
        <f t="shared" si="7"/>
        <v>0</v>
      </c>
      <c r="AR22" s="17">
        <f t="shared" si="7"/>
        <v>0</v>
      </c>
      <c r="AS22" s="17">
        <f t="shared" si="7"/>
        <v>0</v>
      </c>
      <c r="AT22" s="17">
        <f t="shared" si="7"/>
        <v>0</v>
      </c>
      <c r="AU22" s="17">
        <f t="shared" si="7"/>
        <v>0</v>
      </c>
      <c r="AV22" s="17">
        <f t="shared" si="7"/>
        <v>0</v>
      </c>
      <c r="AW22" s="17">
        <f t="shared" si="7"/>
        <v>0</v>
      </c>
      <c r="AX22" s="17">
        <f t="shared" si="7"/>
        <v>0</v>
      </c>
      <c r="AY22" s="17">
        <f t="shared" si="7"/>
        <v>0</v>
      </c>
      <c r="AZ22" s="17">
        <f t="shared" si="7"/>
        <v>0</v>
      </c>
      <c r="BA22" s="17">
        <f t="shared" si="7"/>
        <v>0</v>
      </c>
      <c r="BB22" s="17">
        <f t="shared" si="7"/>
        <v>0</v>
      </c>
      <c r="BC22" s="17">
        <f t="shared" si="7"/>
        <v>0</v>
      </c>
      <c r="BD22" s="17">
        <f t="shared" si="7"/>
        <v>0</v>
      </c>
      <c r="BE22" s="17" t="e">
        <f t="shared" si="7"/>
        <v>#DIV/0!</v>
      </c>
      <c r="BF22" s="17">
        <f t="shared" si="7"/>
        <v>0</v>
      </c>
      <c r="BG22" s="17">
        <f t="shared" si="7"/>
        <v>0</v>
      </c>
      <c r="BH22" s="17">
        <f t="shared" si="7"/>
        <v>3.9143140322856906</v>
      </c>
    </row>
    <row r="23" spans="1:60" ht="12.75" customHeight="1">
      <c r="A23" s="12"/>
      <c r="B23" s="30" t="s">
        <v>80</v>
      </c>
      <c r="C23" s="17">
        <f>C20/C17*100</f>
        <v>20.553443831141184</v>
      </c>
      <c r="D23" s="17">
        <f aca="true" t="shared" si="8" ref="D23:BH23">D20/D17*100</f>
        <v>5.828308613177237</v>
      </c>
      <c r="E23" s="17">
        <f t="shared" si="8"/>
        <v>6.4156809083979995</v>
      </c>
      <c r="F23" s="17">
        <f t="shared" si="8"/>
        <v>2.3147817781607993</v>
      </c>
      <c r="G23" s="17">
        <f t="shared" si="8"/>
        <v>2.216456532930428</v>
      </c>
      <c r="H23" s="17">
        <f t="shared" si="8"/>
        <v>68.28617940945324</v>
      </c>
      <c r="I23" s="17">
        <f t="shared" si="8"/>
        <v>50.09527462067225</v>
      </c>
      <c r="J23" s="17">
        <f t="shared" si="8"/>
        <v>6.973496368940474</v>
      </c>
      <c r="K23" s="17">
        <f t="shared" si="8"/>
        <v>2.1178493395385916</v>
      </c>
      <c r="L23" s="17">
        <f t="shared" si="8"/>
        <v>4.422916234741253</v>
      </c>
      <c r="M23" s="17">
        <f t="shared" si="8"/>
        <v>3.386281126260825</v>
      </c>
      <c r="N23" s="17">
        <f t="shared" si="8"/>
        <v>3.286966900794198</v>
      </c>
      <c r="O23" s="17">
        <f t="shared" si="8"/>
        <v>1.1885250877129085</v>
      </c>
      <c r="P23" s="17">
        <f t="shared" si="8"/>
        <v>2.0538772699888113</v>
      </c>
      <c r="Q23" s="17">
        <f t="shared" si="8"/>
        <v>2.1108237901736238</v>
      </c>
      <c r="R23" s="17">
        <f t="shared" si="8"/>
        <v>2.921900481372502</v>
      </c>
      <c r="S23" s="17">
        <f t="shared" si="8"/>
        <v>2.14729259811227</v>
      </c>
      <c r="T23" s="17">
        <f t="shared" si="8"/>
        <v>1.0501920818619</v>
      </c>
      <c r="U23" s="17">
        <f t="shared" si="8"/>
        <v>5.70369150817114</v>
      </c>
      <c r="V23" s="17">
        <f t="shared" si="8"/>
        <v>1.9055834694049774</v>
      </c>
      <c r="W23" s="17">
        <f t="shared" si="8"/>
        <v>1.1902923701789132</v>
      </c>
      <c r="X23" s="17">
        <f t="shared" si="8"/>
        <v>1.9852524106636416</v>
      </c>
      <c r="Y23" s="17">
        <f t="shared" si="8"/>
        <v>1.361278791648779</v>
      </c>
      <c r="Z23" s="17">
        <f t="shared" si="8"/>
        <v>1.5232974910394266</v>
      </c>
      <c r="AA23" s="17">
        <f t="shared" si="8"/>
        <v>1.2307692307692308</v>
      </c>
      <c r="AB23" s="17">
        <f t="shared" si="8"/>
        <v>3.172327722872466</v>
      </c>
      <c r="AC23" s="17">
        <f t="shared" si="8"/>
        <v>1.0874811542464595</v>
      </c>
      <c r="AD23" s="17">
        <f t="shared" si="8"/>
        <v>1.9934511718157841</v>
      </c>
      <c r="AE23" s="17">
        <f t="shared" si="8"/>
        <v>1.7439080337009107</v>
      </c>
      <c r="AF23" s="17">
        <f t="shared" si="8"/>
        <v>0.9966467958271237</v>
      </c>
      <c r="AG23" s="17">
        <f t="shared" si="8"/>
        <v>1.000803564906129</v>
      </c>
      <c r="AH23" s="17">
        <f t="shared" si="8"/>
        <v>1.0000608968069773</v>
      </c>
      <c r="AI23" s="17">
        <f t="shared" si="8"/>
        <v>2.403846153846154</v>
      </c>
      <c r="AJ23" s="17">
        <f t="shared" si="8"/>
        <v>1.0000664696747215</v>
      </c>
      <c r="AK23" s="17">
        <f t="shared" si="8"/>
        <v>0.9997268505872712</v>
      </c>
      <c r="AL23" s="17">
        <f t="shared" si="8"/>
        <v>1.0752688172043012</v>
      </c>
      <c r="AM23" s="17">
        <f t="shared" si="8"/>
        <v>0.9993423427432714</v>
      </c>
      <c r="AN23" s="17">
        <f t="shared" si="8"/>
        <v>1.342281879194631</v>
      </c>
      <c r="AO23" s="17">
        <f t="shared" si="8"/>
        <v>1.3817763811874892</v>
      </c>
      <c r="AP23" s="17">
        <f t="shared" si="8"/>
        <v>1.0000914464331732</v>
      </c>
      <c r="AQ23" s="17">
        <f t="shared" si="8"/>
        <v>1.0004138402576606</v>
      </c>
      <c r="AR23" s="17">
        <f t="shared" si="8"/>
        <v>1.0162601626016259</v>
      </c>
      <c r="AS23" s="17">
        <f t="shared" si="8"/>
        <v>1</v>
      </c>
      <c r="AT23" s="17">
        <f t="shared" si="8"/>
        <v>0.9992118176501996</v>
      </c>
      <c r="AU23" s="17">
        <f t="shared" si="8"/>
        <v>1.0015934441156387</v>
      </c>
      <c r="AV23" s="17">
        <f t="shared" si="8"/>
        <v>1.000414586224922</v>
      </c>
      <c r="AW23" s="17">
        <f t="shared" si="8"/>
        <v>0.9999074159800019</v>
      </c>
      <c r="AX23" s="17">
        <f t="shared" si="8"/>
        <v>1.0011219470095796</v>
      </c>
      <c r="AY23" s="17">
        <f t="shared" si="8"/>
        <v>0.9728572818367545</v>
      </c>
      <c r="AZ23" s="17">
        <f t="shared" si="8"/>
        <v>0.9988822032487455</v>
      </c>
      <c r="BA23" s="17">
        <f t="shared" si="8"/>
        <v>0.9999803540205496</v>
      </c>
      <c r="BB23" s="17">
        <f t="shared" si="8"/>
        <v>1</v>
      </c>
      <c r="BC23" s="17">
        <f t="shared" si="8"/>
        <v>0.9950534913148509</v>
      </c>
      <c r="BD23" s="17">
        <f t="shared" si="8"/>
        <v>1.0001862048785677</v>
      </c>
      <c r="BE23" s="17" t="e">
        <f t="shared" si="8"/>
        <v>#DIV/0!</v>
      </c>
      <c r="BF23" s="17">
        <f t="shared" si="8"/>
        <v>0.7518796992481203</v>
      </c>
      <c r="BG23" s="17">
        <f t="shared" si="8"/>
        <v>0.993452246556785</v>
      </c>
      <c r="BH23" s="17">
        <f t="shared" si="8"/>
        <v>4.169114428737692</v>
      </c>
    </row>
    <row r="24" spans="1:60" ht="12.75" customHeight="1">
      <c r="A24" s="12">
        <v>12</v>
      </c>
      <c r="B24" s="31" t="s">
        <v>81</v>
      </c>
      <c r="C24" s="11">
        <v>88.57</v>
      </c>
      <c r="D24" s="11">
        <v>1.23</v>
      </c>
      <c r="E24" s="11">
        <v>176.87</v>
      </c>
      <c r="F24" s="11">
        <v>78.24</v>
      </c>
      <c r="G24" s="11">
        <v>168.68</v>
      </c>
      <c r="H24" s="11">
        <v>1.37</v>
      </c>
      <c r="I24" s="11">
        <v>37.21</v>
      </c>
      <c r="J24" s="11">
        <v>68</v>
      </c>
      <c r="K24" s="11">
        <v>109.91</v>
      </c>
      <c r="L24" s="11">
        <v>41.82</v>
      </c>
      <c r="M24" s="11">
        <v>29</v>
      </c>
      <c r="N24" s="11">
        <v>109</v>
      </c>
      <c r="O24" s="11">
        <v>63.16</v>
      </c>
      <c r="P24" s="11">
        <v>26</v>
      </c>
      <c r="Q24" s="11">
        <v>135</v>
      </c>
      <c r="R24" s="11">
        <v>79</v>
      </c>
      <c r="S24" s="11">
        <v>109.42</v>
      </c>
      <c r="T24" s="11">
        <v>192.81</v>
      </c>
      <c r="U24" s="11">
        <v>77.16</v>
      </c>
      <c r="V24" s="11">
        <v>274.77</v>
      </c>
      <c r="W24" s="11">
        <v>57.87</v>
      </c>
      <c r="X24" s="11">
        <v>181.31</v>
      </c>
      <c r="Y24" s="11">
        <v>72.21</v>
      </c>
      <c r="Z24" s="11">
        <v>71</v>
      </c>
      <c r="AA24" s="11">
        <v>96</v>
      </c>
      <c r="AB24" s="11">
        <v>88.25</v>
      </c>
      <c r="AC24" s="11">
        <v>36.53</v>
      </c>
      <c r="AD24" s="11">
        <v>21.27</v>
      </c>
      <c r="AE24" s="11">
        <v>45.05</v>
      </c>
      <c r="AF24" s="11">
        <v>157</v>
      </c>
      <c r="AG24" s="11">
        <v>7.32</v>
      </c>
      <c r="AH24" s="11">
        <v>21.82</v>
      </c>
      <c r="AI24" s="11">
        <v>16</v>
      </c>
      <c r="AJ24" s="11">
        <v>84.9</v>
      </c>
      <c r="AK24" s="11">
        <v>9.55</v>
      </c>
      <c r="AL24" s="11">
        <v>26</v>
      </c>
      <c r="AM24" s="11">
        <v>27.98</v>
      </c>
      <c r="AN24" s="11">
        <v>11</v>
      </c>
      <c r="AO24" s="11">
        <v>109.15</v>
      </c>
      <c r="AP24" s="11">
        <v>34</v>
      </c>
      <c r="AQ24" s="11">
        <v>3.8</v>
      </c>
      <c r="AR24" s="11">
        <v>63</v>
      </c>
      <c r="AS24" s="11">
        <v>6.33</v>
      </c>
      <c r="AT24" s="11">
        <v>17.14</v>
      </c>
      <c r="AU24" s="11">
        <v>2.54</v>
      </c>
      <c r="AV24" s="11">
        <v>47.28</v>
      </c>
      <c r="AW24" s="11">
        <v>61.42</v>
      </c>
      <c r="AX24" s="11">
        <v>15.63</v>
      </c>
      <c r="AY24" s="11">
        <v>60</v>
      </c>
      <c r="AZ24" s="11">
        <v>7.2</v>
      </c>
      <c r="BA24" s="11">
        <v>31.44</v>
      </c>
      <c r="BB24" s="11">
        <v>27.94</v>
      </c>
      <c r="BC24" s="11">
        <v>54.18</v>
      </c>
      <c r="BD24" s="11">
        <v>44.61</v>
      </c>
      <c r="BE24" s="11">
        <v>18.34</v>
      </c>
      <c r="BF24" s="11">
        <v>3</v>
      </c>
      <c r="BG24" s="11">
        <v>2.71</v>
      </c>
      <c r="BH24" s="11">
        <f>SUM(C24:BG24)</f>
        <v>3507.9900000000016</v>
      </c>
    </row>
    <row r="25" spans="1:60" ht="12.75" customHeight="1">
      <c r="A25" s="12">
        <v>13</v>
      </c>
      <c r="B25" s="31" t="s">
        <v>82</v>
      </c>
      <c r="C25" s="11">
        <v>130.4</v>
      </c>
      <c r="D25" s="11">
        <v>16.03</v>
      </c>
      <c r="E25" s="11">
        <v>142.91</v>
      </c>
      <c r="F25" s="11">
        <v>5.05</v>
      </c>
      <c r="G25" s="11">
        <v>1806.33</v>
      </c>
      <c r="H25" s="11">
        <v>22.42</v>
      </c>
      <c r="I25" s="11">
        <v>185.83</v>
      </c>
      <c r="J25" s="11">
        <v>2</v>
      </c>
      <c r="K25" s="11">
        <v>5.52</v>
      </c>
      <c r="L25" s="11">
        <v>47.48</v>
      </c>
      <c r="M25" s="11">
        <v>1</v>
      </c>
      <c r="N25" s="11">
        <v>49</v>
      </c>
      <c r="O25" s="11">
        <v>0.05</v>
      </c>
      <c r="P25" s="11">
        <v>0</v>
      </c>
      <c r="Q25" s="11">
        <v>8</v>
      </c>
      <c r="R25" s="11">
        <v>0</v>
      </c>
      <c r="S25" s="11">
        <v>42.19</v>
      </c>
      <c r="T25" s="11">
        <v>743.65</v>
      </c>
      <c r="U25" s="11">
        <v>10.06</v>
      </c>
      <c r="V25" s="11">
        <v>228.47</v>
      </c>
      <c r="W25" s="11">
        <v>83.42</v>
      </c>
      <c r="X25" s="11">
        <v>216.93</v>
      </c>
      <c r="Y25" s="11">
        <v>97.16</v>
      </c>
      <c r="Z25" s="11">
        <v>109</v>
      </c>
      <c r="AA25" s="11">
        <v>0</v>
      </c>
      <c r="AB25" s="11">
        <v>0.28</v>
      </c>
      <c r="AC25" s="11">
        <v>367.41</v>
      </c>
      <c r="AD25" s="11">
        <v>0.1</v>
      </c>
      <c r="AE25" s="11">
        <v>495.22</v>
      </c>
      <c r="AF25" s="11">
        <v>378</v>
      </c>
      <c r="AG25" s="11">
        <v>1</v>
      </c>
      <c r="AH25" s="11">
        <v>1.43</v>
      </c>
      <c r="AI25" s="11">
        <v>0</v>
      </c>
      <c r="AJ25" s="11">
        <v>9</v>
      </c>
      <c r="AK25" s="11">
        <v>0.25</v>
      </c>
      <c r="AL25" s="11">
        <v>1</v>
      </c>
      <c r="AM25" s="11">
        <v>29.94</v>
      </c>
      <c r="AN25" s="11">
        <v>3</v>
      </c>
      <c r="AO25" s="11">
        <v>585.72</v>
      </c>
      <c r="AP25" s="11">
        <v>129.73</v>
      </c>
      <c r="AQ25" s="11">
        <v>11.56</v>
      </c>
      <c r="AR25" s="11">
        <v>316</v>
      </c>
      <c r="AS25" s="11">
        <v>6</v>
      </c>
      <c r="AT25" s="11">
        <v>0</v>
      </c>
      <c r="AU25" s="11">
        <v>10.63</v>
      </c>
      <c r="AV25" s="11">
        <v>93.92</v>
      </c>
      <c r="AW25" s="11">
        <v>76.7</v>
      </c>
      <c r="AX25" s="11">
        <v>3.22</v>
      </c>
      <c r="AY25" s="11">
        <v>0.1</v>
      </c>
      <c r="AZ25" s="11">
        <v>5.98</v>
      </c>
      <c r="BA25" s="11">
        <v>22.41</v>
      </c>
      <c r="BB25" s="11">
        <v>63.93</v>
      </c>
      <c r="BC25" s="11">
        <v>28.37</v>
      </c>
      <c r="BD25" s="11">
        <v>70.8</v>
      </c>
      <c r="BE25" s="11">
        <v>75.4</v>
      </c>
      <c r="BF25" s="11">
        <v>1</v>
      </c>
      <c r="BG25" s="11">
        <v>1</v>
      </c>
      <c r="BH25" s="11">
        <f>SUM(C25:BG25)</f>
        <v>6742.000000000001</v>
      </c>
    </row>
    <row r="26" spans="1:60" ht="12.75" customHeight="1">
      <c r="A26" s="12">
        <v>14</v>
      </c>
      <c r="B26" s="31" t="s">
        <v>83</v>
      </c>
      <c r="C26" s="11">
        <v>1572.12</v>
      </c>
      <c r="D26" s="11">
        <v>44.86</v>
      </c>
      <c r="E26" s="11">
        <v>927.23</v>
      </c>
      <c r="F26" s="11">
        <v>1426.84</v>
      </c>
      <c r="G26" s="11">
        <v>4722.97</v>
      </c>
      <c r="H26" s="11">
        <v>33.13</v>
      </c>
      <c r="I26" s="11">
        <v>1002.61</v>
      </c>
      <c r="J26" s="11">
        <v>223</v>
      </c>
      <c r="K26" s="11">
        <v>622.53</v>
      </c>
      <c r="L26" s="11">
        <v>430.27</v>
      </c>
      <c r="M26" s="11">
        <v>89</v>
      </c>
      <c r="N26" s="11">
        <v>684</v>
      </c>
      <c r="O26" s="11">
        <v>489.64</v>
      </c>
      <c r="P26" s="11">
        <v>352</v>
      </c>
      <c r="Q26" s="11">
        <v>718</v>
      </c>
      <c r="R26" s="11">
        <v>163</v>
      </c>
      <c r="S26" s="11">
        <v>140.02</v>
      </c>
      <c r="T26" s="11">
        <v>1880.99</v>
      </c>
      <c r="U26" s="11">
        <v>423.57</v>
      </c>
      <c r="V26" s="11">
        <v>1251.3</v>
      </c>
      <c r="W26" s="11">
        <v>1074.89</v>
      </c>
      <c r="X26" s="11">
        <v>707.8</v>
      </c>
      <c r="Y26" s="11">
        <v>397.67</v>
      </c>
      <c r="Z26" s="11">
        <v>351</v>
      </c>
      <c r="AA26" s="11">
        <v>535</v>
      </c>
      <c r="AB26" s="11">
        <v>278.18</v>
      </c>
      <c r="AC26" s="11">
        <v>898.45</v>
      </c>
      <c r="AD26" s="11">
        <v>108.73</v>
      </c>
      <c r="AE26" s="11">
        <v>1803.77</v>
      </c>
      <c r="AF26" s="11">
        <v>2583</v>
      </c>
      <c r="AG26" s="11">
        <v>125.94</v>
      </c>
      <c r="AH26" s="11">
        <v>384.88</v>
      </c>
      <c r="AI26" s="11">
        <v>184</v>
      </c>
      <c r="AJ26" s="11">
        <v>420.91</v>
      </c>
      <c r="AK26" s="11">
        <v>168.6</v>
      </c>
      <c r="AL26" s="11">
        <v>32</v>
      </c>
      <c r="AM26" s="11">
        <v>270.14</v>
      </c>
      <c r="AN26" s="11">
        <v>147</v>
      </c>
      <c r="AO26" s="11">
        <v>2024.21</v>
      </c>
      <c r="AP26" s="11">
        <v>953.44</v>
      </c>
      <c r="AQ26" s="11">
        <v>97.43</v>
      </c>
      <c r="AR26" s="11">
        <v>1300</v>
      </c>
      <c r="AS26" s="11">
        <v>67.45</v>
      </c>
      <c r="AT26" s="11">
        <v>81.99</v>
      </c>
      <c r="AU26" s="11">
        <v>227.56</v>
      </c>
      <c r="AV26" s="11">
        <v>445.77</v>
      </c>
      <c r="AW26" s="11">
        <v>1241.75</v>
      </c>
      <c r="AX26" s="11">
        <v>168.01</v>
      </c>
      <c r="AY26" s="11">
        <v>60.9</v>
      </c>
      <c r="AZ26" s="11">
        <v>132.71</v>
      </c>
      <c r="BA26" s="11">
        <v>179.36</v>
      </c>
      <c r="BB26" s="11">
        <v>534.32</v>
      </c>
      <c r="BC26" s="11">
        <v>239.03</v>
      </c>
      <c r="BD26" s="11">
        <v>1001.54</v>
      </c>
      <c r="BE26" s="11">
        <v>0</v>
      </c>
      <c r="BF26" s="11">
        <v>209</v>
      </c>
      <c r="BG26" s="11">
        <v>290.61</v>
      </c>
      <c r="BH26" s="11">
        <f>SUM(C26:BG26)</f>
        <v>36924.12</v>
      </c>
    </row>
    <row r="27" spans="1:60" ht="12.75" customHeight="1">
      <c r="A27" s="12">
        <v>15</v>
      </c>
      <c r="B27" s="31" t="s">
        <v>84</v>
      </c>
      <c r="C27" s="11">
        <v>0</v>
      </c>
      <c r="D27" s="11">
        <v>0</v>
      </c>
      <c r="E27" s="11">
        <v>418.01</v>
      </c>
      <c r="F27" s="11">
        <v>0</v>
      </c>
      <c r="G27" s="11">
        <v>174.5</v>
      </c>
      <c r="H27" s="11">
        <v>0</v>
      </c>
      <c r="I27" s="11">
        <v>100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176.54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983.5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f>SUM(C27:BG27)</f>
        <v>1852.55</v>
      </c>
    </row>
    <row r="28" spans="1:60" s="27" customFormat="1" ht="12.75" customHeight="1">
      <c r="A28" s="25"/>
      <c r="B28" s="29" t="s">
        <v>85</v>
      </c>
      <c r="C28" s="21">
        <f>SUM(C24:C27)</f>
        <v>1791.09</v>
      </c>
      <c r="D28" s="21">
        <f aca="true" t="shared" si="9" ref="D28:BH28">SUM(D24:D27)</f>
        <v>62.120000000000005</v>
      </c>
      <c r="E28" s="21">
        <f t="shared" si="9"/>
        <v>1665.02</v>
      </c>
      <c r="F28" s="21">
        <f t="shared" si="9"/>
        <v>1510.1299999999999</v>
      </c>
      <c r="G28" s="21">
        <f t="shared" si="9"/>
        <v>6872.4800000000005</v>
      </c>
      <c r="H28" s="21">
        <f t="shared" si="9"/>
        <v>56.92</v>
      </c>
      <c r="I28" s="21">
        <f t="shared" si="9"/>
        <v>1325.65</v>
      </c>
      <c r="J28" s="21">
        <f t="shared" si="9"/>
        <v>293</v>
      </c>
      <c r="K28" s="21">
        <f t="shared" si="9"/>
        <v>737.9599999999999</v>
      </c>
      <c r="L28" s="21">
        <f t="shared" si="9"/>
        <v>519.5699999999999</v>
      </c>
      <c r="M28" s="21">
        <f t="shared" si="9"/>
        <v>119</v>
      </c>
      <c r="N28" s="21">
        <f t="shared" si="9"/>
        <v>842</v>
      </c>
      <c r="O28" s="21">
        <f t="shared" si="9"/>
        <v>552.85</v>
      </c>
      <c r="P28" s="21">
        <f t="shared" si="9"/>
        <v>378</v>
      </c>
      <c r="Q28" s="21">
        <f t="shared" si="9"/>
        <v>861</v>
      </c>
      <c r="R28" s="21">
        <f t="shared" si="9"/>
        <v>242</v>
      </c>
      <c r="S28" s="21">
        <f t="shared" si="9"/>
        <v>291.63</v>
      </c>
      <c r="T28" s="21">
        <f t="shared" si="9"/>
        <v>2993.99</v>
      </c>
      <c r="U28" s="21">
        <f t="shared" si="9"/>
        <v>510.78999999999996</v>
      </c>
      <c r="V28" s="21">
        <f t="shared" si="9"/>
        <v>1754.54</v>
      </c>
      <c r="W28" s="21">
        <f t="shared" si="9"/>
        <v>1216.18</v>
      </c>
      <c r="X28" s="21">
        <f t="shared" si="9"/>
        <v>1106.04</v>
      </c>
      <c r="Y28" s="21">
        <f t="shared" si="9"/>
        <v>567.04</v>
      </c>
      <c r="Z28" s="21">
        <f t="shared" si="9"/>
        <v>531</v>
      </c>
      <c r="AA28" s="21">
        <f t="shared" si="9"/>
        <v>631</v>
      </c>
      <c r="AB28" s="21">
        <f t="shared" si="9"/>
        <v>366.71000000000004</v>
      </c>
      <c r="AC28" s="21">
        <f t="shared" si="9"/>
        <v>1302.39</v>
      </c>
      <c r="AD28" s="21">
        <f t="shared" si="9"/>
        <v>130.1</v>
      </c>
      <c r="AE28" s="21">
        <f t="shared" si="9"/>
        <v>2344.04</v>
      </c>
      <c r="AF28" s="21">
        <f t="shared" si="9"/>
        <v>3118</v>
      </c>
      <c r="AG28" s="21">
        <f t="shared" si="9"/>
        <v>134.26</v>
      </c>
      <c r="AH28" s="21">
        <f t="shared" si="9"/>
        <v>408.13</v>
      </c>
      <c r="AI28" s="21">
        <f t="shared" si="9"/>
        <v>200</v>
      </c>
      <c r="AJ28" s="21">
        <f t="shared" si="9"/>
        <v>514.8100000000001</v>
      </c>
      <c r="AK28" s="21">
        <f t="shared" si="9"/>
        <v>178.4</v>
      </c>
      <c r="AL28" s="21">
        <f t="shared" si="9"/>
        <v>59</v>
      </c>
      <c r="AM28" s="21">
        <f t="shared" si="9"/>
        <v>328.06</v>
      </c>
      <c r="AN28" s="21">
        <f t="shared" si="9"/>
        <v>161</v>
      </c>
      <c r="AO28" s="21">
        <f t="shared" si="9"/>
        <v>3702.58</v>
      </c>
      <c r="AP28" s="21">
        <f t="shared" si="9"/>
        <v>1117.17</v>
      </c>
      <c r="AQ28" s="21">
        <f t="shared" si="9"/>
        <v>112.79</v>
      </c>
      <c r="AR28" s="21">
        <f t="shared" si="9"/>
        <v>1679</v>
      </c>
      <c r="AS28" s="21">
        <f t="shared" si="9"/>
        <v>79.78</v>
      </c>
      <c r="AT28" s="21">
        <f t="shared" si="9"/>
        <v>99.13</v>
      </c>
      <c r="AU28" s="21">
        <f t="shared" si="9"/>
        <v>240.73000000000002</v>
      </c>
      <c r="AV28" s="21">
        <f t="shared" si="9"/>
        <v>586.97</v>
      </c>
      <c r="AW28" s="21">
        <f t="shared" si="9"/>
        <v>1379.87</v>
      </c>
      <c r="AX28" s="21">
        <f t="shared" si="9"/>
        <v>186.85999999999999</v>
      </c>
      <c r="AY28" s="21">
        <f t="shared" si="9"/>
        <v>121</v>
      </c>
      <c r="AZ28" s="21">
        <f t="shared" si="9"/>
        <v>145.89000000000001</v>
      </c>
      <c r="BA28" s="21">
        <f t="shared" si="9"/>
        <v>233.21</v>
      </c>
      <c r="BB28" s="21">
        <f t="shared" si="9"/>
        <v>626.19</v>
      </c>
      <c r="BC28" s="21">
        <f t="shared" si="9"/>
        <v>321.58</v>
      </c>
      <c r="BD28" s="21">
        <f t="shared" si="9"/>
        <v>1116.95</v>
      </c>
      <c r="BE28" s="21">
        <f t="shared" si="9"/>
        <v>93.74000000000001</v>
      </c>
      <c r="BF28" s="21">
        <f t="shared" si="9"/>
        <v>213</v>
      </c>
      <c r="BG28" s="21">
        <f t="shared" si="9"/>
        <v>294.32</v>
      </c>
      <c r="BH28" s="21">
        <f t="shared" si="9"/>
        <v>49026.66</v>
      </c>
    </row>
    <row r="29" spans="1:60" ht="12.75" customHeight="1">
      <c r="A29" s="12"/>
      <c r="B29" s="20" t="s">
        <v>86</v>
      </c>
      <c r="C29" s="17">
        <f>C28/C11*100</f>
        <v>24.66159139820479</v>
      </c>
      <c r="D29" s="17">
        <f aca="true" t="shared" si="10" ref="D29:BH29">D28/D11*100</f>
        <v>8.726434973168882</v>
      </c>
      <c r="E29" s="17">
        <f t="shared" si="10"/>
        <v>25.244596735677842</v>
      </c>
      <c r="F29" s="17">
        <f t="shared" si="10"/>
        <v>22.8721978289943</v>
      </c>
      <c r="G29" s="17">
        <f t="shared" si="10"/>
        <v>22.40165327778946</v>
      </c>
      <c r="H29" s="17">
        <f t="shared" si="10"/>
        <v>23.975401204667033</v>
      </c>
      <c r="I29" s="17">
        <f t="shared" si="10"/>
        <v>97.56680969448963</v>
      </c>
      <c r="J29" s="17">
        <f t="shared" si="10"/>
        <v>10.364343827378846</v>
      </c>
      <c r="K29" s="17">
        <f t="shared" si="10"/>
        <v>10.936580695740577</v>
      </c>
      <c r="L29" s="17">
        <f t="shared" si="10"/>
        <v>28.29039073049614</v>
      </c>
      <c r="M29" s="17">
        <f t="shared" si="10"/>
        <v>7.3321010474430075</v>
      </c>
      <c r="N29" s="17">
        <f t="shared" si="10"/>
        <v>36.12183612183612</v>
      </c>
      <c r="O29" s="17">
        <f t="shared" si="10"/>
        <v>17.392384913281887</v>
      </c>
      <c r="P29" s="17">
        <f t="shared" si="10"/>
        <v>12.209302325581394</v>
      </c>
      <c r="Q29" s="17">
        <f t="shared" si="10"/>
        <v>19.31792685663002</v>
      </c>
      <c r="R29" s="17">
        <f t="shared" si="10"/>
        <v>11.480075901328274</v>
      </c>
      <c r="S29" s="17">
        <f t="shared" si="10"/>
        <v>9.480973357824412</v>
      </c>
      <c r="T29" s="17">
        <f t="shared" si="10"/>
        <v>12.425716255289974</v>
      </c>
      <c r="U29" s="17">
        <f t="shared" si="10"/>
        <v>31.633348196591353</v>
      </c>
      <c r="V29" s="17">
        <f t="shared" si="10"/>
        <v>11.368313290483101</v>
      </c>
      <c r="W29" s="17">
        <f t="shared" si="10"/>
        <v>33.676323178397176</v>
      </c>
      <c r="X29" s="17">
        <f t="shared" si="10"/>
        <v>16.060872280024103</v>
      </c>
      <c r="Y29" s="17">
        <f t="shared" si="10"/>
        <v>11.958454157220434</v>
      </c>
      <c r="Z29" s="17">
        <f t="shared" si="10"/>
        <v>23.747763864042934</v>
      </c>
      <c r="AA29" s="17">
        <f t="shared" si="10"/>
        <v>33.833780160857906</v>
      </c>
      <c r="AB29" s="17">
        <f t="shared" si="10"/>
        <v>26.80060513487638</v>
      </c>
      <c r="AC29" s="17">
        <f t="shared" si="10"/>
        <v>20.82045100665991</v>
      </c>
      <c r="AD29" s="17">
        <f t="shared" si="10"/>
        <v>20.166478074186596</v>
      </c>
      <c r="AE29" s="17">
        <f t="shared" si="10"/>
        <v>22.000964872267055</v>
      </c>
      <c r="AF29" s="17">
        <f t="shared" si="10"/>
        <v>28.324854651162788</v>
      </c>
      <c r="AG29" s="17">
        <f t="shared" si="10"/>
        <v>24.471866285110185</v>
      </c>
      <c r="AH29" s="17">
        <f t="shared" si="10"/>
        <v>27.226636246589415</v>
      </c>
      <c r="AI29" s="17">
        <f t="shared" si="10"/>
        <v>41.40786749482402</v>
      </c>
      <c r="AJ29" s="17">
        <f t="shared" si="10"/>
        <v>29.194004797522982</v>
      </c>
      <c r="AK29" s="17">
        <f t="shared" si="10"/>
        <v>10.829514068048685</v>
      </c>
      <c r="AL29" s="17">
        <f t="shared" si="10"/>
        <v>11.776447105788424</v>
      </c>
      <c r="AM29" s="17">
        <f t="shared" si="10"/>
        <v>20.2206607495069</v>
      </c>
      <c r="AN29" s="17">
        <f t="shared" si="10"/>
        <v>64.14342629482071</v>
      </c>
      <c r="AO29" s="17">
        <f t="shared" si="10"/>
        <v>24.172694748387432</v>
      </c>
      <c r="AP29" s="17">
        <f t="shared" si="10"/>
        <v>54.77800387359337</v>
      </c>
      <c r="AQ29" s="17">
        <f t="shared" si="10"/>
        <v>19.659073083157583</v>
      </c>
      <c r="AR29" s="17">
        <f t="shared" si="10"/>
        <v>104.80649188514357</v>
      </c>
      <c r="AS29" s="17">
        <f t="shared" si="10"/>
        <v>31.125156054931335</v>
      </c>
      <c r="AT29" s="17">
        <f t="shared" si="10"/>
        <v>23.732911968206086</v>
      </c>
      <c r="AU29" s="17">
        <f t="shared" si="10"/>
        <v>107.60806401144339</v>
      </c>
      <c r="AV29" s="17">
        <f t="shared" si="10"/>
        <v>91.18547171863106</v>
      </c>
      <c r="AW29" s="17">
        <f t="shared" si="10"/>
        <v>80.09740297433157</v>
      </c>
      <c r="AX29" s="17">
        <f t="shared" si="10"/>
        <v>187.57277655089337</v>
      </c>
      <c r="AY29" s="17">
        <f t="shared" si="10"/>
        <v>26.948775055679285</v>
      </c>
      <c r="AZ29" s="17">
        <f t="shared" si="10"/>
        <v>47.56300329279823</v>
      </c>
      <c r="BA29" s="17">
        <f t="shared" si="10"/>
        <v>36.08162886406535</v>
      </c>
      <c r="BB29" s="17">
        <f t="shared" si="10"/>
        <v>36.396661358008906</v>
      </c>
      <c r="BC29" s="17">
        <f t="shared" si="10"/>
        <v>107.26842122819305</v>
      </c>
      <c r="BD29" s="17">
        <f t="shared" si="10"/>
        <v>136.3131559677813</v>
      </c>
      <c r="BE29" s="17">
        <f t="shared" si="10"/>
        <v>469.87468671679204</v>
      </c>
      <c r="BF29" s="17">
        <f t="shared" si="10"/>
        <v>182.05128205128204</v>
      </c>
      <c r="BG29" s="17">
        <f t="shared" si="10"/>
        <v>1047.7750088999644</v>
      </c>
      <c r="BH29" s="17">
        <f t="shared" si="10"/>
        <v>23.261643084200117</v>
      </c>
    </row>
    <row r="30" spans="1:60" ht="12.75" customHeight="1">
      <c r="A30" s="12">
        <v>16</v>
      </c>
      <c r="B30" s="32" t="s">
        <v>84</v>
      </c>
      <c r="C30" s="33">
        <f aca="true" t="shared" si="11" ref="C30:BD30">(C27)/100</f>
        <v>0</v>
      </c>
      <c r="D30" s="33">
        <f t="shared" si="11"/>
        <v>0</v>
      </c>
      <c r="E30" s="33">
        <f t="shared" si="11"/>
        <v>4.1800999999999995</v>
      </c>
      <c r="F30" s="33">
        <f t="shared" si="11"/>
        <v>0</v>
      </c>
      <c r="G30" s="33">
        <f t="shared" si="11"/>
        <v>1.745</v>
      </c>
      <c r="H30" s="33">
        <f t="shared" si="11"/>
        <v>0</v>
      </c>
      <c r="I30" s="33">
        <f t="shared" si="11"/>
        <v>1</v>
      </c>
      <c r="J30" s="33">
        <f t="shared" si="11"/>
        <v>0</v>
      </c>
      <c r="K30" s="33">
        <f t="shared" si="11"/>
        <v>0</v>
      </c>
      <c r="L30" s="33">
        <f t="shared" si="11"/>
        <v>0</v>
      </c>
      <c r="M30" s="33">
        <f t="shared" si="11"/>
        <v>0</v>
      </c>
      <c r="N30" s="33">
        <f t="shared" si="11"/>
        <v>0</v>
      </c>
      <c r="O30" s="33">
        <f t="shared" si="11"/>
        <v>0</v>
      </c>
      <c r="P30" s="33">
        <f t="shared" si="11"/>
        <v>0</v>
      </c>
      <c r="Q30" s="33">
        <f t="shared" si="11"/>
        <v>0</v>
      </c>
      <c r="R30" s="33">
        <f t="shared" si="11"/>
        <v>0</v>
      </c>
      <c r="S30" s="33">
        <f t="shared" si="11"/>
        <v>0</v>
      </c>
      <c r="T30" s="33">
        <f t="shared" si="11"/>
        <v>1.7653999999999999</v>
      </c>
      <c r="U30" s="33">
        <f t="shared" si="11"/>
        <v>0</v>
      </c>
      <c r="V30" s="33">
        <f t="shared" si="11"/>
        <v>0</v>
      </c>
      <c r="W30" s="33">
        <f t="shared" si="11"/>
        <v>0</v>
      </c>
      <c r="X30" s="33">
        <f t="shared" si="11"/>
        <v>0</v>
      </c>
      <c r="Y30" s="33">
        <f t="shared" si="11"/>
        <v>0</v>
      </c>
      <c r="Z30" s="33">
        <f t="shared" si="11"/>
        <v>0</v>
      </c>
      <c r="AA30" s="33">
        <f t="shared" si="11"/>
        <v>0</v>
      </c>
      <c r="AB30" s="33">
        <f t="shared" si="11"/>
        <v>0</v>
      </c>
      <c r="AC30" s="33">
        <f t="shared" si="11"/>
        <v>0</v>
      </c>
      <c r="AD30" s="33">
        <f t="shared" si="11"/>
        <v>0</v>
      </c>
      <c r="AE30" s="33">
        <f t="shared" si="11"/>
        <v>0</v>
      </c>
      <c r="AF30" s="33">
        <f t="shared" si="11"/>
        <v>0</v>
      </c>
      <c r="AG30" s="33">
        <f t="shared" si="11"/>
        <v>0</v>
      </c>
      <c r="AH30" s="33">
        <f t="shared" si="11"/>
        <v>0</v>
      </c>
      <c r="AI30" s="33">
        <f t="shared" si="11"/>
        <v>0</v>
      </c>
      <c r="AJ30" s="33">
        <f t="shared" si="11"/>
        <v>0</v>
      </c>
      <c r="AK30" s="33">
        <f t="shared" si="11"/>
        <v>0</v>
      </c>
      <c r="AL30" s="33">
        <f t="shared" si="11"/>
        <v>0</v>
      </c>
      <c r="AM30" s="33">
        <f t="shared" si="11"/>
        <v>0</v>
      </c>
      <c r="AN30" s="33">
        <f t="shared" si="11"/>
        <v>0</v>
      </c>
      <c r="AO30" s="33">
        <f t="shared" si="11"/>
        <v>9.835</v>
      </c>
      <c r="AP30" s="33">
        <f t="shared" si="11"/>
        <v>0</v>
      </c>
      <c r="AQ30" s="33">
        <f t="shared" si="11"/>
        <v>0</v>
      </c>
      <c r="AR30" s="33">
        <f t="shared" si="11"/>
        <v>0</v>
      </c>
      <c r="AS30" s="33">
        <f t="shared" si="11"/>
        <v>0</v>
      </c>
      <c r="AT30" s="33">
        <f t="shared" si="11"/>
        <v>0</v>
      </c>
      <c r="AU30" s="33">
        <f t="shared" si="11"/>
        <v>0</v>
      </c>
      <c r="AV30" s="33">
        <f t="shared" si="11"/>
        <v>0</v>
      </c>
      <c r="AW30" s="33">
        <f t="shared" si="11"/>
        <v>0</v>
      </c>
      <c r="AX30" s="33">
        <f t="shared" si="11"/>
        <v>0</v>
      </c>
      <c r="AY30" s="33">
        <f t="shared" si="11"/>
        <v>0</v>
      </c>
      <c r="AZ30" s="33">
        <f t="shared" si="11"/>
        <v>0</v>
      </c>
      <c r="BA30" s="33">
        <f t="shared" si="11"/>
        <v>0</v>
      </c>
      <c r="BB30" s="33">
        <f t="shared" si="11"/>
        <v>0</v>
      </c>
      <c r="BC30" s="33">
        <f t="shared" si="11"/>
        <v>0</v>
      </c>
      <c r="BD30" s="33">
        <f t="shared" si="11"/>
        <v>0</v>
      </c>
      <c r="BE30" s="33">
        <v>0</v>
      </c>
      <c r="BF30" s="33">
        <f>(BF27)/100</f>
        <v>0</v>
      </c>
      <c r="BG30" s="33">
        <f>(BG27)/100</f>
        <v>0</v>
      </c>
      <c r="BH30" s="33">
        <f>SUM(C30:BG30)</f>
        <v>18.5255</v>
      </c>
    </row>
    <row r="31" spans="1:60" ht="12.75" customHeight="1">
      <c r="A31" s="12">
        <v>17</v>
      </c>
      <c r="B31" s="32" t="s">
        <v>87</v>
      </c>
      <c r="C31" s="33">
        <v>877</v>
      </c>
      <c r="D31" s="33">
        <v>0</v>
      </c>
      <c r="E31" s="33">
        <v>11.94</v>
      </c>
      <c r="F31" s="33">
        <v>535</v>
      </c>
      <c r="G31" s="33">
        <v>47.71</v>
      </c>
      <c r="H31" s="33">
        <v>0</v>
      </c>
      <c r="I31" s="33">
        <v>3</v>
      </c>
      <c r="J31" s="33">
        <v>39</v>
      </c>
      <c r="K31" s="33">
        <v>0</v>
      </c>
      <c r="L31" s="33">
        <v>0</v>
      </c>
      <c r="M31" s="33">
        <v>0</v>
      </c>
      <c r="N31" s="33">
        <v>0</v>
      </c>
      <c r="O31" s="33">
        <v>0.35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3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95.19</v>
      </c>
      <c r="AF31" s="33">
        <v>316</v>
      </c>
      <c r="AG31" s="33">
        <v>0</v>
      </c>
      <c r="AH31" s="33">
        <v>0</v>
      </c>
      <c r="AI31" s="33">
        <v>1</v>
      </c>
      <c r="AJ31" s="33">
        <v>0</v>
      </c>
      <c r="AK31" s="33">
        <v>2</v>
      </c>
      <c r="AL31" s="33">
        <v>0</v>
      </c>
      <c r="AM31" s="33">
        <v>0</v>
      </c>
      <c r="AN31" s="33">
        <v>0</v>
      </c>
      <c r="AO31" s="33">
        <v>95.55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50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f>SUM(C31:BG31)</f>
        <v>2076.74</v>
      </c>
    </row>
    <row r="32" spans="1:60" ht="12.75" customHeight="1">
      <c r="A32" s="12">
        <v>18</v>
      </c>
      <c r="B32" s="32" t="s">
        <v>88</v>
      </c>
      <c r="C32" s="33">
        <v>0</v>
      </c>
      <c r="D32" s="33">
        <v>0</v>
      </c>
      <c r="E32" s="33">
        <v>1335</v>
      </c>
      <c r="F32" s="33">
        <v>0</v>
      </c>
      <c r="G32" s="33">
        <v>1016</v>
      </c>
      <c r="H32" s="33">
        <v>38.01</v>
      </c>
      <c r="I32" s="33">
        <v>0</v>
      </c>
      <c r="J32" s="33">
        <v>472</v>
      </c>
      <c r="K32" s="33">
        <v>150</v>
      </c>
      <c r="L32" s="33">
        <v>1</v>
      </c>
      <c r="M32" s="33">
        <v>123</v>
      </c>
      <c r="N32" s="33">
        <v>100</v>
      </c>
      <c r="O32" s="33">
        <v>0</v>
      </c>
      <c r="P32" s="33">
        <v>1043</v>
      </c>
      <c r="Q32" s="33">
        <v>300</v>
      </c>
      <c r="R32" s="33">
        <v>50</v>
      </c>
      <c r="S32" s="33">
        <v>0</v>
      </c>
      <c r="T32" s="33">
        <v>8135.4</v>
      </c>
      <c r="U32" s="33">
        <v>0</v>
      </c>
      <c r="V32" s="33">
        <v>2326.13</v>
      </c>
      <c r="W32" s="33">
        <v>0</v>
      </c>
      <c r="X32" s="33">
        <v>105</v>
      </c>
      <c r="Y32" s="33">
        <v>775</v>
      </c>
      <c r="Z32" s="33">
        <v>10</v>
      </c>
      <c r="AA32" s="33">
        <v>0</v>
      </c>
      <c r="AB32" s="33">
        <v>0</v>
      </c>
      <c r="AC32" s="33">
        <v>0</v>
      </c>
      <c r="AD32" s="33">
        <v>0</v>
      </c>
      <c r="AE32" s="33">
        <v>2550</v>
      </c>
      <c r="AF32" s="33">
        <v>400</v>
      </c>
      <c r="AG32" s="33">
        <v>100</v>
      </c>
      <c r="AH32" s="33">
        <v>2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4596.28</v>
      </c>
      <c r="AP32" s="33">
        <v>0</v>
      </c>
      <c r="AQ32" s="33">
        <v>0</v>
      </c>
      <c r="AR32" s="33">
        <v>100</v>
      </c>
      <c r="AS32" s="33">
        <v>0</v>
      </c>
      <c r="AT32" s="33">
        <v>0</v>
      </c>
      <c r="AU32" s="33">
        <v>50</v>
      </c>
      <c r="AV32" s="33">
        <v>0</v>
      </c>
      <c r="AW32" s="33">
        <v>0</v>
      </c>
      <c r="AX32" s="33">
        <v>100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f>SUM(C32:BG32)</f>
        <v>23877.82</v>
      </c>
    </row>
    <row r="33" spans="1:60" ht="12.75" customHeight="1">
      <c r="A33" s="25"/>
      <c r="B33" s="29" t="s">
        <v>89</v>
      </c>
      <c r="C33" s="21">
        <f>SUM(C30:C32)</f>
        <v>877</v>
      </c>
      <c r="D33" s="21">
        <f aca="true" t="shared" si="12" ref="D33:BH33">SUM(D30:D32)</f>
        <v>0</v>
      </c>
      <c r="E33" s="21">
        <f t="shared" si="12"/>
        <v>1351.1201</v>
      </c>
      <c r="F33" s="21">
        <f t="shared" si="12"/>
        <v>535</v>
      </c>
      <c r="G33" s="21">
        <f t="shared" si="12"/>
        <v>1065.455</v>
      </c>
      <c r="H33" s="21">
        <f t="shared" si="12"/>
        <v>38.01</v>
      </c>
      <c r="I33" s="21">
        <f t="shared" si="12"/>
        <v>4</v>
      </c>
      <c r="J33" s="21">
        <f t="shared" si="12"/>
        <v>511</v>
      </c>
      <c r="K33" s="21">
        <f t="shared" si="12"/>
        <v>150</v>
      </c>
      <c r="L33" s="21">
        <f t="shared" si="12"/>
        <v>1</v>
      </c>
      <c r="M33" s="21">
        <f t="shared" si="12"/>
        <v>123</v>
      </c>
      <c r="N33" s="21">
        <f t="shared" si="12"/>
        <v>100</v>
      </c>
      <c r="O33" s="21">
        <f t="shared" si="12"/>
        <v>0.35</v>
      </c>
      <c r="P33" s="21">
        <f t="shared" si="12"/>
        <v>1043</v>
      </c>
      <c r="Q33" s="21">
        <f t="shared" si="12"/>
        <v>300</v>
      </c>
      <c r="R33" s="21">
        <f t="shared" si="12"/>
        <v>50</v>
      </c>
      <c r="S33" s="21">
        <f t="shared" si="12"/>
        <v>0</v>
      </c>
      <c r="T33" s="21">
        <f t="shared" si="12"/>
        <v>8137.1654</v>
      </c>
      <c r="U33" s="21">
        <f t="shared" si="12"/>
        <v>3</v>
      </c>
      <c r="V33" s="21">
        <f t="shared" si="12"/>
        <v>2326.13</v>
      </c>
      <c r="W33" s="21">
        <f t="shared" si="12"/>
        <v>0</v>
      </c>
      <c r="X33" s="21">
        <f t="shared" si="12"/>
        <v>105</v>
      </c>
      <c r="Y33" s="21">
        <f t="shared" si="12"/>
        <v>775</v>
      </c>
      <c r="Z33" s="21">
        <f t="shared" si="12"/>
        <v>10</v>
      </c>
      <c r="AA33" s="21">
        <f t="shared" si="12"/>
        <v>0</v>
      </c>
      <c r="AB33" s="21">
        <f t="shared" si="12"/>
        <v>0</v>
      </c>
      <c r="AC33" s="21">
        <f t="shared" si="12"/>
        <v>0</v>
      </c>
      <c r="AD33" s="21">
        <f t="shared" si="12"/>
        <v>0</v>
      </c>
      <c r="AE33" s="21">
        <f t="shared" si="12"/>
        <v>2645.19</v>
      </c>
      <c r="AF33" s="21">
        <f t="shared" si="12"/>
        <v>716</v>
      </c>
      <c r="AG33" s="21">
        <f t="shared" si="12"/>
        <v>100</v>
      </c>
      <c r="AH33" s="21">
        <f t="shared" si="12"/>
        <v>2</v>
      </c>
      <c r="AI33" s="21">
        <f t="shared" si="12"/>
        <v>1</v>
      </c>
      <c r="AJ33" s="21">
        <f t="shared" si="12"/>
        <v>0</v>
      </c>
      <c r="AK33" s="21">
        <f t="shared" si="12"/>
        <v>2</v>
      </c>
      <c r="AL33" s="21">
        <f t="shared" si="12"/>
        <v>0</v>
      </c>
      <c r="AM33" s="21">
        <f t="shared" si="12"/>
        <v>0</v>
      </c>
      <c r="AN33" s="21">
        <f t="shared" si="12"/>
        <v>0</v>
      </c>
      <c r="AO33" s="21">
        <f t="shared" si="12"/>
        <v>4701.665</v>
      </c>
      <c r="AP33" s="21">
        <f t="shared" si="12"/>
        <v>0</v>
      </c>
      <c r="AQ33" s="21">
        <f t="shared" si="12"/>
        <v>0</v>
      </c>
      <c r="AR33" s="21">
        <f t="shared" si="12"/>
        <v>100</v>
      </c>
      <c r="AS33" s="21">
        <f t="shared" si="12"/>
        <v>0</v>
      </c>
      <c r="AT33" s="21">
        <f t="shared" si="12"/>
        <v>0</v>
      </c>
      <c r="AU33" s="21">
        <f t="shared" si="12"/>
        <v>50</v>
      </c>
      <c r="AV33" s="21">
        <f t="shared" si="12"/>
        <v>0</v>
      </c>
      <c r="AW33" s="21">
        <f t="shared" si="12"/>
        <v>0</v>
      </c>
      <c r="AX33" s="21">
        <f t="shared" si="12"/>
        <v>100</v>
      </c>
      <c r="AY33" s="21">
        <f t="shared" si="12"/>
        <v>0</v>
      </c>
      <c r="AZ33" s="21">
        <f t="shared" si="12"/>
        <v>0</v>
      </c>
      <c r="BA33" s="21">
        <f t="shared" si="12"/>
        <v>0</v>
      </c>
      <c r="BB33" s="21">
        <f t="shared" si="12"/>
        <v>50</v>
      </c>
      <c r="BC33" s="21">
        <f t="shared" si="12"/>
        <v>0</v>
      </c>
      <c r="BD33" s="21">
        <f t="shared" si="12"/>
        <v>0</v>
      </c>
      <c r="BE33" s="21">
        <f t="shared" si="12"/>
        <v>0</v>
      </c>
      <c r="BF33" s="21">
        <f t="shared" si="12"/>
        <v>0</v>
      </c>
      <c r="BG33" s="21">
        <f t="shared" si="12"/>
        <v>0</v>
      </c>
      <c r="BH33" s="21">
        <f t="shared" si="12"/>
        <v>25973.0855</v>
      </c>
    </row>
    <row r="34" spans="1:60" s="27" customFormat="1" ht="12.75" customHeight="1">
      <c r="A34" s="25"/>
      <c r="B34" s="22" t="s">
        <v>90</v>
      </c>
      <c r="C34" s="17">
        <f>C33/C4*100</f>
        <v>32.25782721280603</v>
      </c>
      <c r="D34" s="17">
        <f aca="true" t="shared" si="13" ref="D34:BH34">D33/D4*100</f>
        <v>0</v>
      </c>
      <c r="E34" s="17">
        <f t="shared" si="13"/>
        <v>158.47986628350245</v>
      </c>
      <c r="F34" s="17">
        <f t="shared" si="13"/>
        <v>76.48210890480479</v>
      </c>
      <c r="G34" s="17">
        <f t="shared" si="13"/>
        <v>29.510228613528465</v>
      </c>
      <c r="H34" s="17">
        <f t="shared" si="13"/>
        <v>53.94550099347148</v>
      </c>
      <c r="I34" s="17">
        <f t="shared" si="13"/>
        <v>-0.28844836413721486</v>
      </c>
      <c r="J34" s="17">
        <f t="shared" si="13"/>
        <v>155.79268292682926</v>
      </c>
      <c r="K34" s="17">
        <f t="shared" si="13"/>
        <v>23.35139174294788</v>
      </c>
      <c r="L34" s="17">
        <f t="shared" si="13"/>
        <v>0.40781371069695366</v>
      </c>
      <c r="M34" s="17">
        <f t="shared" si="13"/>
        <v>18.552036199095024</v>
      </c>
      <c r="N34" s="17">
        <f t="shared" si="13"/>
        <v>41.84100418410041</v>
      </c>
      <c r="O34" s="17">
        <f t="shared" si="13"/>
        <v>0.07936687906755255</v>
      </c>
      <c r="P34" s="17">
        <f t="shared" si="13"/>
        <v>117.58737316798195</v>
      </c>
      <c r="Q34" s="17">
        <f t="shared" si="13"/>
        <v>68.717502347848</v>
      </c>
      <c r="R34" s="17">
        <f t="shared" si="13"/>
        <v>16.233766233766232</v>
      </c>
      <c r="S34" s="17">
        <f t="shared" si="13"/>
        <v>0</v>
      </c>
      <c r="T34" s="17">
        <f t="shared" si="13"/>
        <v>230.15665155325004</v>
      </c>
      <c r="U34" s="17">
        <f t="shared" si="13"/>
        <v>0.7893075142075353</v>
      </c>
      <c r="V34" s="17">
        <f t="shared" si="13"/>
        <v>69.11035052379509</v>
      </c>
      <c r="W34" s="17">
        <f t="shared" si="13"/>
        <v>0</v>
      </c>
      <c r="X34" s="17">
        <f t="shared" si="13"/>
        <v>14.48835412297163</v>
      </c>
      <c r="Y34" s="17">
        <f t="shared" si="13"/>
        <v>99.30550216550064</v>
      </c>
      <c r="Z34" s="17">
        <f t="shared" si="13"/>
        <v>1.8115942028985508</v>
      </c>
      <c r="AA34" s="17">
        <f t="shared" si="13"/>
        <v>0</v>
      </c>
      <c r="AB34" s="17">
        <f t="shared" si="13"/>
        <v>0</v>
      </c>
      <c r="AC34" s="17">
        <f t="shared" si="13"/>
        <v>0</v>
      </c>
      <c r="AD34" s="17">
        <f t="shared" si="13"/>
        <v>0</v>
      </c>
      <c r="AE34" s="17">
        <f t="shared" si="13"/>
        <v>137.6978776789293</v>
      </c>
      <c r="AF34" s="17">
        <f t="shared" si="13"/>
        <v>43.899448191293686</v>
      </c>
      <c r="AG34" s="17">
        <f t="shared" si="13"/>
        <v>77.6518092871564</v>
      </c>
      <c r="AH34" s="17">
        <f t="shared" si="13"/>
        <v>1.097574360662935</v>
      </c>
      <c r="AI34" s="17">
        <f t="shared" si="13"/>
        <v>0.7633587786259541</v>
      </c>
      <c r="AJ34" s="17">
        <f t="shared" si="13"/>
        <v>0</v>
      </c>
      <c r="AK34" s="17">
        <f t="shared" si="13"/>
        <v>1.8417902200939313</v>
      </c>
      <c r="AL34" s="17">
        <f t="shared" si="13"/>
        <v>0</v>
      </c>
      <c r="AM34" s="17">
        <f t="shared" si="13"/>
        <v>0</v>
      </c>
      <c r="AN34" s="17">
        <f t="shared" si="13"/>
        <v>0</v>
      </c>
      <c r="AO34" s="17">
        <f t="shared" si="13"/>
        <v>127.83280496359414</v>
      </c>
      <c r="AP34" s="17">
        <f t="shared" si="13"/>
        <v>0</v>
      </c>
      <c r="AQ34" s="17">
        <f t="shared" si="13"/>
        <v>0</v>
      </c>
      <c r="AR34" s="17">
        <f t="shared" si="13"/>
        <v>5.302226935312832</v>
      </c>
      <c r="AS34" s="17">
        <f t="shared" si="13"/>
        <v>0</v>
      </c>
      <c r="AT34" s="17">
        <f t="shared" si="13"/>
        <v>0</v>
      </c>
      <c r="AU34" s="17">
        <f t="shared" si="13"/>
        <v>15.963730404520929</v>
      </c>
      <c r="AV34" s="17">
        <f t="shared" si="13"/>
        <v>0</v>
      </c>
      <c r="AW34" s="17">
        <f t="shared" si="13"/>
        <v>0</v>
      </c>
      <c r="AX34" s="17">
        <f t="shared" si="13"/>
        <v>30.48687540014024</v>
      </c>
      <c r="AY34" s="17">
        <f t="shared" si="13"/>
        <v>0</v>
      </c>
      <c r="AZ34" s="17">
        <f t="shared" si="13"/>
        <v>0</v>
      </c>
      <c r="BA34" s="17">
        <f t="shared" si="13"/>
        <v>0</v>
      </c>
      <c r="BB34" s="17">
        <f t="shared" si="13"/>
        <v>17.33282490380282</v>
      </c>
      <c r="BC34" s="17">
        <f t="shared" si="13"/>
        <v>0</v>
      </c>
      <c r="BD34" s="17">
        <f t="shared" si="13"/>
        <v>0</v>
      </c>
      <c r="BE34" s="17">
        <f t="shared" si="13"/>
        <v>0</v>
      </c>
      <c r="BF34" s="17">
        <f t="shared" si="13"/>
        <v>0</v>
      </c>
      <c r="BG34" s="17">
        <f t="shared" si="13"/>
        <v>0</v>
      </c>
      <c r="BH34" s="17">
        <f t="shared" si="13"/>
        <v>63.511485483590945</v>
      </c>
    </row>
    <row r="35" spans="1:60" s="27" customFormat="1" ht="12.75" customHeight="1">
      <c r="A35" s="25"/>
      <c r="B35" s="22" t="s">
        <v>91</v>
      </c>
      <c r="C35" s="17">
        <f>C31/C4*100</f>
        <v>32.25782721280603</v>
      </c>
      <c r="D35" s="17">
        <f aca="true" t="shared" si="14" ref="D35:BH35">D31/D4*100</f>
        <v>0</v>
      </c>
      <c r="E35" s="17">
        <f t="shared" si="14"/>
        <v>1.4005043692452055</v>
      </c>
      <c r="F35" s="17">
        <f t="shared" si="14"/>
        <v>76.48210890480479</v>
      </c>
      <c r="G35" s="17">
        <f t="shared" si="14"/>
        <v>1.3214382654841765</v>
      </c>
      <c r="H35" s="17">
        <f t="shared" si="14"/>
        <v>0</v>
      </c>
      <c r="I35" s="17">
        <f t="shared" si="14"/>
        <v>-0.21633627310291118</v>
      </c>
      <c r="J35" s="17">
        <f t="shared" si="14"/>
        <v>11.890243902439025</v>
      </c>
      <c r="K35" s="17">
        <f t="shared" si="14"/>
        <v>0</v>
      </c>
      <c r="L35" s="17">
        <f t="shared" si="14"/>
        <v>0</v>
      </c>
      <c r="M35" s="17">
        <f t="shared" si="14"/>
        <v>0</v>
      </c>
      <c r="N35" s="17">
        <f t="shared" si="14"/>
        <v>0</v>
      </c>
      <c r="O35" s="17">
        <f t="shared" si="14"/>
        <v>0.07936687906755255</v>
      </c>
      <c r="P35" s="17">
        <f t="shared" si="14"/>
        <v>0</v>
      </c>
      <c r="Q35" s="17">
        <f t="shared" si="14"/>
        <v>0</v>
      </c>
      <c r="R35" s="17">
        <f t="shared" si="14"/>
        <v>0</v>
      </c>
      <c r="S35" s="17">
        <f t="shared" si="14"/>
        <v>0</v>
      </c>
      <c r="T35" s="17">
        <f t="shared" si="14"/>
        <v>0</v>
      </c>
      <c r="U35" s="17">
        <f t="shared" si="14"/>
        <v>0.7893075142075353</v>
      </c>
      <c r="V35" s="17">
        <f t="shared" si="14"/>
        <v>0</v>
      </c>
      <c r="W35" s="17">
        <f t="shared" si="14"/>
        <v>0</v>
      </c>
      <c r="X35" s="17">
        <f t="shared" si="14"/>
        <v>0</v>
      </c>
      <c r="Y35" s="17">
        <f t="shared" si="14"/>
        <v>0</v>
      </c>
      <c r="Z35" s="17">
        <f t="shared" si="14"/>
        <v>0</v>
      </c>
      <c r="AA35" s="17">
        <f t="shared" si="14"/>
        <v>0</v>
      </c>
      <c r="AB35" s="17">
        <f t="shared" si="14"/>
        <v>0</v>
      </c>
      <c r="AC35" s="17">
        <f t="shared" si="14"/>
        <v>0</v>
      </c>
      <c r="AD35" s="17">
        <f t="shared" si="14"/>
        <v>0</v>
      </c>
      <c r="AE35" s="17">
        <f t="shared" si="14"/>
        <v>4.955205855253226</v>
      </c>
      <c r="AF35" s="17">
        <f t="shared" si="14"/>
        <v>19.374616799509504</v>
      </c>
      <c r="AG35" s="17">
        <f t="shared" si="14"/>
        <v>0</v>
      </c>
      <c r="AH35" s="17">
        <f t="shared" si="14"/>
        <v>0</v>
      </c>
      <c r="AI35" s="17">
        <f t="shared" si="14"/>
        <v>0.7633587786259541</v>
      </c>
      <c r="AJ35" s="17">
        <f t="shared" si="14"/>
        <v>0</v>
      </c>
      <c r="AK35" s="17">
        <f t="shared" si="14"/>
        <v>1.8417902200939313</v>
      </c>
      <c r="AL35" s="17">
        <f t="shared" si="14"/>
        <v>0</v>
      </c>
      <c r="AM35" s="17">
        <f t="shared" si="14"/>
        <v>0</v>
      </c>
      <c r="AN35" s="17">
        <f t="shared" si="14"/>
        <v>0</v>
      </c>
      <c r="AO35" s="17">
        <f t="shared" si="14"/>
        <v>2.597893408882049</v>
      </c>
      <c r="AP35" s="17">
        <f t="shared" si="14"/>
        <v>0</v>
      </c>
      <c r="AQ35" s="17">
        <f t="shared" si="14"/>
        <v>0</v>
      </c>
      <c r="AR35" s="17">
        <f t="shared" si="14"/>
        <v>0</v>
      </c>
      <c r="AS35" s="17">
        <f t="shared" si="14"/>
        <v>0</v>
      </c>
      <c r="AT35" s="17">
        <f t="shared" si="14"/>
        <v>0</v>
      </c>
      <c r="AU35" s="17">
        <f t="shared" si="14"/>
        <v>0</v>
      </c>
      <c r="AV35" s="17">
        <f t="shared" si="14"/>
        <v>0</v>
      </c>
      <c r="AW35" s="17">
        <f t="shared" si="14"/>
        <v>0</v>
      </c>
      <c r="AX35" s="17">
        <f t="shared" si="14"/>
        <v>0</v>
      </c>
      <c r="AY35" s="17">
        <f t="shared" si="14"/>
        <v>0</v>
      </c>
      <c r="AZ35" s="17">
        <f t="shared" si="14"/>
        <v>0</v>
      </c>
      <c r="BA35" s="17">
        <f t="shared" si="14"/>
        <v>0</v>
      </c>
      <c r="BB35" s="17">
        <f t="shared" si="14"/>
        <v>17.33282490380282</v>
      </c>
      <c r="BC35" s="17">
        <f t="shared" si="14"/>
        <v>0</v>
      </c>
      <c r="BD35" s="17">
        <f t="shared" si="14"/>
        <v>0</v>
      </c>
      <c r="BE35" s="17">
        <f t="shared" si="14"/>
        <v>0</v>
      </c>
      <c r="BF35" s="17">
        <f t="shared" si="14"/>
        <v>0</v>
      </c>
      <c r="BG35" s="17">
        <f t="shared" si="14"/>
        <v>0</v>
      </c>
      <c r="BH35" s="17">
        <f t="shared" si="14"/>
        <v>5.078212304163579</v>
      </c>
    </row>
    <row r="36" spans="1:60" ht="12.75" customHeight="1">
      <c r="A36" s="15">
        <v>19</v>
      </c>
      <c r="B36" s="13" t="s">
        <v>92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42</v>
      </c>
      <c r="K36" s="33">
        <v>1.15</v>
      </c>
      <c r="L36" s="33">
        <v>0.25</v>
      </c>
      <c r="M36" s="33">
        <v>0</v>
      </c>
      <c r="N36" s="33">
        <v>17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6.44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33">
        <f>SUM(C36:BG36)</f>
        <v>66.84</v>
      </c>
    </row>
    <row r="37" spans="1:60" ht="12.75" customHeight="1">
      <c r="A37" s="12">
        <v>20</v>
      </c>
      <c r="B37" s="34" t="s">
        <v>93</v>
      </c>
      <c r="C37" s="33">
        <v>0</v>
      </c>
      <c r="D37" s="33">
        <v>45.58</v>
      </c>
      <c r="E37" s="33">
        <v>0</v>
      </c>
      <c r="F37" s="33">
        <v>4.5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6.44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33">
        <v>0</v>
      </c>
      <c r="BH37" s="33">
        <f>SUM(C37:BG37)</f>
        <v>56.519999999999996</v>
      </c>
    </row>
    <row r="38" spans="1:60" ht="12.75" customHeight="1">
      <c r="A38" s="25"/>
      <c r="B38" s="30" t="s">
        <v>94</v>
      </c>
      <c r="C38" s="35">
        <f>C36/C7*100</f>
        <v>0</v>
      </c>
      <c r="D38" s="35">
        <f aca="true" t="shared" si="15" ref="D38:BH38">D36/D7*100</f>
        <v>0</v>
      </c>
      <c r="E38" s="35">
        <f t="shared" si="15"/>
        <v>0</v>
      </c>
      <c r="F38" s="35">
        <f t="shared" si="15"/>
        <v>0</v>
      </c>
      <c r="G38" s="35">
        <f t="shared" si="15"/>
        <v>0</v>
      </c>
      <c r="H38" s="35">
        <f t="shared" si="15"/>
        <v>0</v>
      </c>
      <c r="I38" s="35">
        <f t="shared" si="15"/>
        <v>0</v>
      </c>
      <c r="J38" s="35">
        <f t="shared" si="15"/>
        <v>1.1324539738349204</v>
      </c>
      <c r="K38" s="35">
        <f t="shared" si="15"/>
        <v>0.014209951414322642</v>
      </c>
      <c r="L38" s="35">
        <f t="shared" si="15"/>
        <v>0.011155286043844736</v>
      </c>
      <c r="M38" s="35">
        <f t="shared" si="15"/>
        <v>0</v>
      </c>
      <c r="N38" s="35">
        <f t="shared" si="15"/>
        <v>0.6242839096330679</v>
      </c>
      <c r="O38" s="35">
        <f t="shared" si="15"/>
        <v>0</v>
      </c>
      <c r="P38" s="35">
        <f t="shared" si="15"/>
        <v>0</v>
      </c>
      <c r="Q38" s="35">
        <f t="shared" si="15"/>
        <v>0</v>
      </c>
      <c r="R38" s="35">
        <f t="shared" si="15"/>
        <v>0</v>
      </c>
      <c r="S38" s="35">
        <f t="shared" si="15"/>
        <v>0</v>
      </c>
      <c r="T38" s="35">
        <f t="shared" si="15"/>
        <v>0</v>
      </c>
      <c r="U38" s="35">
        <f t="shared" si="15"/>
        <v>0</v>
      </c>
      <c r="V38" s="35">
        <f t="shared" si="15"/>
        <v>0</v>
      </c>
      <c r="W38" s="35">
        <f t="shared" si="15"/>
        <v>0</v>
      </c>
      <c r="X38" s="35">
        <f t="shared" si="15"/>
        <v>0</v>
      </c>
      <c r="Y38" s="35">
        <f t="shared" si="15"/>
        <v>0</v>
      </c>
      <c r="Z38" s="35">
        <f t="shared" si="15"/>
        <v>0</v>
      </c>
      <c r="AA38" s="35">
        <f t="shared" si="15"/>
        <v>0</v>
      </c>
      <c r="AB38" s="35">
        <f t="shared" si="15"/>
        <v>0</v>
      </c>
      <c r="AC38" s="35">
        <f t="shared" si="15"/>
        <v>0</v>
      </c>
      <c r="AD38" s="35">
        <f t="shared" si="15"/>
        <v>0</v>
      </c>
      <c r="AE38" s="35">
        <f t="shared" si="15"/>
        <v>0</v>
      </c>
      <c r="AF38" s="35">
        <f t="shared" si="15"/>
        <v>0</v>
      </c>
      <c r="AG38" s="35">
        <f t="shared" si="15"/>
        <v>0</v>
      </c>
      <c r="AH38" s="35">
        <f t="shared" si="15"/>
        <v>0</v>
      </c>
      <c r="AI38" s="35">
        <f t="shared" si="15"/>
        <v>0</v>
      </c>
      <c r="AJ38" s="35">
        <f t="shared" si="15"/>
        <v>0</v>
      </c>
      <c r="AK38" s="35">
        <f t="shared" si="15"/>
        <v>0</v>
      </c>
      <c r="AL38" s="35">
        <f t="shared" si="15"/>
        <v>0</v>
      </c>
      <c r="AM38" s="35">
        <f t="shared" si="15"/>
        <v>0</v>
      </c>
      <c r="AN38" s="35">
        <f t="shared" si="15"/>
        <v>0</v>
      </c>
      <c r="AO38" s="35">
        <f t="shared" si="15"/>
        <v>0.030299551528998183</v>
      </c>
      <c r="AP38" s="35">
        <f t="shared" si="15"/>
        <v>0</v>
      </c>
      <c r="AQ38" s="35">
        <f t="shared" si="15"/>
        <v>0</v>
      </c>
      <c r="AR38" s="35">
        <f t="shared" si="15"/>
        <v>0</v>
      </c>
      <c r="AS38" s="35">
        <f t="shared" si="15"/>
        <v>0</v>
      </c>
      <c r="AT38" s="35">
        <f t="shared" si="15"/>
        <v>0</v>
      </c>
      <c r="AU38" s="35">
        <f t="shared" si="15"/>
        <v>0</v>
      </c>
      <c r="AV38" s="35">
        <f t="shared" si="15"/>
        <v>0</v>
      </c>
      <c r="AW38" s="35">
        <f t="shared" si="15"/>
        <v>0</v>
      </c>
      <c r="AX38" s="35">
        <f t="shared" si="15"/>
        <v>0</v>
      </c>
      <c r="AY38" s="35">
        <f t="shared" si="15"/>
        <v>0</v>
      </c>
      <c r="AZ38" s="35">
        <f t="shared" si="15"/>
        <v>0</v>
      </c>
      <c r="BA38" s="35">
        <f t="shared" si="15"/>
        <v>0</v>
      </c>
      <c r="BB38" s="35">
        <f t="shared" si="15"/>
        <v>0</v>
      </c>
      <c r="BC38" s="35">
        <f t="shared" si="15"/>
        <v>0</v>
      </c>
      <c r="BD38" s="35">
        <f t="shared" si="15"/>
        <v>0</v>
      </c>
      <c r="BE38" s="35">
        <f t="shared" si="15"/>
        <v>0</v>
      </c>
      <c r="BF38" s="35">
        <f t="shared" si="15"/>
        <v>0</v>
      </c>
      <c r="BG38" s="35">
        <f t="shared" si="15"/>
        <v>0</v>
      </c>
      <c r="BH38" s="35">
        <f t="shared" si="15"/>
        <v>0.02260922880712065</v>
      </c>
    </row>
    <row r="39" spans="1:60" ht="12.75" customHeight="1">
      <c r="A39" s="25"/>
      <c r="B39" s="30" t="s">
        <v>95</v>
      </c>
      <c r="C39" s="35" t="e">
        <f>C37/C36*100</f>
        <v>#DIV/0!</v>
      </c>
      <c r="D39" s="35" t="e">
        <f aca="true" t="shared" si="16" ref="D39:BH39">D37/D36*100</f>
        <v>#DIV/0!</v>
      </c>
      <c r="E39" s="35" t="e">
        <f t="shared" si="16"/>
        <v>#DIV/0!</v>
      </c>
      <c r="F39" s="35" t="e">
        <f t="shared" si="16"/>
        <v>#DIV/0!</v>
      </c>
      <c r="G39" s="35" t="e">
        <f t="shared" si="16"/>
        <v>#DIV/0!</v>
      </c>
      <c r="H39" s="35" t="e">
        <f t="shared" si="16"/>
        <v>#DIV/0!</v>
      </c>
      <c r="I39" s="35" t="e">
        <f t="shared" si="16"/>
        <v>#DIV/0!</v>
      </c>
      <c r="J39" s="35">
        <f t="shared" si="16"/>
        <v>0</v>
      </c>
      <c r="K39" s="35">
        <f t="shared" si="16"/>
        <v>0</v>
      </c>
      <c r="L39" s="35">
        <f t="shared" si="16"/>
        <v>0</v>
      </c>
      <c r="M39" s="35" t="e">
        <f t="shared" si="16"/>
        <v>#DIV/0!</v>
      </c>
      <c r="N39" s="35">
        <f t="shared" si="16"/>
        <v>0</v>
      </c>
      <c r="O39" s="35" t="e">
        <f t="shared" si="16"/>
        <v>#DIV/0!</v>
      </c>
      <c r="P39" s="35" t="e">
        <f t="shared" si="16"/>
        <v>#DIV/0!</v>
      </c>
      <c r="Q39" s="35" t="e">
        <f t="shared" si="16"/>
        <v>#DIV/0!</v>
      </c>
      <c r="R39" s="35" t="e">
        <f t="shared" si="16"/>
        <v>#DIV/0!</v>
      </c>
      <c r="S39" s="35" t="e">
        <f t="shared" si="16"/>
        <v>#DIV/0!</v>
      </c>
      <c r="T39" s="35" t="e">
        <f t="shared" si="16"/>
        <v>#DIV/0!</v>
      </c>
      <c r="U39" s="35" t="e">
        <f t="shared" si="16"/>
        <v>#DIV/0!</v>
      </c>
      <c r="V39" s="35" t="e">
        <f t="shared" si="16"/>
        <v>#DIV/0!</v>
      </c>
      <c r="W39" s="35" t="e">
        <f t="shared" si="16"/>
        <v>#DIV/0!</v>
      </c>
      <c r="X39" s="35" t="e">
        <f t="shared" si="16"/>
        <v>#DIV/0!</v>
      </c>
      <c r="Y39" s="35" t="e">
        <f t="shared" si="16"/>
        <v>#DIV/0!</v>
      </c>
      <c r="Z39" s="35" t="e">
        <f t="shared" si="16"/>
        <v>#DIV/0!</v>
      </c>
      <c r="AA39" s="35" t="e">
        <f t="shared" si="16"/>
        <v>#DIV/0!</v>
      </c>
      <c r="AB39" s="35" t="e">
        <f t="shared" si="16"/>
        <v>#DIV/0!</v>
      </c>
      <c r="AC39" s="35" t="e">
        <f t="shared" si="16"/>
        <v>#DIV/0!</v>
      </c>
      <c r="AD39" s="35" t="e">
        <f t="shared" si="16"/>
        <v>#DIV/0!</v>
      </c>
      <c r="AE39" s="35" t="e">
        <f t="shared" si="16"/>
        <v>#DIV/0!</v>
      </c>
      <c r="AF39" s="35" t="e">
        <f t="shared" si="16"/>
        <v>#DIV/0!</v>
      </c>
      <c r="AG39" s="35" t="e">
        <f t="shared" si="16"/>
        <v>#DIV/0!</v>
      </c>
      <c r="AH39" s="35" t="e">
        <f t="shared" si="16"/>
        <v>#DIV/0!</v>
      </c>
      <c r="AI39" s="35" t="e">
        <f t="shared" si="16"/>
        <v>#DIV/0!</v>
      </c>
      <c r="AJ39" s="35" t="e">
        <f t="shared" si="16"/>
        <v>#DIV/0!</v>
      </c>
      <c r="AK39" s="35" t="e">
        <f t="shared" si="16"/>
        <v>#DIV/0!</v>
      </c>
      <c r="AL39" s="35" t="e">
        <f t="shared" si="16"/>
        <v>#DIV/0!</v>
      </c>
      <c r="AM39" s="35" t="e">
        <f t="shared" si="16"/>
        <v>#DIV/0!</v>
      </c>
      <c r="AN39" s="35" t="e">
        <f t="shared" si="16"/>
        <v>#DIV/0!</v>
      </c>
      <c r="AO39" s="35">
        <f t="shared" si="16"/>
        <v>100</v>
      </c>
      <c r="AP39" s="35" t="e">
        <f t="shared" si="16"/>
        <v>#DIV/0!</v>
      </c>
      <c r="AQ39" s="35" t="e">
        <f t="shared" si="16"/>
        <v>#DIV/0!</v>
      </c>
      <c r="AR39" s="35" t="e">
        <f t="shared" si="16"/>
        <v>#DIV/0!</v>
      </c>
      <c r="AS39" s="35" t="e">
        <f t="shared" si="16"/>
        <v>#DIV/0!</v>
      </c>
      <c r="AT39" s="35" t="e">
        <f t="shared" si="16"/>
        <v>#DIV/0!</v>
      </c>
      <c r="AU39" s="35" t="e">
        <f t="shared" si="16"/>
        <v>#DIV/0!</v>
      </c>
      <c r="AV39" s="35" t="e">
        <f t="shared" si="16"/>
        <v>#DIV/0!</v>
      </c>
      <c r="AW39" s="35" t="e">
        <f t="shared" si="16"/>
        <v>#DIV/0!</v>
      </c>
      <c r="AX39" s="35" t="e">
        <f t="shared" si="16"/>
        <v>#DIV/0!</v>
      </c>
      <c r="AY39" s="35" t="e">
        <f t="shared" si="16"/>
        <v>#DIV/0!</v>
      </c>
      <c r="AZ39" s="35" t="e">
        <f t="shared" si="16"/>
        <v>#DIV/0!</v>
      </c>
      <c r="BA39" s="35" t="e">
        <f t="shared" si="16"/>
        <v>#DIV/0!</v>
      </c>
      <c r="BB39" s="35" t="e">
        <f t="shared" si="16"/>
        <v>#DIV/0!</v>
      </c>
      <c r="BC39" s="35" t="e">
        <f t="shared" si="16"/>
        <v>#DIV/0!</v>
      </c>
      <c r="BD39" s="35" t="e">
        <f t="shared" si="16"/>
        <v>#DIV/0!</v>
      </c>
      <c r="BE39" s="35" t="e">
        <f t="shared" si="16"/>
        <v>#DIV/0!</v>
      </c>
      <c r="BF39" s="35" t="e">
        <f t="shared" si="16"/>
        <v>#DIV/0!</v>
      </c>
      <c r="BG39" s="35" t="e">
        <f t="shared" si="16"/>
        <v>#DIV/0!</v>
      </c>
      <c r="BH39" s="35">
        <f t="shared" si="16"/>
        <v>84.5601436265709</v>
      </c>
    </row>
    <row r="40" spans="1:60" ht="12.75" customHeight="1">
      <c r="A40" s="15">
        <v>21</v>
      </c>
      <c r="B40" s="13" t="s">
        <v>96</v>
      </c>
      <c r="C40" s="33">
        <v>335.01</v>
      </c>
      <c r="D40" s="33">
        <v>11.58</v>
      </c>
      <c r="E40" s="33">
        <v>288.81</v>
      </c>
      <c r="F40" s="33">
        <v>394.13</v>
      </c>
      <c r="G40" s="33">
        <v>1315.14</v>
      </c>
      <c r="H40" s="33">
        <v>17.99</v>
      </c>
      <c r="I40" s="33">
        <v>241.5</v>
      </c>
      <c r="J40" s="33">
        <v>151</v>
      </c>
      <c r="K40" s="33">
        <v>333.6</v>
      </c>
      <c r="L40" s="33">
        <v>109.36</v>
      </c>
      <c r="M40" s="33">
        <v>114.54</v>
      </c>
      <c r="N40" s="33">
        <v>143</v>
      </c>
      <c r="O40" s="33">
        <v>51.89</v>
      </c>
      <c r="P40" s="33">
        <v>185</v>
      </c>
      <c r="Q40" s="33">
        <v>236</v>
      </c>
      <c r="R40" s="33">
        <v>138</v>
      </c>
      <c r="S40" s="33">
        <v>170.56</v>
      </c>
      <c r="T40" s="33">
        <v>995.34</v>
      </c>
      <c r="U40" s="33">
        <v>81.18</v>
      </c>
      <c r="V40" s="33">
        <v>646.22</v>
      </c>
      <c r="W40" s="33">
        <v>159.32</v>
      </c>
      <c r="X40" s="33">
        <v>345.11</v>
      </c>
      <c r="Y40" s="33">
        <v>251.63</v>
      </c>
      <c r="Z40" s="33">
        <v>164</v>
      </c>
      <c r="AA40" s="33">
        <v>93</v>
      </c>
      <c r="AB40" s="33">
        <v>54.48</v>
      </c>
      <c r="AC40" s="33">
        <v>268.72</v>
      </c>
      <c r="AD40" s="33">
        <v>33.45</v>
      </c>
      <c r="AE40" s="33">
        <v>423.36</v>
      </c>
      <c r="AF40" s="33">
        <v>423</v>
      </c>
      <c r="AG40" s="33">
        <v>29.79</v>
      </c>
      <c r="AH40" s="33">
        <v>68.94</v>
      </c>
      <c r="AI40" s="33">
        <v>25</v>
      </c>
      <c r="AJ40" s="33">
        <v>78.21</v>
      </c>
      <c r="AK40" s="33">
        <v>57.6</v>
      </c>
      <c r="AL40" s="33">
        <v>25</v>
      </c>
      <c r="AM40" s="33">
        <v>65.09</v>
      </c>
      <c r="AN40" s="33">
        <v>4</v>
      </c>
      <c r="AO40" s="33">
        <v>208.69</v>
      </c>
      <c r="AP40" s="33">
        <v>28.54</v>
      </c>
      <c r="AQ40" s="33">
        <v>23.19</v>
      </c>
      <c r="AR40" s="33">
        <v>27</v>
      </c>
      <c r="AS40" s="33">
        <v>2.12</v>
      </c>
      <c r="AT40" s="33">
        <v>4.86</v>
      </c>
      <c r="AU40" s="33">
        <v>3.42</v>
      </c>
      <c r="AV40" s="33">
        <v>8.21</v>
      </c>
      <c r="AW40" s="33">
        <v>49.24</v>
      </c>
      <c r="AX40" s="33">
        <v>0.49</v>
      </c>
      <c r="AY40" s="33">
        <v>4.37</v>
      </c>
      <c r="AZ40" s="33">
        <v>5.65</v>
      </c>
      <c r="BA40" s="33">
        <v>4.06</v>
      </c>
      <c r="BB40" s="33">
        <v>19.42</v>
      </c>
      <c r="BC40" s="33">
        <v>1.94</v>
      </c>
      <c r="BD40" s="33">
        <v>14.15</v>
      </c>
      <c r="BE40" s="33">
        <v>0</v>
      </c>
      <c r="BF40" s="33">
        <v>2</v>
      </c>
      <c r="BG40" s="33">
        <v>0.31</v>
      </c>
      <c r="BH40" s="33">
        <f>SUM(C40:BG40)</f>
        <v>8937.210000000001</v>
      </c>
    </row>
    <row r="41" spans="1:60" ht="12.75" customHeight="1">
      <c r="A41" s="12">
        <v>22</v>
      </c>
      <c r="B41" s="36" t="s">
        <v>97</v>
      </c>
      <c r="C41" s="33">
        <v>329.39</v>
      </c>
      <c r="D41" s="33">
        <v>12.75</v>
      </c>
      <c r="E41" s="33">
        <v>179.7</v>
      </c>
      <c r="F41" s="33">
        <v>218.26</v>
      </c>
      <c r="G41" s="33">
        <v>857.94</v>
      </c>
      <c r="H41" s="33">
        <v>38.98</v>
      </c>
      <c r="I41" s="33">
        <v>167.04</v>
      </c>
      <c r="J41" s="33">
        <v>95</v>
      </c>
      <c r="K41" s="33">
        <v>199.42</v>
      </c>
      <c r="L41" s="33">
        <v>51.01</v>
      </c>
      <c r="M41" s="33">
        <v>51.91</v>
      </c>
      <c r="N41" s="33">
        <v>69</v>
      </c>
      <c r="O41" s="33">
        <v>15.86</v>
      </c>
      <c r="P41" s="33">
        <v>110</v>
      </c>
      <c r="Q41" s="33">
        <v>124</v>
      </c>
      <c r="R41" s="33">
        <v>71</v>
      </c>
      <c r="S41" s="33">
        <v>77.99</v>
      </c>
      <c r="T41" s="33">
        <v>623.47</v>
      </c>
      <c r="U41" s="33">
        <v>46.02</v>
      </c>
      <c r="V41" s="33">
        <v>361.14</v>
      </c>
      <c r="W41" s="33">
        <v>89.8</v>
      </c>
      <c r="X41" s="33">
        <v>262.87</v>
      </c>
      <c r="Y41" s="33">
        <v>128.17</v>
      </c>
      <c r="Z41" s="33">
        <v>60</v>
      </c>
      <c r="AA41" s="33">
        <v>49</v>
      </c>
      <c r="AB41" s="33">
        <v>29.11</v>
      </c>
      <c r="AC41" s="33">
        <v>172.99</v>
      </c>
      <c r="AD41" s="33">
        <v>15.01</v>
      </c>
      <c r="AE41" s="33">
        <v>233.55</v>
      </c>
      <c r="AF41" s="33">
        <v>271</v>
      </c>
      <c r="AG41" s="33">
        <v>11.99</v>
      </c>
      <c r="AH41" s="33">
        <v>43.67</v>
      </c>
      <c r="AI41" s="33">
        <v>13</v>
      </c>
      <c r="AJ41" s="33">
        <v>43.62</v>
      </c>
      <c r="AK41" s="33">
        <v>44</v>
      </c>
      <c r="AL41" s="33">
        <v>10</v>
      </c>
      <c r="AM41" s="33">
        <v>20.58</v>
      </c>
      <c r="AN41" s="33">
        <v>2</v>
      </c>
      <c r="AO41" s="33">
        <v>77.92</v>
      </c>
      <c r="AP41" s="33">
        <v>26</v>
      </c>
      <c r="AQ41" s="33">
        <v>7.28</v>
      </c>
      <c r="AR41" s="33">
        <v>8</v>
      </c>
      <c r="AS41" s="33">
        <v>1.73</v>
      </c>
      <c r="AT41" s="33">
        <v>1.79</v>
      </c>
      <c r="AU41" s="33">
        <v>0.91</v>
      </c>
      <c r="AV41" s="33">
        <v>3.9</v>
      </c>
      <c r="AW41" s="33">
        <v>10.63</v>
      </c>
      <c r="AX41" s="33">
        <v>0.19</v>
      </c>
      <c r="AY41" s="33">
        <v>1.7</v>
      </c>
      <c r="AZ41" s="33">
        <v>0.72</v>
      </c>
      <c r="BA41" s="33">
        <v>4.02</v>
      </c>
      <c r="BB41" s="33">
        <v>12.58</v>
      </c>
      <c r="BC41" s="33">
        <v>0.94</v>
      </c>
      <c r="BD41" s="33">
        <v>3.98</v>
      </c>
      <c r="BE41" s="33">
        <v>0</v>
      </c>
      <c r="BF41" s="33">
        <v>1</v>
      </c>
      <c r="BG41" s="33">
        <v>0.06</v>
      </c>
      <c r="BH41" s="33">
        <f>SUM(C41:BG41)</f>
        <v>5363.589999999998</v>
      </c>
    </row>
    <row r="42" spans="1:60" ht="12.75" customHeight="1">
      <c r="A42" s="12">
        <v>23</v>
      </c>
      <c r="B42" s="13" t="s">
        <v>98</v>
      </c>
      <c r="C42" s="33">
        <v>581.9</v>
      </c>
      <c r="D42" s="33">
        <v>12.16</v>
      </c>
      <c r="E42" s="33">
        <v>320.22</v>
      </c>
      <c r="F42" s="33">
        <v>454.86</v>
      </c>
      <c r="G42" s="33">
        <v>1405.66</v>
      </c>
      <c r="H42" s="33">
        <v>87.8</v>
      </c>
      <c r="I42" s="33">
        <v>371.47</v>
      </c>
      <c r="J42" s="33">
        <v>162</v>
      </c>
      <c r="K42" s="33">
        <v>395.58</v>
      </c>
      <c r="L42" s="33">
        <v>132.75</v>
      </c>
      <c r="M42" s="33">
        <v>132.08</v>
      </c>
      <c r="N42" s="33">
        <v>161</v>
      </c>
      <c r="O42" s="33">
        <v>55.72</v>
      </c>
      <c r="P42" s="33">
        <v>211</v>
      </c>
      <c r="Q42" s="33">
        <v>262</v>
      </c>
      <c r="R42" s="33">
        <v>158</v>
      </c>
      <c r="S42" s="33">
        <v>206.39</v>
      </c>
      <c r="T42" s="33">
        <v>1083.01</v>
      </c>
      <c r="U42" s="33">
        <v>101.38</v>
      </c>
      <c r="V42" s="33">
        <v>688.45</v>
      </c>
      <c r="W42" s="33">
        <v>51</v>
      </c>
      <c r="X42" s="33">
        <v>46.94</v>
      </c>
      <c r="Y42" s="33">
        <v>282.81</v>
      </c>
      <c r="Z42" s="33">
        <v>164</v>
      </c>
      <c r="AA42" s="33">
        <v>110</v>
      </c>
      <c r="AB42" s="33">
        <v>-1.01</v>
      </c>
      <c r="AC42" s="33">
        <v>76.98</v>
      </c>
      <c r="AD42" s="33">
        <v>0.32</v>
      </c>
      <c r="AE42" s="33">
        <v>28.21</v>
      </c>
      <c r="AF42" s="33">
        <v>469</v>
      </c>
      <c r="AG42" s="33">
        <v>36.76</v>
      </c>
      <c r="AH42" s="33">
        <v>76.84</v>
      </c>
      <c r="AI42" s="33">
        <v>29</v>
      </c>
      <c r="AJ42" s="33">
        <v>93.74</v>
      </c>
      <c r="AK42" s="33">
        <v>15.75</v>
      </c>
      <c r="AL42" s="33">
        <v>7</v>
      </c>
      <c r="AM42" s="33">
        <v>4.52</v>
      </c>
      <c r="AN42" s="33">
        <v>-6</v>
      </c>
      <c r="AO42" s="33">
        <v>114.86</v>
      </c>
      <c r="AP42" s="33">
        <v>47.54</v>
      </c>
      <c r="AQ42" s="33">
        <v>26.8</v>
      </c>
      <c r="AR42" s="33">
        <v>38</v>
      </c>
      <c r="AS42" s="33">
        <v>6.75</v>
      </c>
      <c r="AT42" s="33">
        <v>12.29</v>
      </c>
      <c r="AU42" s="33">
        <v>5.23</v>
      </c>
      <c r="AV42" s="33">
        <v>20.43</v>
      </c>
      <c r="AW42" s="33">
        <v>76.37</v>
      </c>
      <c r="AX42" s="33">
        <v>3.1</v>
      </c>
      <c r="AY42" s="33">
        <v>9.57</v>
      </c>
      <c r="AZ42" s="33">
        <v>12.31</v>
      </c>
      <c r="BA42" s="33">
        <v>9.56</v>
      </c>
      <c r="BB42" s="33">
        <v>38.49</v>
      </c>
      <c r="BC42" s="33">
        <v>4.35</v>
      </c>
      <c r="BD42" s="33">
        <v>17.9</v>
      </c>
      <c r="BE42" s="33">
        <v>0</v>
      </c>
      <c r="BF42" s="33">
        <v>5</v>
      </c>
      <c r="BG42" s="33">
        <v>0.31</v>
      </c>
      <c r="BH42" s="33">
        <f>SUM(C42:BG42)</f>
        <v>8918.150000000001</v>
      </c>
    </row>
    <row r="43" spans="1:60" ht="12.75" customHeight="1">
      <c r="A43" s="15">
        <v>24</v>
      </c>
      <c r="B43" s="13" t="s">
        <v>99</v>
      </c>
      <c r="C43" s="33">
        <v>-137.82</v>
      </c>
      <c r="D43" s="33">
        <v>-3.34</v>
      </c>
      <c r="E43" s="33">
        <v>62.5</v>
      </c>
      <c r="F43" s="33">
        <v>117.46</v>
      </c>
      <c r="G43" s="33">
        <v>130.74</v>
      </c>
      <c r="H43" s="33">
        <v>35.46</v>
      </c>
      <c r="I43" s="33">
        <v>152.29</v>
      </c>
      <c r="J43" s="33">
        <v>14</v>
      </c>
      <c r="K43" s="33">
        <v>77.87</v>
      </c>
      <c r="L43" s="33">
        <v>35.12</v>
      </c>
      <c r="M43" s="33">
        <v>17.91</v>
      </c>
      <c r="N43" s="33">
        <v>35</v>
      </c>
      <c r="O43" s="33">
        <v>19.8</v>
      </c>
      <c r="P43" s="33">
        <v>51</v>
      </c>
      <c r="Q43" s="33">
        <v>69</v>
      </c>
      <c r="R43" s="33">
        <v>24</v>
      </c>
      <c r="S43" s="33">
        <v>71.49</v>
      </c>
      <c r="T43" s="33">
        <v>120.39</v>
      </c>
      <c r="U43" s="33">
        <v>-8.57</v>
      </c>
      <c r="V43" s="33">
        <v>70.63</v>
      </c>
      <c r="W43" s="33">
        <v>51</v>
      </c>
      <c r="X43" s="33">
        <v>46.94</v>
      </c>
      <c r="Y43" s="33">
        <v>109.92</v>
      </c>
      <c r="Z43" s="33">
        <v>28</v>
      </c>
      <c r="AA43" s="33">
        <v>36</v>
      </c>
      <c r="AB43" s="33">
        <v>-1.01</v>
      </c>
      <c r="AC43" s="33">
        <v>76.98</v>
      </c>
      <c r="AD43" s="33">
        <v>0.32</v>
      </c>
      <c r="AE43" s="33">
        <v>28.21</v>
      </c>
      <c r="AF43" s="33">
        <v>11</v>
      </c>
      <c r="AG43" s="33">
        <v>3.53</v>
      </c>
      <c r="AH43" s="33">
        <v>10.37</v>
      </c>
      <c r="AI43" s="33">
        <v>1</v>
      </c>
      <c r="AJ43" s="33">
        <v>20.37</v>
      </c>
      <c r="AK43" s="33">
        <v>15.75</v>
      </c>
      <c r="AL43" s="33">
        <v>7</v>
      </c>
      <c r="AM43" s="33">
        <v>4.52</v>
      </c>
      <c r="AN43" s="33">
        <v>-6</v>
      </c>
      <c r="AO43" s="33">
        <v>114.86</v>
      </c>
      <c r="AP43" s="33">
        <v>-23.49</v>
      </c>
      <c r="AQ43" s="33">
        <v>-2.65</v>
      </c>
      <c r="AR43" s="33">
        <v>-116</v>
      </c>
      <c r="AS43" s="33">
        <v>-7.22</v>
      </c>
      <c r="AT43" s="33">
        <v>-5.22</v>
      </c>
      <c r="AU43" s="33">
        <v>-7.02</v>
      </c>
      <c r="AV43" s="33">
        <v>-1.24</v>
      </c>
      <c r="AW43" s="33">
        <v>12.05</v>
      </c>
      <c r="AX43" s="33">
        <v>0.54</v>
      </c>
      <c r="AY43" s="33">
        <v>-6.92</v>
      </c>
      <c r="AZ43" s="33">
        <v>1.68</v>
      </c>
      <c r="BA43" s="33">
        <v>-8.66</v>
      </c>
      <c r="BB43" s="33">
        <v>-8.96</v>
      </c>
      <c r="BC43" s="33">
        <v>-6.12</v>
      </c>
      <c r="BD43" s="33">
        <v>-4.24</v>
      </c>
      <c r="BE43" s="33">
        <v>-1.04</v>
      </c>
      <c r="BF43" s="33">
        <v>-6</v>
      </c>
      <c r="BG43" s="33">
        <v>-3.06</v>
      </c>
      <c r="BH43" s="33">
        <f>SUM(C43:BG43)</f>
        <v>1320.1199999999994</v>
      </c>
    </row>
    <row r="44" spans="1:60" ht="12.75" customHeight="1">
      <c r="A44" s="12"/>
      <c r="B44" s="30" t="s">
        <v>100</v>
      </c>
      <c r="C44" s="37">
        <f>C43/C7*100</f>
        <v>-0.9087258650599453</v>
      </c>
      <c r="D44" s="37">
        <f aca="true" t="shared" si="17" ref="D44:BH44">D43/D7*100</f>
        <v>-0.2610721153094564</v>
      </c>
      <c r="E44" s="37">
        <f t="shared" si="17"/>
        <v>0.693783808084968</v>
      </c>
      <c r="F44" s="37">
        <f t="shared" si="17"/>
        <v>1.4972651265715482</v>
      </c>
      <c r="G44" s="37">
        <f t="shared" si="17"/>
        <v>0.3156356240937607</v>
      </c>
      <c r="H44" s="37">
        <f t="shared" si="17"/>
        <v>2.0509439200444195</v>
      </c>
      <c r="I44" s="37">
        <f t="shared" si="17"/>
        <v>1.7766686966118581</v>
      </c>
      <c r="J44" s="37">
        <f t="shared" si="17"/>
        <v>0.3774846579449735</v>
      </c>
      <c r="K44" s="37">
        <f t="shared" si="17"/>
        <v>0.9621990579420037</v>
      </c>
      <c r="L44" s="37">
        <f t="shared" si="17"/>
        <v>1.5670945834393084</v>
      </c>
      <c r="M44" s="37">
        <f t="shared" si="17"/>
        <v>0.7195487453094742</v>
      </c>
      <c r="N44" s="37">
        <f t="shared" si="17"/>
        <v>1.285290402185728</v>
      </c>
      <c r="O44" s="37">
        <f t="shared" si="17"/>
        <v>0.4911262417680544</v>
      </c>
      <c r="P44" s="37">
        <f t="shared" si="17"/>
        <v>1.1049340722670216</v>
      </c>
      <c r="Q44" s="37">
        <f t="shared" si="17"/>
        <v>1.2662223266192965</v>
      </c>
      <c r="R44" s="37">
        <f t="shared" si="17"/>
        <v>0.913937547600914</v>
      </c>
      <c r="S44" s="37">
        <f t="shared" si="17"/>
        <v>1.7359905393493618</v>
      </c>
      <c r="T44" s="37">
        <f t="shared" si="17"/>
        <v>0.3654275599583184</v>
      </c>
      <c r="U44" s="37">
        <f t="shared" si="17"/>
        <v>-0.3647833008419386</v>
      </c>
      <c r="V44" s="37">
        <f t="shared" si="17"/>
        <v>0.3595805589255449</v>
      </c>
      <c r="W44" s="37">
        <f t="shared" si="17"/>
        <v>1.1864051922674297</v>
      </c>
      <c r="X44" s="37">
        <f t="shared" si="17"/>
        <v>0.5946574575416602</v>
      </c>
      <c r="Y44" s="37">
        <f t="shared" si="17"/>
        <v>1.792613298150797</v>
      </c>
      <c r="Z44" s="37">
        <f t="shared" si="17"/>
        <v>0.8316008316008316</v>
      </c>
      <c r="AA44" s="37">
        <f t="shared" si="17"/>
        <v>1.5254237288135595</v>
      </c>
      <c r="AB44" s="37">
        <f t="shared" si="17"/>
        <v>-0.06225345167652859</v>
      </c>
      <c r="AC44" s="37">
        <f t="shared" si="17"/>
        <v>1.0734111131097548</v>
      </c>
      <c r="AD44" s="37">
        <f t="shared" si="17"/>
        <v>0.039054395450162926</v>
      </c>
      <c r="AE44" s="37">
        <f t="shared" si="17"/>
        <v>0.20509994350845226</v>
      </c>
      <c r="AF44" s="37">
        <f t="shared" si="17"/>
        <v>0.0733822548365577</v>
      </c>
      <c r="AG44" s="37">
        <f t="shared" si="17"/>
        <v>0.42921064150576327</v>
      </c>
      <c r="AH44" s="37">
        <f t="shared" si="17"/>
        <v>0.5351125697271802</v>
      </c>
      <c r="AI44" s="37">
        <f t="shared" si="17"/>
        <v>0.15698587127158556</v>
      </c>
      <c r="AJ44" s="37">
        <f t="shared" si="17"/>
        <v>0.902821483339686</v>
      </c>
      <c r="AK44" s="37">
        <f t="shared" si="17"/>
        <v>0.8385599131092204</v>
      </c>
      <c r="AL44" s="37">
        <f t="shared" si="17"/>
        <v>1.0869565217391304</v>
      </c>
      <c r="AM44" s="37">
        <f t="shared" si="17"/>
        <v>0.1859829735056556</v>
      </c>
      <c r="AN44" s="37">
        <f t="shared" si="17"/>
        <v>-1.875</v>
      </c>
      <c r="AO44" s="37">
        <f t="shared" si="17"/>
        <v>0.5404047342578775</v>
      </c>
      <c r="AP44" s="37">
        <f t="shared" si="17"/>
        <v>-0.9615896316976621</v>
      </c>
      <c r="AQ44" s="37">
        <f t="shared" si="17"/>
        <v>-0.36988959144647765</v>
      </c>
      <c r="AR44" s="37">
        <f t="shared" si="17"/>
        <v>-3.1920748486516235</v>
      </c>
      <c r="AS44" s="37">
        <f t="shared" si="17"/>
        <v>-1.7525973395475287</v>
      </c>
      <c r="AT44" s="37">
        <f t="shared" si="17"/>
        <v>-1.0088711080187858</v>
      </c>
      <c r="AU44" s="37">
        <f t="shared" si="17"/>
        <v>-1.2991339107261823</v>
      </c>
      <c r="AV44" s="37">
        <f t="shared" si="17"/>
        <v>-0.10552652630503975</v>
      </c>
      <c r="AW44" s="37">
        <f t="shared" si="17"/>
        <v>0.2995872905375168</v>
      </c>
      <c r="AX44" s="37">
        <f t="shared" si="17"/>
        <v>0.1152614727854856</v>
      </c>
      <c r="AY44" s="37">
        <f t="shared" si="17"/>
        <v>-1.2604735883424407</v>
      </c>
      <c r="AZ44" s="37">
        <f t="shared" si="17"/>
        <v>0.2524303938214656</v>
      </c>
      <c r="BA44" s="37">
        <f t="shared" si="17"/>
        <v>-1.0907762649100048</v>
      </c>
      <c r="BB44" s="37">
        <f t="shared" si="17"/>
        <v>-0.43685367839573286</v>
      </c>
      <c r="BC44" s="37">
        <f t="shared" si="17"/>
        <v>-1.1209407110280785</v>
      </c>
      <c r="BD44" s="37">
        <f t="shared" si="17"/>
        <v>-0.26685128076027437</v>
      </c>
      <c r="BE44" s="37">
        <f t="shared" si="17"/>
        <v>-0.8799390811405365</v>
      </c>
      <c r="BF44" s="37">
        <f t="shared" si="17"/>
        <v>-1.6042780748663104</v>
      </c>
      <c r="BG44" s="37">
        <f t="shared" si="17"/>
        <v>-0.8188167295496509</v>
      </c>
      <c r="BH44" s="37">
        <f t="shared" si="17"/>
        <v>0.44654241670939704</v>
      </c>
    </row>
    <row r="45" spans="1:60" ht="12.75" customHeight="1">
      <c r="A45" s="15"/>
      <c r="B45" s="30" t="s">
        <v>101</v>
      </c>
      <c r="C45" s="37">
        <f>C43/C3*100</f>
        <v>-5.430260047281324</v>
      </c>
      <c r="D45" s="37">
        <f aca="true" t="shared" si="18" ref="D45:BH45">D43/D3*100</f>
        <v>-1.9085714285714286</v>
      </c>
      <c r="E45" s="37">
        <f t="shared" si="18"/>
        <v>12.5</v>
      </c>
      <c r="F45" s="37">
        <f t="shared" si="18"/>
        <v>23.491999999999997</v>
      </c>
      <c r="G45" s="37">
        <f t="shared" si="18"/>
        <v>4.342713647959185</v>
      </c>
      <c r="H45" s="37">
        <f t="shared" si="18"/>
        <v>101.31428571428572</v>
      </c>
      <c r="I45" s="37">
        <f t="shared" si="18"/>
        <v>13.597321428571426</v>
      </c>
      <c r="J45" s="37">
        <f t="shared" si="18"/>
        <v>7.000000000000001</v>
      </c>
      <c r="K45" s="37">
        <f t="shared" si="18"/>
        <v>14.832380952380952</v>
      </c>
      <c r="L45" s="37">
        <f t="shared" si="18"/>
        <v>17.56</v>
      </c>
      <c r="M45" s="37">
        <f t="shared" si="18"/>
        <v>2.9360655737704917</v>
      </c>
      <c r="N45" s="37">
        <f t="shared" si="18"/>
        <v>17.15686274509804</v>
      </c>
      <c r="O45" s="37">
        <f t="shared" si="18"/>
        <v>5.6571428571428575</v>
      </c>
      <c r="P45" s="37">
        <f t="shared" si="18"/>
        <v>8.5</v>
      </c>
      <c r="Q45" s="37">
        <f t="shared" si="18"/>
        <v>28.801602871811998</v>
      </c>
      <c r="R45" s="37">
        <f t="shared" si="18"/>
        <v>8.571428571428571</v>
      </c>
      <c r="S45" s="37">
        <f t="shared" si="18"/>
        <v>23.83</v>
      </c>
      <c r="T45" s="37">
        <f t="shared" si="18"/>
        <v>3.7621875</v>
      </c>
      <c r="U45" s="37">
        <f t="shared" si="18"/>
        <v>-2.255263157894737</v>
      </c>
      <c r="V45" s="37">
        <f t="shared" si="18"/>
        <v>2.2071875</v>
      </c>
      <c r="W45" s="37">
        <f t="shared" si="18"/>
        <v>10.2</v>
      </c>
      <c r="X45" s="37">
        <f t="shared" si="18"/>
        <v>8.382142857142856</v>
      </c>
      <c r="Y45" s="37">
        <f t="shared" si="18"/>
        <v>18.32</v>
      </c>
      <c r="Z45" s="37">
        <f t="shared" si="18"/>
        <v>5.6000000000000005</v>
      </c>
      <c r="AA45" s="37">
        <f t="shared" si="18"/>
        <v>18</v>
      </c>
      <c r="AB45" s="37">
        <f t="shared" si="18"/>
        <v>-0.9351851851851852</v>
      </c>
      <c r="AC45" s="37">
        <f t="shared" si="18"/>
        <v>11.843076923076925</v>
      </c>
      <c r="AD45" s="37">
        <f t="shared" si="18"/>
        <v>0.18890200708382526</v>
      </c>
      <c r="AE45" s="37">
        <f t="shared" si="18"/>
        <v>1.4692708333333333</v>
      </c>
      <c r="AF45" s="37">
        <f t="shared" si="18"/>
        <v>0.6155567991046447</v>
      </c>
      <c r="AG45" s="37">
        <f t="shared" si="18"/>
        <v>2.2341772151898733</v>
      </c>
      <c r="AH45" s="37">
        <f t="shared" si="18"/>
        <v>4.938095238095238</v>
      </c>
      <c r="AI45" s="37">
        <f t="shared" si="18"/>
        <v>0.7142857142857143</v>
      </c>
      <c r="AJ45" s="37">
        <f t="shared" si="18"/>
        <v>7.834615384615384</v>
      </c>
      <c r="AK45" s="37">
        <f t="shared" si="18"/>
        <v>9.001543121678</v>
      </c>
      <c r="AL45" s="37">
        <f t="shared" si="18"/>
        <v>5</v>
      </c>
      <c r="AM45" s="37">
        <f t="shared" si="18"/>
        <v>1.0044444444444443</v>
      </c>
      <c r="AN45" s="37">
        <f t="shared" si="18"/>
        <v>-10.16949152542373</v>
      </c>
      <c r="AO45" s="37">
        <f t="shared" si="18"/>
        <v>3.5893750000000004</v>
      </c>
      <c r="AP45" s="37">
        <f t="shared" si="18"/>
        <v>-5.887218045112782</v>
      </c>
      <c r="AQ45" s="37">
        <f t="shared" si="18"/>
        <v>-2.2083333333333335</v>
      </c>
      <c r="AR45" s="37">
        <f t="shared" si="18"/>
        <v>-5.593056894889104</v>
      </c>
      <c r="AS45" s="37">
        <f t="shared" si="18"/>
        <v>-7.162698412698412</v>
      </c>
      <c r="AT45" s="37">
        <f t="shared" si="18"/>
        <v>-5.1940298507462686</v>
      </c>
      <c r="AU45" s="37">
        <f t="shared" si="18"/>
        <v>-2.1599999999999997</v>
      </c>
      <c r="AV45" s="37">
        <f t="shared" si="18"/>
        <v>-0.24313725490196078</v>
      </c>
      <c r="AW45" s="37">
        <f t="shared" si="18"/>
        <v>0.5379464285714286</v>
      </c>
      <c r="AX45" s="37">
        <f t="shared" si="18"/>
        <v>0.16119402985074627</v>
      </c>
      <c r="AY45" s="37">
        <f t="shared" si="18"/>
        <v>-6.590476190476191</v>
      </c>
      <c r="AZ45" s="37">
        <f t="shared" si="18"/>
        <v>0.48</v>
      </c>
      <c r="BA45" s="37">
        <f t="shared" si="18"/>
        <v>-6.661538461538462</v>
      </c>
      <c r="BB45" s="37">
        <f t="shared" si="18"/>
        <v>-2.56</v>
      </c>
      <c r="BC45" s="37">
        <f t="shared" si="18"/>
        <v>-2.309433962264151</v>
      </c>
      <c r="BD45" s="37">
        <f t="shared" si="18"/>
        <v>-0.5792349726775957</v>
      </c>
      <c r="BE45" s="37">
        <f t="shared" si="18"/>
        <v>-1.0317460317460319</v>
      </c>
      <c r="BF45" s="37">
        <f t="shared" si="18"/>
        <v>-2.3529411764705883</v>
      </c>
      <c r="BG45" s="37">
        <f t="shared" si="18"/>
        <v>-0.8742857142857142</v>
      </c>
      <c r="BH45" s="37">
        <f t="shared" si="18"/>
        <v>3.4027570136819616</v>
      </c>
    </row>
    <row r="46" ht="12.75" customHeight="1"/>
    <row r="47" ht="12.75" customHeight="1">
      <c r="B47" s="4" t="s">
        <v>102</v>
      </c>
    </row>
  </sheetData>
  <mergeCells count="3">
    <mergeCell ref="A1:A2"/>
    <mergeCell ref="B1:B2"/>
    <mergeCell ref="BH1:B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dcterms:created xsi:type="dcterms:W3CDTF">1996-10-14T23:33:28Z</dcterms:created>
  <dcterms:modified xsi:type="dcterms:W3CDTF">2008-06-16T06:22:34Z</dcterms:modified>
  <cp:category/>
  <cp:version/>
  <cp:contentType/>
  <cp:contentStatus/>
</cp:coreProperties>
</file>