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065 chaitra Compiled" sheetId="1" r:id="rId1"/>
  </sheets>
  <definedNames>
    <definedName name="_xlnm.Print_Titles" localSheetId="0">'065 chaitra Compiled'!$A:$B,'065 chaitra Compiled'!$1:$2</definedName>
  </definedNames>
  <calcPr fullCalcOnLoad="1"/>
</workbook>
</file>

<file path=xl/sharedStrings.xml><?xml version="1.0" encoding="utf-8"?>
<sst xmlns="http://schemas.openxmlformats.org/spreadsheetml/2006/main" count="115" uniqueCount="114">
  <si>
    <t>S. N.</t>
  </si>
  <si>
    <t>Financial Indicators</t>
  </si>
  <si>
    <t xml:space="preserve">N D B </t>
  </si>
  <si>
    <t>Udhyam</t>
  </si>
  <si>
    <t>Malika</t>
  </si>
  <si>
    <t>Sidartha</t>
  </si>
  <si>
    <t>United</t>
  </si>
  <si>
    <t>NCSID</t>
  </si>
  <si>
    <t>Narayani</t>
  </si>
  <si>
    <t>Paschima.</t>
  </si>
  <si>
    <t>Sahayogi</t>
  </si>
  <si>
    <t>Pashupati</t>
  </si>
  <si>
    <t>Karnali</t>
  </si>
  <si>
    <t>Tribeni</t>
  </si>
  <si>
    <t>Annapurna</t>
  </si>
  <si>
    <t>Bhrikuti</t>
  </si>
  <si>
    <t>Subeksha</t>
  </si>
  <si>
    <t>Bageshwori</t>
  </si>
  <si>
    <t>Sanima</t>
  </si>
  <si>
    <t>GauriShan.</t>
  </si>
  <si>
    <t>Gurkha</t>
  </si>
  <si>
    <t>Gandaki</t>
  </si>
  <si>
    <t>Infrastruc.</t>
  </si>
  <si>
    <t>Business</t>
  </si>
  <si>
    <t>Biratlaxmi</t>
  </si>
  <si>
    <t xml:space="preserve">Excel </t>
  </si>
  <si>
    <t>Western</t>
  </si>
  <si>
    <t>Himchuli</t>
  </si>
  <si>
    <t>Araniko</t>
  </si>
  <si>
    <t>NDEP</t>
  </si>
  <si>
    <t>Clean Energy</t>
  </si>
  <si>
    <t>Miteri</t>
  </si>
  <si>
    <t>Tinau</t>
  </si>
  <si>
    <t>Gaidakot</t>
  </si>
  <si>
    <t>Muktinath</t>
  </si>
  <si>
    <t>Sewa</t>
  </si>
  <si>
    <t>Kankai</t>
  </si>
  <si>
    <t>Public</t>
  </si>
  <si>
    <t>Mahakali</t>
  </si>
  <si>
    <t>Ace</t>
  </si>
  <si>
    <t>Sangrila</t>
  </si>
  <si>
    <t>Bhargav</t>
  </si>
  <si>
    <t>Vibor</t>
  </si>
  <si>
    <t>Resunga</t>
  </si>
  <si>
    <t>Rara</t>
  </si>
  <si>
    <t>Diyalo</t>
  </si>
  <si>
    <t>Country</t>
  </si>
  <si>
    <t>Kasthamandap</t>
  </si>
  <si>
    <t>Alpine</t>
  </si>
  <si>
    <t>Nilgiri</t>
  </si>
  <si>
    <t>Corporate</t>
  </si>
  <si>
    <t>Kamana</t>
  </si>
  <si>
    <t>City</t>
  </si>
  <si>
    <t>Garima</t>
  </si>
  <si>
    <t>Bishwa</t>
  </si>
  <si>
    <t>Kabeli</t>
  </si>
  <si>
    <t>Professional</t>
  </si>
  <si>
    <t>TOTAL</t>
  </si>
  <si>
    <t>Paid up Capital</t>
  </si>
  <si>
    <t>Core Capital</t>
  </si>
  <si>
    <t>Capital Fund</t>
  </si>
  <si>
    <t>Risk Weighted Assets</t>
  </si>
  <si>
    <t>Total Assets</t>
  </si>
  <si>
    <t>Core Capital to RWA (%)</t>
  </si>
  <si>
    <t>Capital Fund to RWA (%)</t>
  </si>
  <si>
    <t>RWA to TA (%)</t>
  </si>
  <si>
    <t>Total Deposits</t>
  </si>
  <si>
    <t>Borrowing</t>
  </si>
  <si>
    <t>Financial Resources Mobilization (6+7)</t>
  </si>
  <si>
    <t>Performing Loan</t>
  </si>
  <si>
    <t>Non Performing Loan (NPL)</t>
  </si>
  <si>
    <t>Loan and Advances (Gross)</t>
  </si>
  <si>
    <t>Provision for Performing Loan</t>
  </si>
  <si>
    <t>Provision for Non-performing Loan</t>
  </si>
  <si>
    <t>Total Loan Loss Provision</t>
  </si>
  <si>
    <t>Credit to Deposit Ratio (%)</t>
  </si>
  <si>
    <t>Non Performing Loan to Total Loan (%)</t>
  </si>
  <si>
    <t>Cash</t>
  </si>
  <si>
    <t>NRB Deposit</t>
  </si>
  <si>
    <t>Banks/BFIs Deposits</t>
  </si>
  <si>
    <t>Investment in NG/NRB Bonds</t>
  </si>
  <si>
    <t>Total Liquid Assets</t>
  </si>
  <si>
    <t>Liquid Assets to Total Deposits (%)</t>
  </si>
  <si>
    <t>Shares &amp; Debentures</t>
  </si>
  <si>
    <t>Others</t>
  </si>
  <si>
    <t>Total Investment</t>
  </si>
  <si>
    <t>Total Investment to Core Capital (%)</t>
  </si>
  <si>
    <t>NBA (Gross)</t>
  </si>
  <si>
    <t>Provision for NBA</t>
  </si>
  <si>
    <t>Non Banking Assets to Total Assets (%)</t>
  </si>
  <si>
    <t>Provision for NBA to NBA (%)</t>
  </si>
  <si>
    <t>Interest Income</t>
  </si>
  <si>
    <t>Interest Expense</t>
  </si>
  <si>
    <t>Operating Income</t>
  </si>
  <si>
    <t>Net Profit / (Net Loss)</t>
  </si>
  <si>
    <t>Return on Equity (ROE) (%)</t>
  </si>
  <si>
    <t>Financial Resource Mobilization to Last Quarter's Core Capital (times)</t>
  </si>
  <si>
    <t>Deprived Sector Loan</t>
  </si>
  <si>
    <t>Maximum Loan in a Single Sector</t>
  </si>
  <si>
    <t>Deprived Sector Loan to Core Capital of 2 Quarters Earlier (%)</t>
  </si>
  <si>
    <t>Max. Loan in a Single Sector to Core Capital (%)</t>
  </si>
  <si>
    <t>Credit to Financial Resources Mobilization Ratio (%)</t>
  </si>
  <si>
    <t>Total Loan Loss Provision to Total Loan (%)</t>
  </si>
  <si>
    <t>Provision for Performing Loan to Performing Loan (%)</t>
  </si>
  <si>
    <t>Investment in Land and Building Development</t>
  </si>
  <si>
    <t>Investment in Shares/Debentures to Core Capital (%)</t>
  </si>
  <si>
    <t>Investment in Land and Building Development to Core Capital (%)</t>
  </si>
  <si>
    <t>Return on Assets (ROA) (%)</t>
  </si>
  <si>
    <t>Purnima</t>
  </si>
  <si>
    <t>Jyoti</t>
  </si>
  <si>
    <t>Pathibhara</t>
  </si>
  <si>
    <t>Shine</t>
  </si>
  <si>
    <t>Bagamati</t>
  </si>
  <si>
    <t>non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</si>
</sst>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_);\(0.00\)"/>
    <numFmt numFmtId="166" formatCode="0.0%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_);_(* \(#,##0.0\);_(* &quot;-&quot;_);_(@_)"/>
    <numFmt numFmtId="173" formatCode="_(* #,##0.00_);_(* \(#,##0.00\);_(* &quot;-&quot;_);_(@_)"/>
    <numFmt numFmtId="174" formatCode="_(* #,##0.000_);_(* \(#,##0.000\);_(* &quot;-&quot;??_);_(@_)"/>
    <numFmt numFmtId="175" formatCode="_(* #,##0.0_);_(* \(#,##0.0\);_(* &quot;-&quot;??_);_(@_)"/>
    <numFmt numFmtId="176" formatCode="_(* #,##0_);_(* \(#,##0\);_(* &quot;-&quot;??_);_(@_)"/>
    <numFmt numFmtId="177" formatCode="_(* #,##0.0000_);_(* \(#,##0.0000\);_(* &quot;-&quot;??_);_(@_)"/>
    <numFmt numFmtId="178" formatCode="_(* #,##0.00000_);_(* \(#,##0.00000\);_(* &quot;-&quot;??_);_(@_)"/>
    <numFmt numFmtId="179" formatCode="_(* #,##0.000000_);_(* \(#,##0.000000\);_(* &quot;-&quot;??_);_(@_)"/>
    <numFmt numFmtId="180" formatCode="_(* #,##0.0000000_);_(* \(#,##0.0000000\);_(* &quot;-&quot;??_);_(@_)"/>
    <numFmt numFmtId="181" formatCode="#,##0.0_);\(#,##0.0\)"/>
    <numFmt numFmtId="182" formatCode="0.0"/>
  </numFmts>
  <fonts count="7">
    <font>
      <sz val="10"/>
      <name val="Arial"/>
      <family val="0"/>
    </font>
    <font>
      <b/>
      <sz val="8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1" xfId="0" applyNumberFormat="1" applyFont="1" applyFill="1" applyBorder="1" applyAlignment="1" applyProtection="1">
      <alignment/>
      <protection locked="0"/>
    </xf>
    <xf numFmtId="0" fontId="0" fillId="2" borderId="0" xfId="0" applyFill="1" applyAlignment="1">
      <alignment/>
    </xf>
    <xf numFmtId="43" fontId="1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 applyProtection="1">
      <alignment horizontal="center"/>
      <protection locked="0"/>
    </xf>
    <xf numFmtId="41" fontId="1" fillId="2" borderId="1" xfId="0" applyNumberFormat="1" applyFont="1" applyFill="1" applyBorder="1" applyAlignment="1">
      <alignment/>
    </xf>
    <xf numFmtId="0" fontId="6" fillId="2" borderId="0" xfId="0" applyFont="1" applyFill="1" applyAlignment="1">
      <alignment/>
    </xf>
    <xf numFmtId="41" fontId="4" fillId="2" borderId="1" xfId="0" applyNumberFormat="1" applyFont="1" applyFill="1" applyBorder="1" applyAlignment="1">
      <alignment/>
    </xf>
    <xf numFmtId="39" fontId="1" fillId="2" borderId="1" xfId="0" applyNumberFormat="1" applyFont="1" applyFill="1" applyBorder="1" applyAlignment="1">
      <alignment horizontal="right"/>
    </xf>
    <xf numFmtId="43" fontId="1" fillId="2" borderId="1" xfId="15" applyFont="1" applyFill="1" applyBorder="1" applyAlignment="1">
      <alignment/>
    </xf>
    <xf numFmtId="1" fontId="4" fillId="3" borderId="1" xfId="0" applyNumberFormat="1" applyFont="1" applyFill="1" applyBorder="1" applyAlignment="1" applyProtection="1">
      <alignment/>
      <protection/>
    </xf>
    <xf numFmtId="2" fontId="1" fillId="3" borderId="1" xfId="0" applyNumberFormat="1" applyFont="1" applyFill="1" applyBorder="1" applyAlignment="1" applyProtection="1">
      <alignment horizontal="left" wrapText="1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2" fontId="1" fillId="3" borderId="1" xfId="0" applyNumberFormat="1" applyFont="1" applyFill="1" applyBorder="1" applyAlignment="1" applyProtection="1">
      <alignment wrapText="1"/>
      <protection/>
    </xf>
    <xf numFmtId="2" fontId="4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 wrapText="1"/>
      <protection/>
    </xf>
    <xf numFmtId="1" fontId="4" fillId="3" borderId="1" xfId="0" applyNumberFormat="1" applyFont="1" applyFill="1" applyBorder="1" applyAlignment="1" applyProtection="1">
      <alignment wrapText="1"/>
      <protection/>
    </xf>
    <xf numFmtId="1" fontId="1" fillId="3" borderId="1" xfId="0" applyNumberFormat="1" applyFont="1" applyFill="1" applyBorder="1" applyAlignment="1" applyProtection="1">
      <alignment/>
      <protection/>
    </xf>
    <xf numFmtId="0" fontId="4" fillId="3" borderId="1" xfId="0" applyFont="1" applyFill="1" applyBorder="1" applyAlignment="1" applyProtection="1">
      <alignment/>
      <protection/>
    </xf>
    <xf numFmtId="3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4" fillId="3" borderId="1" xfId="0" applyNumberFormat="1" applyFont="1" applyFill="1" applyBorder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/>
      <protection/>
    </xf>
    <xf numFmtId="0" fontId="1" fillId="3" borderId="1" xfId="0" applyNumberFormat="1" applyFont="1" applyFill="1" applyBorder="1" applyAlignment="1" applyProtection="1">
      <alignment/>
      <protection/>
    </xf>
    <xf numFmtId="43" fontId="1" fillId="3" borderId="1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41" fontId="4" fillId="0" borderId="1" xfId="0" applyNumberFormat="1" applyFont="1" applyFill="1" applyBorder="1" applyAlignment="1" applyProtection="1">
      <alignment/>
      <protection locked="0"/>
    </xf>
    <xf numFmtId="43" fontId="1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 applyProtection="1">
      <alignment horizontal="center"/>
      <protection locked="0"/>
    </xf>
    <xf numFmtId="41" fontId="1" fillId="0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39" fontId="1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41" fontId="1" fillId="2" borderId="1" xfId="0" applyNumberFormat="1" applyFont="1" applyFill="1" applyBorder="1" applyAlignment="1" applyProtection="1">
      <alignment/>
      <protection locked="0"/>
    </xf>
    <xf numFmtId="2" fontId="1" fillId="2" borderId="1" xfId="0" applyNumberFormat="1" applyFont="1" applyFill="1" applyBorder="1" applyAlignment="1">
      <alignment/>
    </xf>
    <xf numFmtId="41" fontId="4" fillId="2" borderId="1" xfId="0" applyNumberFormat="1" applyFont="1" applyFill="1" applyBorder="1" applyAlignment="1">
      <alignment/>
    </xf>
    <xf numFmtId="41" fontId="4" fillId="0" borderId="1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41" fontId="0" fillId="2" borderId="0" xfId="0" applyNumberFormat="1" applyFont="1" applyFill="1" applyAlignment="1">
      <alignment/>
    </xf>
    <xf numFmtId="173" fontId="1" fillId="2" borderId="1" xfId="0" applyNumberFormat="1" applyFont="1" applyFill="1" applyBorder="1" applyAlignment="1" applyProtection="1">
      <alignment/>
      <protection locked="0"/>
    </xf>
    <xf numFmtId="176" fontId="4" fillId="2" borderId="1" xfId="0" applyNumberFormat="1" applyFont="1" applyFill="1" applyBorder="1" applyAlignment="1">
      <alignment/>
    </xf>
    <xf numFmtId="176" fontId="4" fillId="0" borderId="1" xfId="0" applyNumberFormat="1" applyFont="1" applyFill="1" applyBorder="1" applyAlignment="1">
      <alignment/>
    </xf>
    <xf numFmtId="37" fontId="1" fillId="2" borderId="1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176" fontId="1" fillId="2" borderId="1" xfId="0" applyNumberFormat="1" applyFont="1" applyFill="1" applyBorder="1" applyAlignment="1">
      <alignment/>
    </xf>
    <xf numFmtId="176" fontId="1" fillId="2" borderId="1" xfId="15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73" fontId="4" fillId="0" borderId="1" xfId="0" applyNumberFormat="1" applyFont="1" applyFill="1" applyBorder="1" applyAlignment="1" applyProtection="1">
      <alignment/>
      <protection locked="0"/>
    </xf>
    <xf numFmtId="173" fontId="1" fillId="2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/>
    </xf>
    <xf numFmtId="173" fontId="4" fillId="0" borderId="1" xfId="0" applyNumberFormat="1" applyFont="1" applyFill="1" applyBorder="1" applyAlignment="1" applyProtection="1">
      <alignment horizontal="center"/>
      <protection locked="0"/>
    </xf>
    <xf numFmtId="173" fontId="4" fillId="0" borderId="1" xfId="0" applyNumberFormat="1" applyFont="1" applyFill="1" applyBorder="1" applyAlignment="1">
      <alignment/>
    </xf>
    <xf numFmtId="173" fontId="1" fillId="0" borderId="1" xfId="0" applyNumberFormat="1" applyFont="1" applyFill="1" applyBorder="1" applyAlignment="1">
      <alignment horizontal="right"/>
    </xf>
    <xf numFmtId="173" fontId="4" fillId="0" borderId="1" xfId="0" applyNumberFormat="1" applyFont="1" applyFill="1" applyBorder="1" applyAlignment="1">
      <alignment/>
    </xf>
    <xf numFmtId="173" fontId="1" fillId="2" borderId="1" xfId="15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58"/>
  <sheetViews>
    <sheetView tabSelected="1" workbookViewId="0" topLeftCell="A1">
      <pane xSplit="2" ySplit="2" topLeftCell="BJ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K20" sqref="BK20"/>
    </sheetView>
  </sheetViews>
  <sheetFormatPr defaultColWidth="9.140625" defaultRowHeight="12.75"/>
  <cols>
    <col min="1" max="1" width="4.28125" style="4" bestFit="1" customWidth="1"/>
    <col min="2" max="2" width="70.28125" style="4" bestFit="1" customWidth="1"/>
    <col min="3" max="3" width="11.8515625" style="4" customWidth="1"/>
    <col min="4" max="4" width="12.140625" style="4" customWidth="1"/>
    <col min="5" max="5" width="12.140625" style="36" customWidth="1"/>
    <col min="6" max="6" width="12.00390625" style="4" customWidth="1"/>
    <col min="7" max="7" width="11.8515625" style="36" customWidth="1"/>
    <col min="8" max="8" width="11.140625" style="4" customWidth="1"/>
    <col min="9" max="9" width="11.421875" style="4" customWidth="1"/>
    <col min="10" max="10" width="12.7109375" style="4" customWidth="1"/>
    <col min="11" max="11" width="13.57421875" style="4" customWidth="1"/>
    <col min="12" max="12" width="12.7109375" style="4" customWidth="1"/>
    <col min="13" max="13" width="13.421875" style="4" customWidth="1"/>
    <col min="14" max="14" width="13.7109375" style="4" customWidth="1"/>
    <col min="15" max="15" width="13.421875" style="4" customWidth="1"/>
    <col min="16" max="17" width="13.28125" style="4" customWidth="1"/>
    <col min="18" max="18" width="13.57421875" style="4" customWidth="1"/>
    <col min="19" max="19" width="13.8515625" style="4" customWidth="1"/>
    <col min="20" max="22" width="13.28125" style="4" customWidth="1"/>
    <col min="23" max="23" width="12.7109375" style="4" customWidth="1"/>
    <col min="24" max="24" width="13.140625" style="4" customWidth="1"/>
    <col min="25" max="26" width="13.57421875" style="4" customWidth="1"/>
    <col min="27" max="27" width="13.57421875" style="36" customWidth="1"/>
    <col min="28" max="28" width="13.57421875" style="4" customWidth="1"/>
    <col min="29" max="31" width="13.28125" style="4" customWidth="1"/>
    <col min="32" max="32" width="13.57421875" style="4" customWidth="1"/>
    <col min="33" max="33" width="13.8515625" style="4" customWidth="1"/>
    <col min="34" max="34" width="12.7109375" style="4" customWidth="1"/>
    <col min="35" max="35" width="13.57421875" style="4" customWidth="1"/>
    <col min="36" max="36" width="13.28125" style="4" customWidth="1"/>
    <col min="37" max="37" width="13.57421875" style="4" customWidth="1"/>
    <col min="38" max="40" width="13.28125" style="4" customWidth="1"/>
    <col min="41" max="42" width="13.57421875" style="4" customWidth="1"/>
    <col min="43" max="45" width="13.57421875" style="36" customWidth="1"/>
    <col min="46" max="46" width="13.8515625" style="36" customWidth="1"/>
    <col min="47" max="47" width="13.57421875" style="36" customWidth="1"/>
    <col min="48" max="48" width="13.8515625" style="36" customWidth="1"/>
    <col min="49" max="50" width="12.7109375" style="36" customWidth="1"/>
    <col min="51" max="51" width="13.28125" style="36" customWidth="1"/>
    <col min="52" max="52" width="13.8515625" style="36" customWidth="1"/>
    <col min="53" max="53" width="12.7109375" style="36" customWidth="1"/>
    <col min="54" max="55" width="13.57421875" style="36" customWidth="1"/>
    <col min="56" max="56" width="14.00390625" style="36" customWidth="1"/>
    <col min="57" max="57" width="13.421875" style="36" customWidth="1"/>
    <col min="58" max="62" width="13.28125" style="36" customWidth="1"/>
    <col min="63" max="63" width="13.8515625" style="4" customWidth="1"/>
    <col min="64" max="16384" width="9.140625" style="4" customWidth="1"/>
  </cols>
  <sheetData>
    <row r="1" spans="1:63" s="1" customFormat="1" ht="48.75" customHeight="1">
      <c r="A1" s="63" t="s">
        <v>0</v>
      </c>
      <c r="B1" s="63" t="s">
        <v>1</v>
      </c>
      <c r="C1" s="52" t="s">
        <v>2</v>
      </c>
      <c r="D1" s="27" t="s">
        <v>3</v>
      </c>
      <c r="E1" s="27" t="s">
        <v>4</v>
      </c>
      <c r="F1" s="27" t="s">
        <v>5</v>
      </c>
      <c r="G1" s="27" t="s">
        <v>6</v>
      </c>
      <c r="H1" s="27" t="s">
        <v>7</v>
      </c>
      <c r="I1" s="27" t="s">
        <v>8</v>
      </c>
      <c r="J1" s="27" t="s">
        <v>9</v>
      </c>
      <c r="K1" s="27" t="s">
        <v>10</v>
      </c>
      <c r="L1" s="52" t="s">
        <v>11</v>
      </c>
      <c r="M1" s="27" t="s">
        <v>12</v>
      </c>
      <c r="N1" s="27" t="s">
        <v>13</v>
      </c>
      <c r="O1" s="27" t="s">
        <v>14</v>
      </c>
      <c r="P1" s="27" t="s">
        <v>15</v>
      </c>
      <c r="Q1" s="27" t="s">
        <v>16</v>
      </c>
      <c r="R1" s="27" t="s">
        <v>17</v>
      </c>
      <c r="S1" s="27" t="s">
        <v>18</v>
      </c>
      <c r="T1" s="27" t="s">
        <v>19</v>
      </c>
      <c r="U1" s="27" t="s">
        <v>20</v>
      </c>
      <c r="V1" s="27" t="s">
        <v>21</v>
      </c>
      <c r="W1" s="27" t="s">
        <v>22</v>
      </c>
      <c r="X1" s="27" t="s">
        <v>23</v>
      </c>
      <c r="Y1" s="27" t="s">
        <v>24</v>
      </c>
      <c r="Z1" s="52" t="s">
        <v>25</v>
      </c>
      <c r="AA1" s="27" t="s">
        <v>26</v>
      </c>
      <c r="AB1" s="27" t="s">
        <v>27</v>
      </c>
      <c r="AC1" s="27" t="s">
        <v>28</v>
      </c>
      <c r="AD1" s="27" t="s">
        <v>29</v>
      </c>
      <c r="AE1" s="27" t="s">
        <v>30</v>
      </c>
      <c r="AF1" s="27" t="s">
        <v>31</v>
      </c>
      <c r="AG1" s="52" t="s">
        <v>32</v>
      </c>
      <c r="AH1" s="27" t="s">
        <v>33</v>
      </c>
      <c r="AI1" s="27" t="s">
        <v>34</v>
      </c>
      <c r="AJ1" s="27" t="s">
        <v>35</v>
      </c>
      <c r="AK1" s="27" t="s">
        <v>36</v>
      </c>
      <c r="AL1" s="27" t="s">
        <v>37</v>
      </c>
      <c r="AM1" s="27" t="s">
        <v>38</v>
      </c>
      <c r="AN1" s="52" t="s">
        <v>39</v>
      </c>
      <c r="AO1" s="52" t="s">
        <v>40</v>
      </c>
      <c r="AP1" s="52" t="s">
        <v>41</v>
      </c>
      <c r="AQ1" s="27" t="s">
        <v>42</v>
      </c>
      <c r="AR1" s="27" t="s">
        <v>43</v>
      </c>
      <c r="AS1" s="27" t="s">
        <v>44</v>
      </c>
      <c r="AT1" s="27" t="s">
        <v>45</v>
      </c>
      <c r="AU1" s="27" t="s">
        <v>46</v>
      </c>
      <c r="AV1" s="27" t="s">
        <v>47</v>
      </c>
      <c r="AW1" s="27" t="s">
        <v>48</v>
      </c>
      <c r="AX1" s="27" t="s">
        <v>49</v>
      </c>
      <c r="AY1" s="27" t="s">
        <v>50</v>
      </c>
      <c r="AZ1" s="27" t="s">
        <v>51</v>
      </c>
      <c r="BA1" s="27" t="s">
        <v>52</v>
      </c>
      <c r="BB1" s="27" t="s">
        <v>53</v>
      </c>
      <c r="BC1" s="27" t="s">
        <v>54</v>
      </c>
      <c r="BD1" s="27" t="s">
        <v>110</v>
      </c>
      <c r="BE1" s="27" t="s">
        <v>56</v>
      </c>
      <c r="BF1" s="27" t="s">
        <v>55</v>
      </c>
      <c r="BG1" s="28" t="s">
        <v>108</v>
      </c>
      <c r="BH1" s="28" t="s">
        <v>109</v>
      </c>
      <c r="BI1" s="28" t="s">
        <v>111</v>
      </c>
      <c r="BJ1" s="28" t="s">
        <v>112</v>
      </c>
      <c r="BK1" s="65" t="s">
        <v>57</v>
      </c>
    </row>
    <row r="2" spans="1:63" s="2" customFormat="1" ht="18" customHeight="1">
      <c r="A2" s="64"/>
      <c r="B2" s="64"/>
      <c r="C2" s="53">
        <v>1</v>
      </c>
      <c r="D2" s="29">
        <v>2</v>
      </c>
      <c r="E2" s="29">
        <v>3</v>
      </c>
      <c r="F2" s="29">
        <v>4</v>
      </c>
      <c r="G2" s="29">
        <f>+F2+1</f>
        <v>5</v>
      </c>
      <c r="H2" s="29">
        <f aca="true" t="shared" si="0" ref="H2:BG2">+G2+1</f>
        <v>6</v>
      </c>
      <c r="I2" s="29">
        <f t="shared" si="0"/>
        <v>7</v>
      </c>
      <c r="J2" s="29">
        <f t="shared" si="0"/>
        <v>8</v>
      </c>
      <c r="K2" s="29">
        <f t="shared" si="0"/>
        <v>9</v>
      </c>
      <c r="L2" s="53">
        <f t="shared" si="0"/>
        <v>10</v>
      </c>
      <c r="M2" s="29">
        <f t="shared" si="0"/>
        <v>11</v>
      </c>
      <c r="N2" s="29">
        <f t="shared" si="0"/>
        <v>12</v>
      </c>
      <c r="O2" s="29">
        <f t="shared" si="0"/>
        <v>13</v>
      </c>
      <c r="P2" s="29">
        <f t="shared" si="0"/>
        <v>14</v>
      </c>
      <c r="Q2" s="29">
        <f t="shared" si="0"/>
        <v>15</v>
      </c>
      <c r="R2" s="29">
        <f t="shared" si="0"/>
        <v>16</v>
      </c>
      <c r="S2" s="29">
        <f t="shared" si="0"/>
        <v>17</v>
      </c>
      <c r="T2" s="29">
        <f t="shared" si="0"/>
        <v>18</v>
      </c>
      <c r="U2" s="29">
        <f t="shared" si="0"/>
        <v>19</v>
      </c>
      <c r="V2" s="29">
        <f t="shared" si="0"/>
        <v>20</v>
      </c>
      <c r="W2" s="29">
        <f t="shared" si="0"/>
        <v>21</v>
      </c>
      <c r="X2" s="29">
        <f t="shared" si="0"/>
        <v>22</v>
      </c>
      <c r="Y2" s="29">
        <f t="shared" si="0"/>
        <v>23</v>
      </c>
      <c r="Z2" s="53">
        <f t="shared" si="0"/>
        <v>24</v>
      </c>
      <c r="AA2" s="29">
        <f t="shared" si="0"/>
        <v>25</v>
      </c>
      <c r="AB2" s="29">
        <f t="shared" si="0"/>
        <v>26</v>
      </c>
      <c r="AC2" s="29">
        <f t="shared" si="0"/>
        <v>27</v>
      </c>
      <c r="AD2" s="29">
        <f t="shared" si="0"/>
        <v>28</v>
      </c>
      <c r="AE2" s="29">
        <f t="shared" si="0"/>
        <v>29</v>
      </c>
      <c r="AF2" s="29">
        <f t="shared" si="0"/>
        <v>30</v>
      </c>
      <c r="AG2" s="53">
        <f t="shared" si="0"/>
        <v>31</v>
      </c>
      <c r="AH2" s="29">
        <f t="shared" si="0"/>
        <v>32</v>
      </c>
      <c r="AI2" s="29">
        <f t="shared" si="0"/>
        <v>33</v>
      </c>
      <c r="AJ2" s="29">
        <f t="shared" si="0"/>
        <v>34</v>
      </c>
      <c r="AK2" s="29">
        <f t="shared" si="0"/>
        <v>35</v>
      </c>
      <c r="AL2" s="29">
        <f t="shared" si="0"/>
        <v>36</v>
      </c>
      <c r="AM2" s="29">
        <f t="shared" si="0"/>
        <v>37</v>
      </c>
      <c r="AN2" s="53">
        <f t="shared" si="0"/>
        <v>38</v>
      </c>
      <c r="AO2" s="53">
        <f t="shared" si="0"/>
        <v>39</v>
      </c>
      <c r="AP2" s="53">
        <f t="shared" si="0"/>
        <v>40</v>
      </c>
      <c r="AQ2" s="29">
        <f t="shared" si="0"/>
        <v>41</v>
      </c>
      <c r="AR2" s="29">
        <f t="shared" si="0"/>
        <v>42</v>
      </c>
      <c r="AS2" s="29">
        <f t="shared" si="0"/>
        <v>43</v>
      </c>
      <c r="AT2" s="29">
        <f t="shared" si="0"/>
        <v>44</v>
      </c>
      <c r="AU2" s="29">
        <f t="shared" si="0"/>
        <v>45</v>
      </c>
      <c r="AV2" s="29">
        <f t="shared" si="0"/>
        <v>46</v>
      </c>
      <c r="AW2" s="29">
        <f t="shared" si="0"/>
        <v>47</v>
      </c>
      <c r="AX2" s="29">
        <f t="shared" si="0"/>
        <v>48</v>
      </c>
      <c r="AY2" s="29">
        <f t="shared" si="0"/>
        <v>49</v>
      </c>
      <c r="AZ2" s="29">
        <v>51</v>
      </c>
      <c r="BA2" s="29"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>+BG2+1</f>
        <v>59</v>
      </c>
      <c r="BI2" s="29">
        <f>+BH2+1</f>
        <v>60</v>
      </c>
      <c r="BJ2" s="29">
        <f>+BI2+1</f>
        <v>61</v>
      </c>
      <c r="BK2" s="66"/>
    </row>
    <row r="3" spans="1:63" s="2" customFormat="1" ht="18" customHeight="1">
      <c r="A3" s="22">
        <v>1</v>
      </c>
      <c r="B3" s="12" t="s">
        <v>58</v>
      </c>
      <c r="C3" s="3">
        <v>320000</v>
      </c>
      <c r="D3" s="3">
        <v>35000</v>
      </c>
      <c r="E3" s="30">
        <v>50000</v>
      </c>
      <c r="F3" s="3">
        <v>178810</v>
      </c>
      <c r="G3" s="30">
        <v>48200</v>
      </c>
      <c r="H3" s="3">
        <v>239800</v>
      </c>
      <c r="I3" s="3">
        <v>25000</v>
      </c>
      <c r="J3" s="3">
        <v>100000</v>
      </c>
      <c r="K3" s="3">
        <v>36000</v>
      </c>
      <c r="L3" s="3">
        <v>120000</v>
      </c>
      <c r="M3" s="3">
        <v>31600</v>
      </c>
      <c r="N3" s="3">
        <v>50000</v>
      </c>
      <c r="O3" s="3">
        <v>210000</v>
      </c>
      <c r="P3" s="3">
        <v>95700</v>
      </c>
      <c r="Q3" s="3">
        <v>40000</v>
      </c>
      <c r="R3" s="3">
        <v>49355</v>
      </c>
      <c r="S3" s="3">
        <v>384000</v>
      </c>
      <c r="T3" s="3">
        <v>125000</v>
      </c>
      <c r="U3" s="3">
        <v>480000</v>
      </c>
      <c r="V3" s="3">
        <v>100000</v>
      </c>
      <c r="W3" s="3">
        <v>80000</v>
      </c>
      <c r="X3" s="3">
        <v>210000</v>
      </c>
      <c r="Y3" s="3">
        <v>22000</v>
      </c>
      <c r="Z3" s="3">
        <v>20000</v>
      </c>
      <c r="AA3" s="30">
        <v>27000</v>
      </c>
      <c r="AB3" s="3">
        <v>102600</v>
      </c>
      <c r="AC3" s="3">
        <v>27104</v>
      </c>
      <c r="AD3" s="3">
        <v>320000</v>
      </c>
      <c r="AE3" s="3">
        <v>320000</v>
      </c>
      <c r="AF3" s="3">
        <v>31600</v>
      </c>
      <c r="AG3" s="3">
        <v>62317</v>
      </c>
      <c r="AH3" s="3">
        <v>27500</v>
      </c>
      <c r="AI3" s="3">
        <v>52000</v>
      </c>
      <c r="AJ3" s="3">
        <v>55100</v>
      </c>
      <c r="AK3" s="3">
        <v>28000</v>
      </c>
      <c r="AL3" s="3">
        <v>60000</v>
      </c>
      <c r="AM3" s="3">
        <v>11820</v>
      </c>
      <c r="AN3" s="3">
        <v>457600</v>
      </c>
      <c r="AO3" s="3">
        <v>39900</v>
      </c>
      <c r="AP3" s="3">
        <v>22720</v>
      </c>
      <c r="AQ3" s="30">
        <v>414800</v>
      </c>
      <c r="AR3" s="30">
        <v>15120</v>
      </c>
      <c r="AS3" s="30">
        <v>10050</v>
      </c>
      <c r="AT3" s="30">
        <v>38980</v>
      </c>
      <c r="AU3" s="30">
        <v>51000</v>
      </c>
      <c r="AV3" s="30">
        <v>224000</v>
      </c>
      <c r="AW3" s="30">
        <v>33500</v>
      </c>
      <c r="AX3" s="30">
        <v>35000</v>
      </c>
      <c r="AY3" s="30">
        <v>70000</v>
      </c>
      <c r="AZ3" s="54">
        <v>52000</v>
      </c>
      <c r="BA3" s="30">
        <v>70000</v>
      </c>
      <c r="BB3" s="30">
        <v>53000</v>
      </c>
      <c r="BC3" s="30">
        <v>73200</v>
      </c>
      <c r="BD3" s="30">
        <v>25500</v>
      </c>
      <c r="BE3" s="30">
        <v>35000</v>
      </c>
      <c r="BF3" s="30">
        <v>10270</v>
      </c>
      <c r="BG3" s="30">
        <v>26900</v>
      </c>
      <c r="BH3" s="30">
        <v>259000</v>
      </c>
      <c r="BI3" s="30">
        <v>60000</v>
      </c>
      <c r="BJ3" s="30">
        <v>14000</v>
      </c>
      <c r="BK3" s="3">
        <f aca="true" t="shared" si="1" ref="BK3:BK12">SUM(C3:BJ3)</f>
        <v>6267046</v>
      </c>
    </row>
    <row r="4" spans="1:63" ht="12.75" customHeight="1">
      <c r="A4" s="22">
        <v>2</v>
      </c>
      <c r="B4" s="12" t="s">
        <v>59</v>
      </c>
      <c r="C4" s="3">
        <v>-316144</v>
      </c>
      <c r="D4" s="3">
        <v>29457</v>
      </c>
      <c r="E4" s="30">
        <v>99003</v>
      </c>
      <c r="F4" s="3">
        <v>224563</v>
      </c>
      <c r="G4" s="30">
        <v>-21358</v>
      </c>
      <c r="H4" s="3">
        <v>-104973</v>
      </c>
      <c r="I4" s="3">
        <v>45800</v>
      </c>
      <c r="J4" s="3">
        <v>131433</v>
      </c>
      <c r="K4" s="3">
        <v>47582</v>
      </c>
      <c r="L4" s="3">
        <v>164261</v>
      </c>
      <c r="M4" s="3">
        <v>37600</v>
      </c>
      <c r="N4" s="3">
        <v>69418</v>
      </c>
      <c r="O4" s="3">
        <v>245300</v>
      </c>
      <c r="P4" s="3">
        <v>127800</v>
      </c>
      <c r="Q4" s="3">
        <v>59865</v>
      </c>
      <c r="R4" s="3">
        <v>68097</v>
      </c>
      <c r="S4" s="3">
        <v>466171</v>
      </c>
      <c r="T4" s="3">
        <v>138916</v>
      </c>
      <c r="U4" s="3">
        <v>537042</v>
      </c>
      <c r="V4" s="3">
        <v>130458</v>
      </c>
      <c r="W4" s="3">
        <v>160334</v>
      </c>
      <c r="X4" s="3">
        <v>270118</v>
      </c>
      <c r="Y4" s="3">
        <v>43200</v>
      </c>
      <c r="Z4" s="3">
        <v>79500</v>
      </c>
      <c r="AA4" s="30">
        <v>36315</v>
      </c>
      <c r="AB4" s="3">
        <v>116422</v>
      </c>
      <c r="AC4" s="3">
        <v>29626</v>
      </c>
      <c r="AD4" s="3">
        <v>388798</v>
      </c>
      <c r="AE4" s="3">
        <v>326100</v>
      </c>
      <c r="AF4" s="3">
        <v>31022</v>
      </c>
      <c r="AG4" s="3">
        <v>66783</v>
      </c>
      <c r="AH4" s="3">
        <v>30600</v>
      </c>
      <c r="AI4" s="3">
        <v>64252</v>
      </c>
      <c r="AJ4" s="3">
        <v>66640</v>
      </c>
      <c r="AK4" s="3">
        <v>29500</v>
      </c>
      <c r="AL4" s="3">
        <v>65407</v>
      </c>
      <c r="AM4" s="3">
        <v>13050</v>
      </c>
      <c r="AN4" s="3">
        <v>556623</v>
      </c>
      <c r="AO4" s="3">
        <v>83834</v>
      </c>
      <c r="AP4" s="3">
        <v>22774</v>
      </c>
      <c r="AQ4" s="30">
        <v>366600</v>
      </c>
      <c r="AR4" s="30">
        <v>19355</v>
      </c>
      <c r="AS4" s="30">
        <v>12947</v>
      </c>
      <c r="AT4" s="30">
        <v>41814</v>
      </c>
      <c r="AU4" s="30">
        <v>59633</v>
      </c>
      <c r="AV4" s="30">
        <v>232086</v>
      </c>
      <c r="AW4" s="30">
        <v>33787</v>
      </c>
      <c r="AX4" s="30">
        <v>38700</v>
      </c>
      <c r="AY4" s="30">
        <v>81748</v>
      </c>
      <c r="AZ4" s="54">
        <v>55071</v>
      </c>
      <c r="BA4" s="30">
        <v>72355</v>
      </c>
      <c r="BB4" s="30">
        <v>52591</v>
      </c>
      <c r="BC4" s="30">
        <v>77226</v>
      </c>
      <c r="BD4" s="30">
        <v>24362</v>
      </c>
      <c r="BE4" s="30">
        <v>34416</v>
      </c>
      <c r="BF4" s="30">
        <v>9759</v>
      </c>
      <c r="BG4" s="30">
        <v>26238</v>
      </c>
      <c r="BH4" s="30">
        <v>255576</v>
      </c>
      <c r="BI4" s="30">
        <v>59413</v>
      </c>
      <c r="BJ4" s="30">
        <v>13181</v>
      </c>
      <c r="BK4" s="3">
        <f>SUM(C4:BJ4)</f>
        <v>6228047</v>
      </c>
    </row>
    <row r="5" spans="1:63" ht="12.75" customHeight="1">
      <c r="A5" s="22">
        <v>3</v>
      </c>
      <c r="B5" s="12" t="s">
        <v>60</v>
      </c>
      <c r="C5" s="3">
        <v>-316144</v>
      </c>
      <c r="D5" s="3">
        <v>27758.7</v>
      </c>
      <c r="E5" s="30">
        <v>109927.04875</v>
      </c>
      <c r="F5" s="3">
        <v>240578.25</v>
      </c>
      <c r="G5" s="30">
        <v>-21358</v>
      </c>
      <c r="H5" s="3">
        <v>-104973</v>
      </c>
      <c r="I5" s="3">
        <v>51841.25</v>
      </c>
      <c r="J5" s="3">
        <v>141725.5</v>
      </c>
      <c r="K5" s="3">
        <v>50454.25</v>
      </c>
      <c r="L5" s="3">
        <v>166513.25</v>
      </c>
      <c r="M5" s="3">
        <v>39798.75</v>
      </c>
      <c r="N5" s="3">
        <v>75417.25</v>
      </c>
      <c r="O5" s="3">
        <v>251901.75</v>
      </c>
      <c r="P5" s="3">
        <v>137442.25</v>
      </c>
      <c r="Q5" s="3">
        <v>64304.75</v>
      </c>
      <c r="R5" s="3">
        <v>74717.75</v>
      </c>
      <c r="S5" s="3">
        <v>504172.75</v>
      </c>
      <c r="T5" s="3">
        <v>141268.5</v>
      </c>
      <c r="U5" s="3">
        <v>565881.25</v>
      </c>
      <c r="V5" s="3">
        <v>137807.25</v>
      </c>
      <c r="W5" s="3">
        <v>177224.19375</v>
      </c>
      <c r="X5" s="3">
        <v>282098.25</v>
      </c>
      <c r="Y5" s="3">
        <v>48170.25</v>
      </c>
      <c r="Z5" s="3">
        <v>85101.25</v>
      </c>
      <c r="AA5" s="30">
        <v>38275</v>
      </c>
      <c r="AB5" s="3">
        <v>125935.75</v>
      </c>
      <c r="AC5" s="3">
        <v>31062.5</v>
      </c>
      <c r="AD5" s="3">
        <v>403283.75</v>
      </c>
      <c r="AE5" s="3">
        <v>349759.5</v>
      </c>
      <c r="AF5" s="3">
        <v>32462</v>
      </c>
      <c r="AG5" s="3">
        <v>70576</v>
      </c>
      <c r="AH5" s="3">
        <v>31962.75</v>
      </c>
      <c r="AI5" s="3">
        <v>69816</v>
      </c>
      <c r="AJ5" s="3">
        <v>72062.75</v>
      </c>
      <c r="AK5" s="3">
        <v>30925</v>
      </c>
      <c r="AL5" s="3">
        <v>69727</v>
      </c>
      <c r="AM5" s="3">
        <v>13632.5</v>
      </c>
      <c r="AN5" s="3">
        <v>577707</v>
      </c>
      <c r="AO5" s="3">
        <v>89426</v>
      </c>
      <c r="AP5" s="3">
        <v>24006</v>
      </c>
      <c r="AQ5" s="30">
        <v>372000</v>
      </c>
      <c r="AR5" s="30">
        <v>20718</v>
      </c>
      <c r="AS5" s="30">
        <v>13911</v>
      </c>
      <c r="AT5" s="30">
        <v>43614</v>
      </c>
      <c r="AU5" s="30">
        <v>64615</v>
      </c>
      <c r="AV5" s="30">
        <v>241615.5</v>
      </c>
      <c r="AW5" s="30">
        <v>35310.5</v>
      </c>
      <c r="AX5" s="30">
        <v>40350</v>
      </c>
      <c r="AY5" s="30">
        <v>85982</v>
      </c>
      <c r="AZ5" s="54">
        <v>59485.25</v>
      </c>
      <c r="BA5" s="30">
        <v>79372.75</v>
      </c>
      <c r="BB5" s="30">
        <v>57102</v>
      </c>
      <c r="BC5" s="30">
        <v>81310</v>
      </c>
      <c r="BD5" s="30">
        <v>25874</v>
      </c>
      <c r="BE5" s="30">
        <v>35039</v>
      </c>
      <c r="BF5" s="30">
        <v>10343</v>
      </c>
      <c r="BG5" s="30">
        <v>27208.5</v>
      </c>
      <c r="BH5" s="30">
        <v>260045</v>
      </c>
      <c r="BI5" s="30">
        <v>60024</v>
      </c>
      <c r="BJ5" s="30">
        <v>13181</v>
      </c>
      <c r="BK5" s="3">
        <f t="shared" si="1"/>
        <v>6589349.442500001</v>
      </c>
    </row>
    <row r="6" spans="1:63" ht="12.75" customHeight="1">
      <c r="A6" s="23">
        <v>4</v>
      </c>
      <c r="B6" s="12" t="s">
        <v>61</v>
      </c>
      <c r="C6" s="3">
        <v>401594.8</v>
      </c>
      <c r="D6" s="3">
        <v>96809.2</v>
      </c>
      <c r="E6" s="30">
        <v>873923.9</v>
      </c>
      <c r="F6" s="3">
        <v>1643437.4</v>
      </c>
      <c r="G6" s="30">
        <v>85102.4</v>
      </c>
      <c r="H6" s="3">
        <v>629841</v>
      </c>
      <c r="I6" s="3">
        <v>483300</v>
      </c>
      <c r="J6" s="3">
        <v>1101368.2</v>
      </c>
      <c r="K6" s="3">
        <v>309368.7</v>
      </c>
      <c r="L6" s="3">
        <v>583941.8</v>
      </c>
      <c r="M6" s="3">
        <v>274080</v>
      </c>
      <c r="N6" s="3">
        <v>670125.4</v>
      </c>
      <c r="O6" s="3">
        <v>722500</v>
      </c>
      <c r="P6" s="3">
        <v>1125720</v>
      </c>
      <c r="Q6" s="3">
        <v>474239.3</v>
      </c>
      <c r="R6" s="3">
        <v>558374.3</v>
      </c>
      <c r="S6" s="3">
        <v>4383608.2</v>
      </c>
      <c r="T6" s="3">
        <v>293827.4</v>
      </c>
      <c r="U6" s="3">
        <v>3165822.6</v>
      </c>
      <c r="V6" s="3">
        <v>785231.9</v>
      </c>
      <c r="W6" s="3">
        <v>1347855.5</v>
      </c>
      <c r="X6" s="3">
        <v>1150908.8</v>
      </c>
      <c r="Y6" s="3">
        <v>560010</v>
      </c>
      <c r="Z6" s="3">
        <v>536800</v>
      </c>
      <c r="AA6" s="30">
        <v>279987.3</v>
      </c>
      <c r="AB6" s="3">
        <v>994769.6</v>
      </c>
      <c r="AC6" s="3">
        <v>210628.8</v>
      </c>
      <c r="AD6" s="3">
        <v>1647390.3</v>
      </c>
      <c r="AE6" s="3">
        <v>2762857.2</v>
      </c>
      <c r="AF6" s="3">
        <v>133642.4</v>
      </c>
      <c r="AG6" s="3">
        <v>400672.5</v>
      </c>
      <c r="AH6" s="3">
        <v>156760</v>
      </c>
      <c r="AI6" s="3">
        <v>593883.2</v>
      </c>
      <c r="AJ6" s="3">
        <v>614574.2</v>
      </c>
      <c r="AK6" s="3">
        <v>152390</v>
      </c>
      <c r="AL6" s="3">
        <v>584163.8</v>
      </c>
      <c r="AM6" s="3">
        <v>66380.2</v>
      </c>
      <c r="AN6" s="3">
        <v>4002826.6</v>
      </c>
      <c r="AO6" s="3">
        <v>618049</v>
      </c>
      <c r="AP6" s="3">
        <v>155867.4</v>
      </c>
      <c r="AQ6" s="30">
        <v>701560</v>
      </c>
      <c r="AR6" s="30">
        <v>152345.4</v>
      </c>
      <c r="AS6" s="30">
        <v>109497</v>
      </c>
      <c r="AT6" s="30">
        <v>217790.4</v>
      </c>
      <c r="AU6" s="30">
        <v>518386.4</v>
      </c>
      <c r="AV6" s="30">
        <v>1149080.6</v>
      </c>
      <c r="AW6" s="30">
        <v>164448.4</v>
      </c>
      <c r="AX6" s="30">
        <v>179578</v>
      </c>
      <c r="AY6" s="30">
        <v>440986.6</v>
      </c>
      <c r="AZ6" s="54">
        <v>442094.4</v>
      </c>
      <c r="BA6" s="30">
        <v>661233.4</v>
      </c>
      <c r="BB6" s="30">
        <v>513968.8</v>
      </c>
      <c r="BC6" s="30">
        <v>461570.2</v>
      </c>
      <c r="BD6" s="30">
        <v>182159.2</v>
      </c>
      <c r="BE6" s="30">
        <v>82136.4</v>
      </c>
      <c r="BF6" s="30">
        <v>68890.6</v>
      </c>
      <c r="BG6" s="30">
        <v>122692.2</v>
      </c>
      <c r="BH6" s="30">
        <v>803658.6</v>
      </c>
      <c r="BI6" s="30">
        <v>91994.5</v>
      </c>
      <c r="BJ6" s="30">
        <v>6074.4</v>
      </c>
      <c r="BK6" s="3">
        <f t="shared" si="1"/>
        <v>42702778.8</v>
      </c>
    </row>
    <row r="7" spans="1:63" ht="12.75" customHeight="1">
      <c r="A7" s="23">
        <v>5</v>
      </c>
      <c r="B7" s="12" t="s">
        <v>62</v>
      </c>
      <c r="C7" s="3">
        <v>1364656</v>
      </c>
      <c r="D7" s="3">
        <v>113579</v>
      </c>
      <c r="E7" s="30">
        <v>1152375</v>
      </c>
      <c r="F7" s="3">
        <v>1892839</v>
      </c>
      <c r="G7" s="30">
        <v>194783</v>
      </c>
      <c r="H7" s="3">
        <v>904687</v>
      </c>
      <c r="I7" s="3">
        <v>648600</v>
      </c>
      <c r="J7" s="3">
        <v>1206814</v>
      </c>
      <c r="K7" s="3">
        <v>369060</v>
      </c>
      <c r="L7" s="3">
        <v>672650</v>
      </c>
      <c r="M7" s="3">
        <v>388500</v>
      </c>
      <c r="N7" s="3">
        <v>814380</v>
      </c>
      <c r="O7" s="3">
        <v>1010500</v>
      </c>
      <c r="P7" s="3">
        <v>1297900</v>
      </c>
      <c r="Q7" s="3">
        <v>549067</v>
      </c>
      <c r="R7" s="3">
        <v>617388</v>
      </c>
      <c r="S7" s="3">
        <v>5358615</v>
      </c>
      <c r="T7" s="3">
        <v>465959</v>
      </c>
      <c r="U7" s="3">
        <v>3658376</v>
      </c>
      <c r="V7" s="3">
        <v>921976</v>
      </c>
      <c r="W7" s="3">
        <v>1668407</v>
      </c>
      <c r="X7" s="3">
        <v>1304467</v>
      </c>
      <c r="Y7" s="3">
        <v>705800</v>
      </c>
      <c r="Z7" s="3">
        <v>730400</v>
      </c>
      <c r="AA7" s="30">
        <v>300243</v>
      </c>
      <c r="AB7" s="3">
        <v>1237329</v>
      </c>
      <c r="AC7" s="3">
        <v>273367</v>
      </c>
      <c r="AD7" s="3">
        <v>1843143</v>
      </c>
      <c r="AE7" s="3">
        <v>3439600</v>
      </c>
      <c r="AF7" s="3">
        <v>203095</v>
      </c>
      <c r="AG7" s="3">
        <v>468022</v>
      </c>
      <c r="AH7" s="3">
        <v>210300</v>
      </c>
      <c r="AI7" s="3">
        <v>697776</v>
      </c>
      <c r="AJ7" s="3">
        <v>807665</v>
      </c>
      <c r="AK7" s="3">
        <v>179000</v>
      </c>
      <c r="AL7" s="3">
        <v>669737</v>
      </c>
      <c r="AM7" s="3">
        <v>93254</v>
      </c>
      <c r="AN7" s="3">
        <v>9044234</v>
      </c>
      <c r="AO7" s="3">
        <v>779285</v>
      </c>
      <c r="AP7" s="3">
        <v>183787</v>
      </c>
      <c r="AQ7" s="30">
        <v>2499700</v>
      </c>
      <c r="AR7" s="30">
        <v>180370</v>
      </c>
      <c r="AS7" s="30">
        <v>144375</v>
      </c>
      <c r="AT7" s="30">
        <v>276487</v>
      </c>
      <c r="AU7" s="30">
        <v>614433</v>
      </c>
      <c r="AV7" s="30">
        <v>1739948</v>
      </c>
      <c r="AW7" s="30">
        <v>185559</v>
      </c>
      <c r="AX7" s="30">
        <v>210400</v>
      </c>
      <c r="AY7" s="30">
        <v>477820</v>
      </c>
      <c r="AZ7" s="54">
        <v>544176</v>
      </c>
      <c r="BA7" s="30">
        <v>871616</v>
      </c>
      <c r="BB7" s="30">
        <v>663345</v>
      </c>
      <c r="BC7" s="30">
        <v>673876</v>
      </c>
      <c r="BD7" s="30">
        <v>245348</v>
      </c>
      <c r="BE7" s="30">
        <v>101675</v>
      </c>
      <c r="BF7" s="30">
        <v>96161</v>
      </c>
      <c r="BG7" s="30">
        <v>185189</v>
      </c>
      <c r="BH7" s="30">
        <v>771243</v>
      </c>
      <c r="BI7" s="30">
        <v>174047</v>
      </c>
      <c r="BJ7" s="30">
        <v>17970</v>
      </c>
      <c r="BK7" s="3">
        <f t="shared" si="1"/>
        <v>59115353</v>
      </c>
    </row>
    <row r="8" spans="1:63" ht="12.75" customHeight="1">
      <c r="A8" s="24"/>
      <c r="B8" s="13" t="s">
        <v>63</v>
      </c>
      <c r="C8" s="5">
        <v>-78.72213484835959</v>
      </c>
      <c r="D8" s="5">
        <v>30.427893216760392</v>
      </c>
      <c r="E8" s="5">
        <v>11.328560759123306</v>
      </c>
      <c r="F8" s="5">
        <v>13.664225969300686</v>
      </c>
      <c r="G8" s="5">
        <v>-25.096824531388073</v>
      </c>
      <c r="H8" s="5">
        <v>-16.66658728155201</v>
      </c>
      <c r="I8" s="5">
        <v>9.47651562176702</v>
      </c>
      <c r="J8" s="5">
        <v>11.933611302741445</v>
      </c>
      <c r="K8" s="5">
        <v>15.380353603968338</v>
      </c>
      <c r="L8" s="5">
        <v>28.129686896879104</v>
      </c>
      <c r="M8" s="5">
        <v>13.718622300058378</v>
      </c>
      <c r="N8" s="5">
        <v>10.358956696761531</v>
      </c>
      <c r="O8" s="5">
        <v>33.951557093425606</v>
      </c>
      <c r="P8" s="5">
        <v>11.35273425007995</v>
      </c>
      <c r="Q8" s="5">
        <v>12.623373895836975</v>
      </c>
      <c r="R8" s="5">
        <v>12.195582783806488</v>
      </c>
      <c r="S8" s="5">
        <v>10.634412993387501</v>
      </c>
      <c r="T8" s="5">
        <v>47.27809591617391</v>
      </c>
      <c r="U8" s="5">
        <v>16.96374269360513</v>
      </c>
      <c r="V8" s="5">
        <v>16.613945510873922</v>
      </c>
      <c r="W8" s="5">
        <v>11.895488796833192</v>
      </c>
      <c r="X8" s="5">
        <v>23.46997433680236</v>
      </c>
      <c r="Y8" s="5">
        <v>7.714147961643541</v>
      </c>
      <c r="Z8" s="5">
        <v>14.809985096870342</v>
      </c>
      <c r="AA8" s="5">
        <v>12.97023114977001</v>
      </c>
      <c r="AB8" s="5">
        <v>11.703413534149014</v>
      </c>
      <c r="AC8" s="5">
        <v>14.065502913181863</v>
      </c>
      <c r="AD8" s="5">
        <v>23.600843103179617</v>
      </c>
      <c r="AE8" s="5">
        <v>11.80299872175804</v>
      </c>
      <c r="AF8" s="5">
        <v>23.212692977677744</v>
      </c>
      <c r="AG8" s="5">
        <v>16.667727383336764</v>
      </c>
      <c r="AH8" s="5">
        <v>19.520285787190613</v>
      </c>
      <c r="AI8" s="5">
        <v>10.818962381828616</v>
      </c>
      <c r="AJ8" s="5">
        <v>10.843279786232484</v>
      </c>
      <c r="AK8" s="5">
        <v>19.358225605354683</v>
      </c>
      <c r="AL8" s="5">
        <v>11.19668832611675</v>
      </c>
      <c r="AM8" s="5">
        <v>19.659476771687945</v>
      </c>
      <c r="AN8" s="5">
        <v>13.905748502820483</v>
      </c>
      <c r="AO8" s="5">
        <v>13.564296681978288</v>
      </c>
      <c r="AP8" s="5">
        <v>14.611137415521142</v>
      </c>
      <c r="AQ8" s="5">
        <v>52.25497462797195</v>
      </c>
      <c r="AR8" s="5">
        <v>12.70468291133175</v>
      </c>
      <c r="AS8" s="5">
        <v>11.824068239312492</v>
      </c>
      <c r="AT8" s="5">
        <v>19.199193352875056</v>
      </c>
      <c r="AU8" s="5">
        <v>11.503581112467456</v>
      </c>
      <c r="AV8" s="5">
        <v>20.197538797539526</v>
      </c>
      <c r="AW8" s="5">
        <v>20.545654442366118</v>
      </c>
      <c r="AX8" s="5">
        <v>21.550524006281393</v>
      </c>
      <c r="AY8" s="5">
        <v>18.53752472297344</v>
      </c>
      <c r="AZ8" s="55">
        <v>12.456841796684147</v>
      </c>
      <c r="BA8" s="5">
        <v>10.942429707876219</v>
      </c>
      <c r="BB8" s="5">
        <v>10.232333168861613</v>
      </c>
      <c r="BC8" s="5">
        <v>16.731149454622503</v>
      </c>
      <c r="BD8" s="5">
        <v>13.37401569616028</v>
      </c>
      <c r="BE8" s="5">
        <v>41.90103291597879</v>
      </c>
      <c r="BF8" s="5">
        <v>14.165938458947954</v>
      </c>
      <c r="BG8" s="5">
        <v>21.385222532483727</v>
      </c>
      <c r="BH8" s="5">
        <v>31.80156349972488</v>
      </c>
      <c r="BI8" s="5">
        <v>64.58320877878569</v>
      </c>
      <c r="BJ8" s="5">
        <v>216.99262478598712</v>
      </c>
      <c r="BK8" s="5">
        <f>BK4/BK6*100</f>
        <v>14.584641035116903</v>
      </c>
    </row>
    <row r="9" spans="1:63" ht="12.75" customHeight="1">
      <c r="A9" s="25"/>
      <c r="B9" s="13" t="s">
        <v>64</v>
      </c>
      <c r="C9" s="5">
        <v>-78.72213484835959</v>
      </c>
      <c r="D9" s="5">
        <v>28.67361779665569</v>
      </c>
      <c r="E9" s="5">
        <v>12.578560759123306</v>
      </c>
      <c r="F9" s="5">
        <v>14.638723081268568</v>
      </c>
      <c r="G9" s="5">
        <v>-25.096824531388073</v>
      </c>
      <c r="H9" s="5">
        <v>-16.66658728155201</v>
      </c>
      <c r="I9" s="5">
        <v>10.72651562176702</v>
      </c>
      <c r="J9" s="5">
        <v>12.868130748645184</v>
      </c>
      <c r="K9" s="5">
        <v>16.308776550439653</v>
      </c>
      <c r="L9" s="5">
        <v>28.515384581134622</v>
      </c>
      <c r="M9" s="5">
        <v>14.520851576182137</v>
      </c>
      <c r="N9" s="5">
        <v>11.254199587122052</v>
      </c>
      <c r="O9" s="5">
        <v>34.86529411764706</v>
      </c>
      <c r="P9" s="5">
        <v>12.20927495291902</v>
      </c>
      <c r="Q9" s="5">
        <v>13.559557379576093</v>
      </c>
      <c r="R9" s="5">
        <v>13.381301754038462</v>
      </c>
      <c r="S9" s="5">
        <v>11.501318708181994</v>
      </c>
      <c r="T9" s="5">
        <v>48.07873601985383</v>
      </c>
      <c r="U9" s="5">
        <v>17.874698664416634</v>
      </c>
      <c r="V9" s="5">
        <v>17.549879214025818</v>
      </c>
      <c r="W9" s="5">
        <v>13.148604857864957</v>
      </c>
      <c r="X9" s="5">
        <v>24.5109125935956</v>
      </c>
      <c r="Y9" s="5">
        <v>8.601676755772218</v>
      </c>
      <c r="Z9" s="5">
        <v>15.8534370342772</v>
      </c>
      <c r="AA9" s="5">
        <v>13.670262901210162</v>
      </c>
      <c r="AB9" s="5">
        <v>12.659790769641532</v>
      </c>
      <c r="AC9" s="5">
        <v>14.747508412904601</v>
      </c>
      <c r="AD9" s="5">
        <v>24.48015810218137</v>
      </c>
      <c r="AE9" s="5">
        <v>12.659340482743733</v>
      </c>
      <c r="AF9" s="5">
        <v>24.29019532723148</v>
      </c>
      <c r="AG9" s="5">
        <v>17.614385813850465</v>
      </c>
      <c r="AH9" s="5">
        <v>20.389608318448584</v>
      </c>
      <c r="AI9" s="5">
        <v>11.755846940947311</v>
      </c>
      <c r="AJ9" s="5">
        <v>11.725638661694553</v>
      </c>
      <c r="AK9" s="5">
        <v>20.293326333748933</v>
      </c>
      <c r="AL9" s="5">
        <v>11.93620693374016</v>
      </c>
      <c r="AM9" s="5">
        <v>20.53699747816367</v>
      </c>
      <c r="AN9" s="5">
        <v>14.432476290629229</v>
      </c>
      <c r="AO9" s="5">
        <v>14.469079312481698</v>
      </c>
      <c r="AP9" s="5">
        <v>15.40155285839117</v>
      </c>
      <c r="AQ9" s="5">
        <v>53.02468783853127</v>
      </c>
      <c r="AR9" s="5">
        <v>13.599360400773506</v>
      </c>
      <c r="AS9" s="5">
        <v>12.704457656374146</v>
      </c>
      <c r="AT9" s="5">
        <v>20.025676062856764</v>
      </c>
      <c r="AU9" s="5">
        <v>12.464640276056624</v>
      </c>
      <c r="AV9" s="5">
        <v>21.026853990921087</v>
      </c>
      <c r="AW9" s="5">
        <v>21.47208486066146</v>
      </c>
      <c r="AX9" s="5">
        <v>22.46934479724688</v>
      </c>
      <c r="AY9" s="5">
        <v>19.497644599631826</v>
      </c>
      <c r="AZ9" s="55">
        <v>13.455327640431545</v>
      </c>
      <c r="BA9" s="5">
        <v>12.003741795257165</v>
      </c>
      <c r="BB9" s="5">
        <v>11.110012903506984</v>
      </c>
      <c r="BC9" s="5">
        <v>17.615955276142177</v>
      </c>
      <c r="BD9" s="5">
        <v>14.2040588671887</v>
      </c>
      <c r="BE9" s="5">
        <v>42.659527322843466</v>
      </c>
      <c r="BF9" s="5">
        <v>15.013659338139018</v>
      </c>
      <c r="BG9" s="5">
        <v>22.176226361577996</v>
      </c>
      <c r="BH9" s="5">
        <v>32.35764539818276</v>
      </c>
      <c r="BI9" s="5">
        <v>65.24737891939192</v>
      </c>
      <c r="BJ9" s="5">
        <v>216.99262478598712</v>
      </c>
      <c r="BK9" s="5">
        <f>BK5/BK6*100</f>
        <v>15.430727525628852</v>
      </c>
    </row>
    <row r="10" spans="1:63" ht="12.75" customHeight="1">
      <c r="A10" s="25"/>
      <c r="B10" s="13" t="s">
        <v>65</v>
      </c>
      <c r="C10" s="5">
        <v>29.428280826816426</v>
      </c>
      <c r="D10" s="5">
        <v>85.23512268993387</v>
      </c>
      <c r="E10" s="31">
        <v>75.83676320642152</v>
      </c>
      <c r="F10" s="5">
        <v>86.82394012380344</v>
      </c>
      <c r="G10" s="31">
        <v>43.69087651386414</v>
      </c>
      <c r="H10" s="5">
        <v>69.61976904719532</v>
      </c>
      <c r="I10" s="5">
        <v>74.51433857539315</v>
      </c>
      <c r="J10" s="5">
        <v>91.26246463829554</v>
      </c>
      <c r="K10" s="5">
        <v>83.82612583319786</v>
      </c>
      <c r="L10" s="5">
        <v>86.81213112316955</v>
      </c>
      <c r="M10" s="5">
        <v>70.54826254826256</v>
      </c>
      <c r="N10" s="5">
        <v>82.28657383531029</v>
      </c>
      <c r="O10" s="5">
        <v>71.4992577931717</v>
      </c>
      <c r="P10" s="5">
        <v>86.73395485014254</v>
      </c>
      <c r="Q10" s="5">
        <v>86.3718453303513</v>
      </c>
      <c r="R10" s="5">
        <v>90.44139179899837</v>
      </c>
      <c r="S10" s="5">
        <v>81.80487308754222</v>
      </c>
      <c r="T10" s="5">
        <v>63.0586382063658</v>
      </c>
      <c r="U10" s="5">
        <v>86.53628276590487</v>
      </c>
      <c r="V10" s="5">
        <v>85.16836663861098</v>
      </c>
      <c r="W10" s="5">
        <v>80.78697224358325</v>
      </c>
      <c r="X10" s="5">
        <v>88.22828020946486</v>
      </c>
      <c r="Y10" s="5">
        <v>79.34400680079342</v>
      </c>
      <c r="Z10" s="5">
        <v>73.49397590361446</v>
      </c>
      <c r="AA10" s="31">
        <v>93.25356461266374</v>
      </c>
      <c r="AB10" s="5">
        <v>80.39653156112885</v>
      </c>
      <c r="AC10" s="5">
        <v>77.04982678962713</v>
      </c>
      <c r="AD10" s="5">
        <v>89.37940789184562</v>
      </c>
      <c r="AE10" s="5">
        <v>80.32495639027795</v>
      </c>
      <c r="AF10" s="5">
        <v>65.8029001206332</v>
      </c>
      <c r="AG10" s="5">
        <v>85.60975766096466</v>
      </c>
      <c r="AH10" s="5">
        <v>74.54113171659534</v>
      </c>
      <c r="AI10" s="5">
        <v>85.1108665245007</v>
      </c>
      <c r="AJ10" s="5">
        <v>76.0927117059672</v>
      </c>
      <c r="AK10" s="5">
        <v>85.1340782122905</v>
      </c>
      <c r="AL10" s="5">
        <v>87.22286509480588</v>
      </c>
      <c r="AM10" s="5">
        <v>71.18214768267312</v>
      </c>
      <c r="AN10" s="5">
        <v>44.25832635466973</v>
      </c>
      <c r="AO10" s="5">
        <v>79.30975188794856</v>
      </c>
      <c r="AP10" s="5">
        <v>84.80871878859767</v>
      </c>
      <c r="AQ10" s="31">
        <v>28.065767892147058</v>
      </c>
      <c r="AR10" s="31">
        <v>84.46271552918999</v>
      </c>
      <c r="AS10" s="31">
        <v>75.84207792207792</v>
      </c>
      <c r="AT10" s="31">
        <v>78.77057510841378</v>
      </c>
      <c r="AU10" s="31">
        <v>84.36825496026418</v>
      </c>
      <c r="AV10" s="31">
        <v>66.04108858425654</v>
      </c>
      <c r="AW10" s="31">
        <v>88.62324112546413</v>
      </c>
      <c r="AX10" s="31">
        <v>85.35076045627376</v>
      </c>
      <c r="AY10" s="31">
        <v>92.29136494914403</v>
      </c>
      <c r="AZ10" s="56">
        <v>81.24106906589044</v>
      </c>
      <c r="BA10" s="31">
        <v>75.86292587561495</v>
      </c>
      <c r="BB10" s="31">
        <v>77.48137093066202</v>
      </c>
      <c r="BC10" s="31">
        <v>68.49482694145512</v>
      </c>
      <c r="BD10" s="31">
        <v>74.24523533919168</v>
      </c>
      <c r="BE10" s="31">
        <v>80.78328005901156</v>
      </c>
      <c r="BF10" s="31">
        <v>71.64089391749255</v>
      </c>
      <c r="BG10" s="31">
        <v>66.25242320008208</v>
      </c>
      <c r="BH10" s="31">
        <v>104.20303328522917</v>
      </c>
      <c r="BI10" s="31">
        <v>52.8561250696651</v>
      </c>
      <c r="BJ10" s="31">
        <v>33.80300500834724</v>
      </c>
      <c r="BK10" s="31">
        <f>BK6/BK7*100</f>
        <v>72.23635930923055</v>
      </c>
    </row>
    <row r="11" spans="1:63" ht="12.75" customHeight="1">
      <c r="A11" s="23">
        <v>6</v>
      </c>
      <c r="B11" s="12" t="s">
        <v>66</v>
      </c>
      <c r="C11" s="6">
        <v>381652</v>
      </c>
      <c r="D11" s="6">
        <v>52245</v>
      </c>
      <c r="E11" s="32">
        <v>981898</v>
      </c>
      <c r="F11" s="6">
        <v>1546889</v>
      </c>
      <c r="G11" s="32">
        <v>5174</v>
      </c>
      <c r="H11" s="6">
        <v>379710</v>
      </c>
      <c r="I11" s="6">
        <v>557900</v>
      </c>
      <c r="J11" s="6">
        <v>951506</v>
      </c>
      <c r="K11" s="6">
        <v>306676</v>
      </c>
      <c r="L11" s="6">
        <v>441330</v>
      </c>
      <c r="M11" s="6">
        <v>341000</v>
      </c>
      <c r="N11" s="6">
        <v>645159</v>
      </c>
      <c r="O11" s="6">
        <v>644300</v>
      </c>
      <c r="P11" s="6">
        <v>1115300</v>
      </c>
      <c r="Q11" s="6">
        <v>387038</v>
      </c>
      <c r="R11" s="6">
        <v>525461</v>
      </c>
      <c r="S11" s="6">
        <v>4268119</v>
      </c>
      <c r="T11" s="6">
        <v>302274</v>
      </c>
      <c r="U11" s="6">
        <v>2785429</v>
      </c>
      <c r="V11" s="6">
        <v>767399</v>
      </c>
      <c r="W11" s="6">
        <v>1146595</v>
      </c>
      <c r="X11" s="6">
        <v>1011373</v>
      </c>
      <c r="Y11" s="6">
        <v>606000</v>
      </c>
      <c r="Z11" s="6">
        <v>641200</v>
      </c>
      <c r="AA11" s="32">
        <v>254356</v>
      </c>
      <c r="AB11" s="6">
        <v>1010234</v>
      </c>
      <c r="AC11" s="6">
        <v>215537</v>
      </c>
      <c r="AD11" s="6">
        <v>1365134</v>
      </c>
      <c r="AE11" s="6">
        <v>2843200</v>
      </c>
      <c r="AF11" s="6">
        <v>169110</v>
      </c>
      <c r="AG11" s="6">
        <v>291117</v>
      </c>
      <c r="AH11" s="6">
        <v>173400</v>
      </c>
      <c r="AI11" s="6">
        <v>601886</v>
      </c>
      <c r="AJ11" s="6">
        <v>717594</v>
      </c>
      <c r="AK11" s="6">
        <v>146400</v>
      </c>
      <c r="AL11" s="6">
        <v>482189</v>
      </c>
      <c r="AM11" s="6">
        <v>78263</v>
      </c>
      <c r="AN11" s="6">
        <v>2231932</v>
      </c>
      <c r="AO11" s="6">
        <v>686654</v>
      </c>
      <c r="AP11" s="6">
        <v>151660</v>
      </c>
      <c r="AQ11" s="32">
        <v>1990400</v>
      </c>
      <c r="AR11" s="32">
        <v>158201</v>
      </c>
      <c r="AS11" s="32">
        <v>132046</v>
      </c>
      <c r="AT11" s="32">
        <v>230591</v>
      </c>
      <c r="AU11" s="32">
        <v>509613</v>
      </c>
      <c r="AV11" s="32">
        <v>1484945</v>
      </c>
      <c r="AW11" s="32">
        <v>140783</v>
      </c>
      <c r="AX11" s="32">
        <v>163500</v>
      </c>
      <c r="AY11" s="32">
        <v>355584</v>
      </c>
      <c r="AZ11" s="57">
        <v>480691</v>
      </c>
      <c r="BA11" s="32">
        <v>774059</v>
      </c>
      <c r="BB11" s="32">
        <v>596396</v>
      </c>
      <c r="BC11" s="32">
        <v>582786</v>
      </c>
      <c r="BD11" s="32">
        <v>217172</v>
      </c>
      <c r="BE11" s="32">
        <v>56488</v>
      </c>
      <c r="BF11" s="32">
        <v>80317</v>
      </c>
      <c r="BG11" s="32">
        <v>139450</v>
      </c>
      <c r="BH11" s="32">
        <v>469648</v>
      </c>
      <c r="BI11" s="32">
        <v>110600</v>
      </c>
      <c r="BJ11" s="32">
        <v>3994</v>
      </c>
      <c r="BK11" s="3">
        <f t="shared" si="1"/>
        <v>40887557</v>
      </c>
    </row>
    <row r="12" spans="1:63" ht="12.75" customHeight="1">
      <c r="A12" s="22">
        <v>7</v>
      </c>
      <c r="B12" s="14" t="s">
        <v>67</v>
      </c>
      <c r="C12" s="6">
        <v>0</v>
      </c>
      <c r="D12" s="6">
        <v>0</v>
      </c>
      <c r="E12" s="32">
        <v>0</v>
      </c>
      <c r="F12" s="6">
        <v>62367</v>
      </c>
      <c r="G12" s="32">
        <v>62000</v>
      </c>
      <c r="H12" s="6">
        <v>0</v>
      </c>
      <c r="I12" s="6">
        <v>0</v>
      </c>
      <c r="J12" s="6">
        <v>77872</v>
      </c>
      <c r="K12" s="6">
        <v>0</v>
      </c>
      <c r="L12" s="6">
        <v>38645</v>
      </c>
      <c r="M12" s="6">
        <v>0</v>
      </c>
      <c r="N12" s="6">
        <v>45170</v>
      </c>
      <c r="O12" s="6">
        <v>49300</v>
      </c>
      <c r="P12" s="6">
        <v>10000</v>
      </c>
      <c r="Q12" s="6">
        <v>52743</v>
      </c>
      <c r="R12" s="6">
        <v>12500</v>
      </c>
      <c r="S12" s="6">
        <v>494200</v>
      </c>
      <c r="T12" s="6">
        <v>610</v>
      </c>
      <c r="U12" s="6">
        <v>270000</v>
      </c>
      <c r="V12" s="6">
        <v>0</v>
      </c>
      <c r="W12" s="6">
        <v>140000</v>
      </c>
      <c r="X12" s="6">
        <v>0</v>
      </c>
      <c r="Y12" s="6">
        <v>0</v>
      </c>
      <c r="Z12" s="6">
        <v>1000</v>
      </c>
      <c r="AA12" s="32">
        <v>0</v>
      </c>
      <c r="AB12" s="6">
        <v>80000</v>
      </c>
      <c r="AC12" s="6">
        <v>0</v>
      </c>
      <c r="AD12" s="6">
        <v>40000</v>
      </c>
      <c r="AE12" s="6">
        <v>200500</v>
      </c>
      <c r="AF12" s="6">
        <v>0</v>
      </c>
      <c r="AG12" s="6">
        <v>85000</v>
      </c>
      <c r="AH12" s="6">
        <v>0</v>
      </c>
      <c r="AI12" s="6">
        <v>19485</v>
      </c>
      <c r="AJ12" s="6">
        <v>986</v>
      </c>
      <c r="AK12" s="6">
        <v>0</v>
      </c>
      <c r="AL12" s="6">
        <v>99100</v>
      </c>
      <c r="AM12" s="6">
        <v>0</v>
      </c>
      <c r="AN12" s="6">
        <v>90000</v>
      </c>
      <c r="AO12" s="6">
        <v>0</v>
      </c>
      <c r="AP12" s="6">
        <v>8000</v>
      </c>
      <c r="AQ12" s="32">
        <v>0</v>
      </c>
      <c r="AR12" s="32">
        <v>0</v>
      </c>
      <c r="AS12" s="32">
        <v>0</v>
      </c>
      <c r="AT12" s="32">
        <v>0</v>
      </c>
      <c r="AU12" s="32">
        <v>35000</v>
      </c>
      <c r="AV12" s="32">
        <v>0</v>
      </c>
      <c r="AW12" s="32">
        <v>5000</v>
      </c>
      <c r="AX12" s="32">
        <v>5000</v>
      </c>
      <c r="AY12" s="32">
        <v>30000</v>
      </c>
      <c r="AZ12" s="57">
        <v>0</v>
      </c>
      <c r="BA12" s="32">
        <v>0</v>
      </c>
      <c r="BB12" s="32">
        <v>0</v>
      </c>
      <c r="BC12" s="32">
        <v>0</v>
      </c>
      <c r="BD12" s="32">
        <v>0</v>
      </c>
      <c r="BE12" s="32">
        <v>9500</v>
      </c>
      <c r="BF12" s="32">
        <v>0</v>
      </c>
      <c r="BG12" s="32">
        <v>0</v>
      </c>
      <c r="BH12" s="32">
        <v>0</v>
      </c>
      <c r="BI12" s="32">
        <v>0</v>
      </c>
      <c r="BJ12" s="32">
        <v>0</v>
      </c>
      <c r="BK12" s="3">
        <f t="shared" si="1"/>
        <v>2023978</v>
      </c>
    </row>
    <row r="13" spans="1:63" ht="12.75" customHeight="1">
      <c r="A13" s="22">
        <v>8</v>
      </c>
      <c r="B13" s="14"/>
      <c r="C13" s="6">
        <v>381652</v>
      </c>
      <c r="D13" s="6">
        <v>52245</v>
      </c>
      <c r="E13" s="32">
        <v>981898</v>
      </c>
      <c r="F13" s="6">
        <v>1609256</v>
      </c>
      <c r="G13" s="32">
        <v>67174</v>
      </c>
      <c r="H13" s="6">
        <v>379710</v>
      </c>
      <c r="I13" s="6">
        <v>557900</v>
      </c>
      <c r="J13" s="6">
        <v>1029378</v>
      </c>
      <c r="K13" s="6">
        <v>306676</v>
      </c>
      <c r="L13" s="6">
        <v>479975</v>
      </c>
      <c r="M13" s="6">
        <v>341000</v>
      </c>
      <c r="N13" s="6">
        <v>690329</v>
      </c>
      <c r="O13" s="6">
        <v>693600</v>
      </c>
      <c r="P13" s="6">
        <v>1125300</v>
      </c>
      <c r="Q13" s="6">
        <v>439781</v>
      </c>
      <c r="R13" s="6">
        <v>537961</v>
      </c>
      <c r="S13" s="6">
        <v>4762319</v>
      </c>
      <c r="T13" s="6">
        <v>302884</v>
      </c>
      <c r="U13" s="6">
        <v>3055429</v>
      </c>
      <c r="V13" s="6">
        <v>767399</v>
      </c>
      <c r="W13" s="6">
        <v>1286595</v>
      </c>
      <c r="X13" s="6">
        <v>1011373</v>
      </c>
      <c r="Y13" s="6">
        <v>606000</v>
      </c>
      <c r="Z13" s="6">
        <v>642200</v>
      </c>
      <c r="AA13" s="32">
        <v>254356</v>
      </c>
      <c r="AB13" s="6">
        <v>1090234</v>
      </c>
      <c r="AC13" s="6">
        <v>215537</v>
      </c>
      <c r="AD13" s="6">
        <v>1405134</v>
      </c>
      <c r="AE13" s="6">
        <v>3043700</v>
      </c>
      <c r="AF13" s="6">
        <v>169110</v>
      </c>
      <c r="AG13" s="6">
        <v>376117</v>
      </c>
      <c r="AH13" s="6">
        <v>173400</v>
      </c>
      <c r="AI13" s="6">
        <v>621371</v>
      </c>
      <c r="AJ13" s="6">
        <v>718580</v>
      </c>
      <c r="AK13" s="6">
        <v>146400</v>
      </c>
      <c r="AL13" s="6">
        <v>581289</v>
      </c>
      <c r="AM13" s="6">
        <v>78263</v>
      </c>
      <c r="AN13" s="6">
        <v>2321932</v>
      </c>
      <c r="AO13" s="6">
        <v>686654</v>
      </c>
      <c r="AP13" s="6">
        <v>159660</v>
      </c>
      <c r="AQ13" s="32">
        <v>1990400</v>
      </c>
      <c r="AR13" s="32">
        <v>158201</v>
      </c>
      <c r="AS13" s="32">
        <v>132046</v>
      </c>
      <c r="AT13" s="32">
        <v>230591</v>
      </c>
      <c r="AU13" s="32">
        <v>544613</v>
      </c>
      <c r="AV13" s="32">
        <v>1484945</v>
      </c>
      <c r="AW13" s="32">
        <v>145783</v>
      </c>
      <c r="AX13" s="32">
        <v>168500</v>
      </c>
      <c r="AY13" s="32">
        <v>385584</v>
      </c>
      <c r="AZ13" s="57">
        <v>480691</v>
      </c>
      <c r="BA13" s="32">
        <v>774059</v>
      </c>
      <c r="BB13" s="32">
        <v>596396</v>
      </c>
      <c r="BC13" s="32">
        <v>582786</v>
      </c>
      <c r="BD13" s="32">
        <v>217172</v>
      </c>
      <c r="BE13" s="32">
        <v>65988</v>
      </c>
      <c r="BF13" s="32">
        <v>80317</v>
      </c>
      <c r="BG13" s="32">
        <v>139450</v>
      </c>
      <c r="BH13" s="32">
        <v>469648</v>
      </c>
      <c r="BI13" s="32">
        <v>110600</v>
      </c>
      <c r="BJ13" s="32">
        <v>3994</v>
      </c>
      <c r="BK13" s="3"/>
    </row>
    <row r="14" spans="1:63" ht="12.75" customHeight="1">
      <c r="A14" s="24"/>
      <c r="B14" s="15" t="s">
        <v>68</v>
      </c>
      <c r="C14" s="7">
        <v>-1.131397334345207</v>
      </c>
      <c r="D14" s="7">
        <v>1.8380593864339994</v>
      </c>
      <c r="E14" s="33">
        <v>10.633276298975547</v>
      </c>
      <c r="F14" s="7">
        <v>9.53672744943494</v>
      </c>
      <c r="G14" s="33">
        <v>-1.635916419073596</v>
      </c>
      <c r="H14" s="7">
        <v>-1.9181050813038931</v>
      </c>
      <c r="I14" s="7">
        <v>12.85483870967742</v>
      </c>
      <c r="J14" s="7">
        <v>8.206858063127347</v>
      </c>
      <c r="K14" s="7">
        <v>7.0894632206759445</v>
      </c>
      <c r="L14" s="7">
        <v>3.466875171547029</v>
      </c>
      <c r="M14" s="7">
        <v>10.757097791798108</v>
      </c>
      <c r="N14" s="7">
        <v>11.244791581827956</v>
      </c>
      <c r="O14" s="7">
        <v>2.922882427307206</v>
      </c>
      <c r="P14" s="7">
        <v>9.09700889248181</v>
      </c>
      <c r="Q14" s="7">
        <v>8.048553284163907</v>
      </c>
      <c r="R14" s="7">
        <v>10.619677438458654</v>
      </c>
      <c r="S14" s="7">
        <v>10.609336571021208</v>
      </c>
      <c r="T14" s="7">
        <v>2.2646717959070757</v>
      </c>
      <c r="U14" s="7">
        <v>5.492264274736435</v>
      </c>
      <c r="V14" s="7">
        <v>7.241526063488469</v>
      </c>
      <c r="W14" s="7">
        <v>9.004472159234064</v>
      </c>
      <c r="X14" s="7">
        <v>3.8936550285082907</v>
      </c>
      <c r="Y14" s="7">
        <v>8.820960698689957</v>
      </c>
      <c r="Z14" s="7">
        <v>8.562666666666667</v>
      </c>
      <c r="AA14" s="33">
        <v>7.129211278659118</v>
      </c>
      <c r="AB14" s="7">
        <v>9.243658007189852</v>
      </c>
      <c r="AC14" s="7">
        <v>8.007169923471283</v>
      </c>
      <c r="AD14" s="7">
        <v>3.845741623651382</v>
      </c>
      <c r="AE14" s="7">
        <v>9.423219814241486</v>
      </c>
      <c r="AF14" s="7">
        <v>5.564659427443238</v>
      </c>
      <c r="AG14" s="7">
        <v>5.631927286884387</v>
      </c>
      <c r="AH14" s="7">
        <v>6.6183206106870225</v>
      </c>
      <c r="AI14" s="7">
        <v>10.57508764763947</v>
      </c>
      <c r="AJ14" s="7">
        <v>11.545308483290489</v>
      </c>
      <c r="AK14" s="7">
        <v>5.048275862068966</v>
      </c>
      <c r="AL14" s="7">
        <v>9.139045672510022</v>
      </c>
      <c r="AM14" s="7">
        <v>6.427116695409378</v>
      </c>
      <c r="AN14" s="7">
        <v>4.30855501454783</v>
      </c>
      <c r="AO14" s="7">
        <v>8.19063864303266</v>
      </c>
      <c r="AP14" s="7">
        <v>9.80110497237569</v>
      </c>
      <c r="AQ14" s="33">
        <v>5.475653370013755</v>
      </c>
      <c r="AR14" s="33">
        <v>9.081051604385511</v>
      </c>
      <c r="AS14" s="33">
        <v>10.811036515474045</v>
      </c>
      <c r="AT14" s="33">
        <v>5.810386534294209</v>
      </c>
      <c r="AU14" s="33">
        <v>9.634734458479285</v>
      </c>
      <c r="AV14" s="33">
        <v>6.44325602586076</v>
      </c>
      <c r="AW14" s="33">
        <v>4.451933060526477</v>
      </c>
      <c r="AX14" s="33">
        <v>7.358078602620087</v>
      </c>
      <c r="AY14" s="33">
        <v>5.0137702360054615</v>
      </c>
      <c r="AZ14" s="56">
        <v>12.812276773815235</v>
      </c>
      <c r="BA14" s="33">
        <v>10.658593007724825</v>
      </c>
      <c r="BB14" s="33">
        <v>11.994127584265144</v>
      </c>
      <c r="BC14" s="33">
        <v>7.600532102194921</v>
      </c>
      <c r="BD14" s="33">
        <v>8.831361067057053</v>
      </c>
      <c r="BE14" s="33">
        <v>1.9369496301514617</v>
      </c>
      <c r="BF14" s="33">
        <v>8.908274179236912</v>
      </c>
      <c r="BG14" s="33">
        <v>5.409231962761831</v>
      </c>
      <c r="BH14" s="33">
        <v>1.8332448552602816</v>
      </c>
      <c r="BI14" s="33" t="e">
        <v>#DIV/0!</v>
      </c>
      <c r="BJ14" s="33" t="e">
        <v>#DIV/0!</v>
      </c>
      <c r="BK14" s="7">
        <f>BK11+BK12</f>
        <v>42911535</v>
      </c>
    </row>
    <row r="15" spans="1:63" ht="12.75" customHeight="1">
      <c r="A15" s="25"/>
      <c r="B15" s="15" t="s">
        <v>96</v>
      </c>
      <c r="C15" s="5">
        <v>216369</v>
      </c>
      <c r="D15" s="5">
        <v>0</v>
      </c>
      <c r="E15" s="5">
        <v>259438</v>
      </c>
      <c r="F15" s="5">
        <v>415790</v>
      </c>
      <c r="G15" s="5">
        <v>2085</v>
      </c>
      <c r="H15" s="5">
        <v>156369</v>
      </c>
      <c r="I15" s="5">
        <v>247700</v>
      </c>
      <c r="J15" s="5">
        <v>349350</v>
      </c>
      <c r="K15" s="5">
        <v>14521</v>
      </c>
      <c r="L15" s="5">
        <v>0</v>
      </c>
      <c r="M15" s="5">
        <v>341000</v>
      </c>
      <c r="N15" s="5">
        <v>33730</v>
      </c>
      <c r="O15" s="5">
        <v>347500</v>
      </c>
      <c r="P15" s="5">
        <v>0</v>
      </c>
      <c r="Q15" s="5">
        <v>174132</v>
      </c>
      <c r="R15" s="5">
        <v>198268</v>
      </c>
      <c r="S15" s="5">
        <v>2370688</v>
      </c>
      <c r="T15" s="5">
        <v>49073</v>
      </c>
      <c r="U15" s="5">
        <v>1651081</v>
      </c>
      <c r="V15" s="5">
        <v>171071</v>
      </c>
      <c r="W15" s="5">
        <v>704477</v>
      </c>
      <c r="X15" s="5">
        <v>310649</v>
      </c>
      <c r="Y15" s="5">
        <v>101000</v>
      </c>
      <c r="Z15" s="5">
        <v>641200</v>
      </c>
      <c r="AA15" s="5">
        <v>55008</v>
      </c>
      <c r="AB15" s="5">
        <v>390852</v>
      </c>
      <c r="AC15" s="5">
        <v>7117</v>
      </c>
      <c r="AD15" s="5">
        <v>598753</v>
      </c>
      <c r="AE15" s="5">
        <v>1532300</v>
      </c>
      <c r="AF15" s="5">
        <v>0</v>
      </c>
      <c r="AG15" s="5">
        <v>379336</v>
      </c>
      <c r="AH15" s="5">
        <v>18500</v>
      </c>
      <c r="AI15" s="5">
        <v>106333</v>
      </c>
      <c r="AJ15" s="5">
        <v>159585</v>
      </c>
      <c r="AK15" s="5">
        <v>146200</v>
      </c>
      <c r="AL15" s="5">
        <v>0</v>
      </c>
      <c r="AM15" s="5">
        <v>1516</v>
      </c>
      <c r="AN15" s="5">
        <v>597754</v>
      </c>
      <c r="AO15" s="5">
        <v>559168</v>
      </c>
      <c r="AP15" s="5">
        <v>151660</v>
      </c>
      <c r="AQ15" s="5">
        <v>727800</v>
      </c>
      <c r="AR15" s="5">
        <v>146681</v>
      </c>
      <c r="AS15" s="5">
        <v>43954</v>
      </c>
      <c r="AT15" s="5">
        <v>113726</v>
      </c>
      <c r="AU15" s="5">
        <v>259510</v>
      </c>
      <c r="AV15" s="5">
        <v>845288</v>
      </c>
      <c r="AW15" s="5">
        <v>9046</v>
      </c>
      <c r="AX15" s="5">
        <v>42600</v>
      </c>
      <c r="AY15" s="5">
        <v>15943</v>
      </c>
      <c r="AZ15" s="55">
        <v>172975</v>
      </c>
      <c r="BA15" s="5">
        <v>69348</v>
      </c>
      <c r="BB15" s="5">
        <v>27040</v>
      </c>
      <c r="BC15" s="5">
        <v>123534</v>
      </c>
      <c r="BD15" s="5">
        <v>44892</v>
      </c>
      <c r="BE15" s="5">
        <v>0</v>
      </c>
      <c r="BF15" s="5">
        <v>12</v>
      </c>
      <c r="BG15" s="5">
        <v>0</v>
      </c>
      <c r="BH15" s="5">
        <v>0</v>
      </c>
      <c r="BI15" s="5">
        <v>0</v>
      </c>
      <c r="BJ15" s="5">
        <v>0</v>
      </c>
      <c r="BK15" s="5">
        <f>BK14/BK4</f>
        <v>6.890046751413404</v>
      </c>
    </row>
    <row r="16" spans="1:63" ht="12.75" customHeight="1">
      <c r="A16" s="25"/>
      <c r="B16" s="15"/>
      <c r="C16" s="5">
        <v>56.69274627147244</v>
      </c>
      <c r="D16" s="5">
        <v>0</v>
      </c>
      <c r="E16" s="5">
        <v>26.42209272246201</v>
      </c>
      <c r="F16" s="5">
        <v>25.837405608554516</v>
      </c>
      <c r="G16" s="5">
        <v>3.1038794771786704</v>
      </c>
      <c r="H16" s="5">
        <v>41.18116457296358</v>
      </c>
      <c r="I16" s="5">
        <v>44.39863774870048</v>
      </c>
      <c r="J16" s="5">
        <v>33.937970308283255</v>
      </c>
      <c r="K16" s="5">
        <v>4.734964588034277</v>
      </c>
      <c r="L16" s="5">
        <v>0</v>
      </c>
      <c r="M16" s="5">
        <v>100</v>
      </c>
      <c r="N16" s="5">
        <v>4.886076059386177</v>
      </c>
      <c r="O16" s="5">
        <v>50.100922722029985</v>
      </c>
      <c r="P16" s="5">
        <v>0</v>
      </c>
      <c r="Q16" s="5">
        <v>39.59516213751845</v>
      </c>
      <c r="R16" s="5">
        <v>36.85545978240059</v>
      </c>
      <c r="S16" s="5">
        <v>49.78011762756758</v>
      </c>
      <c r="T16" s="5">
        <v>16.20191228325035</v>
      </c>
      <c r="U16" s="5">
        <v>54.037616321636015</v>
      </c>
      <c r="V16" s="5">
        <v>22.292314688968844</v>
      </c>
      <c r="W16" s="5">
        <v>54.75514827898446</v>
      </c>
      <c r="X16" s="5">
        <v>30.715571801897024</v>
      </c>
      <c r="Y16" s="5">
        <v>16.666666666666664</v>
      </c>
      <c r="Z16" s="5">
        <v>99.84428526938648</v>
      </c>
      <c r="AA16" s="5">
        <v>21.6263819214015</v>
      </c>
      <c r="AB16" s="5">
        <v>35.85028535158507</v>
      </c>
      <c r="AC16" s="5">
        <v>3.30198527399008</v>
      </c>
      <c r="AD16" s="5">
        <v>42.611807841814375</v>
      </c>
      <c r="AE16" s="5">
        <v>50.3433321286592</v>
      </c>
      <c r="AF16" s="5">
        <v>0</v>
      </c>
      <c r="AG16" s="5">
        <v>0</v>
      </c>
      <c r="AH16" s="5">
        <v>10.668973471741639</v>
      </c>
      <c r="AI16" s="5">
        <v>17.112642849440995</v>
      </c>
      <c r="AJ16" s="5">
        <v>22.208383200200394</v>
      </c>
      <c r="AK16" s="5">
        <v>99.86338797814209</v>
      </c>
      <c r="AL16" s="5">
        <v>0</v>
      </c>
      <c r="AM16" s="5">
        <v>1.9370583800774313</v>
      </c>
      <c r="AN16" s="5">
        <v>25.74382023246159</v>
      </c>
      <c r="AO16" s="5">
        <v>0</v>
      </c>
      <c r="AP16" s="5">
        <v>94.9893523737943</v>
      </c>
      <c r="AQ16" s="5">
        <v>36.565514469453376</v>
      </c>
      <c r="AR16" s="5">
        <v>92.71812441135012</v>
      </c>
      <c r="AS16" s="5">
        <v>33.28688487345319</v>
      </c>
      <c r="AT16" s="5">
        <v>49.31935765055878</v>
      </c>
      <c r="AU16" s="5">
        <v>47.65034988147547</v>
      </c>
      <c r="AV16" s="5">
        <v>56.92385913282983</v>
      </c>
      <c r="AW16" s="5">
        <v>6.205113079028419</v>
      </c>
      <c r="AX16" s="5">
        <v>25.281899109792285</v>
      </c>
      <c r="AY16" s="5">
        <v>4.134767002780198</v>
      </c>
      <c r="AZ16" s="55"/>
      <c r="BA16" s="5"/>
      <c r="BB16" s="5"/>
      <c r="BC16" s="5"/>
      <c r="BD16" s="5"/>
      <c r="BE16" s="5">
        <v>0</v>
      </c>
      <c r="BF16" s="5">
        <v>0.014940797091524832</v>
      </c>
      <c r="BG16" s="5">
        <v>0</v>
      </c>
      <c r="BH16" s="5">
        <v>0</v>
      </c>
      <c r="BI16" s="5">
        <v>0</v>
      </c>
      <c r="BJ16" s="5">
        <v>0</v>
      </c>
      <c r="BK16" s="5"/>
    </row>
    <row r="17" spans="1:72" s="8" customFormat="1" ht="12.75" customHeight="1">
      <c r="A17" s="22">
        <v>9</v>
      </c>
      <c r="B17" s="16" t="s">
        <v>69</v>
      </c>
      <c r="C17" s="39">
        <v>218153</v>
      </c>
      <c r="D17" s="39">
        <v>48332</v>
      </c>
      <c r="E17" s="40">
        <v>506806</v>
      </c>
      <c r="F17" s="39">
        <v>1407402</v>
      </c>
      <c r="G17" s="40">
        <v>3777</v>
      </c>
      <c r="H17" s="39">
        <v>96058</v>
      </c>
      <c r="I17" s="39">
        <v>449000</v>
      </c>
      <c r="J17" s="39">
        <v>958696</v>
      </c>
      <c r="K17" s="39">
        <v>278917</v>
      </c>
      <c r="L17" s="39">
        <v>561043</v>
      </c>
      <c r="M17" s="39">
        <v>222188</v>
      </c>
      <c r="N17" s="39">
        <v>609080</v>
      </c>
      <c r="O17" s="39">
        <v>655508</v>
      </c>
      <c r="P17" s="39">
        <v>962252</v>
      </c>
      <c r="Q17" s="39">
        <v>439572</v>
      </c>
      <c r="R17" s="39">
        <v>480620</v>
      </c>
      <c r="S17" s="39">
        <v>3800168</v>
      </c>
      <c r="T17" s="39">
        <v>233748</v>
      </c>
      <c r="U17" s="39">
        <v>2844180</v>
      </c>
      <c r="V17" s="39">
        <v>734322</v>
      </c>
      <c r="W17" s="39">
        <v>1101629</v>
      </c>
      <c r="X17" s="39">
        <v>1110243</v>
      </c>
      <c r="Y17" s="39">
        <v>498014</v>
      </c>
      <c r="Z17" s="39">
        <v>474001</v>
      </c>
      <c r="AA17" s="40">
        <v>193832</v>
      </c>
      <c r="AB17" s="39">
        <v>928403</v>
      </c>
      <c r="AC17" s="39">
        <v>187169</v>
      </c>
      <c r="AD17" s="39">
        <v>1220733</v>
      </c>
      <c r="AE17" s="39">
        <v>2272538</v>
      </c>
      <c r="AF17" s="39">
        <v>114785</v>
      </c>
      <c r="AG17" s="39">
        <v>379336</v>
      </c>
      <c r="AH17" s="39">
        <v>135716</v>
      </c>
      <c r="AI17" s="39">
        <v>548446</v>
      </c>
      <c r="AJ17" s="39">
        <v>542322</v>
      </c>
      <c r="AK17" s="39">
        <v>138500</v>
      </c>
      <c r="AL17" s="39">
        <v>432037</v>
      </c>
      <c r="AM17" s="39">
        <v>58192</v>
      </c>
      <c r="AN17" s="39">
        <v>2103900</v>
      </c>
      <c r="AO17" s="39">
        <v>559168</v>
      </c>
      <c r="AP17" s="39">
        <v>145137</v>
      </c>
      <c r="AQ17" s="40">
        <v>543000</v>
      </c>
      <c r="AR17" s="40">
        <v>134661</v>
      </c>
      <c r="AS17" s="40">
        <v>96357</v>
      </c>
      <c r="AT17" s="40">
        <v>180521</v>
      </c>
      <c r="AU17" s="40">
        <v>498204</v>
      </c>
      <c r="AV17" s="40">
        <v>950085</v>
      </c>
      <c r="AW17" s="40">
        <v>152000</v>
      </c>
      <c r="AX17" s="40">
        <v>165500</v>
      </c>
      <c r="AY17" s="40">
        <v>423621</v>
      </c>
      <c r="AZ17" s="58">
        <v>403380</v>
      </c>
      <c r="BA17" s="40">
        <v>589827</v>
      </c>
      <c r="BB17" s="40">
        <v>454635</v>
      </c>
      <c r="BC17" s="40">
        <v>408395</v>
      </c>
      <c r="BD17" s="40">
        <v>151191</v>
      </c>
      <c r="BE17" s="40">
        <v>62187</v>
      </c>
      <c r="BF17" s="40">
        <v>58414</v>
      </c>
      <c r="BG17" s="40">
        <v>97065</v>
      </c>
      <c r="BH17" s="40">
        <v>446863</v>
      </c>
      <c r="BI17" s="40">
        <v>61100</v>
      </c>
      <c r="BJ17" s="40">
        <v>0</v>
      </c>
      <c r="BK17" s="3">
        <f>SUM(C17:BJ17)</f>
        <v>34530929</v>
      </c>
      <c r="BL17" s="41"/>
      <c r="BM17" s="41"/>
      <c r="BN17" s="41"/>
      <c r="BO17" s="41"/>
      <c r="BP17" s="41"/>
      <c r="BQ17" s="41"/>
      <c r="BR17" s="41"/>
      <c r="BS17" s="41"/>
      <c r="BT17" s="41"/>
    </row>
    <row r="18" spans="1:63" ht="12.75" customHeight="1">
      <c r="A18" s="22">
        <v>10</v>
      </c>
      <c r="B18" s="14" t="s">
        <v>70</v>
      </c>
      <c r="C18" s="3">
        <v>135088</v>
      </c>
      <c r="D18" s="3">
        <v>31972</v>
      </c>
      <c r="E18" s="30">
        <v>0</v>
      </c>
      <c r="F18" s="3">
        <v>17630</v>
      </c>
      <c r="G18" s="30">
        <v>58923</v>
      </c>
      <c r="H18" s="3">
        <v>435432</v>
      </c>
      <c r="I18" s="3">
        <v>0</v>
      </c>
      <c r="J18" s="3">
        <v>47185</v>
      </c>
      <c r="K18" s="3">
        <v>10706</v>
      </c>
      <c r="L18" s="3">
        <v>10012</v>
      </c>
      <c r="M18" s="3">
        <v>11912</v>
      </c>
      <c r="N18" s="3">
        <v>7092</v>
      </c>
      <c r="O18" s="3">
        <v>6492</v>
      </c>
      <c r="P18" s="3">
        <v>18748</v>
      </c>
      <c r="Q18" s="3">
        <v>14437</v>
      </c>
      <c r="R18" s="3">
        <v>18995</v>
      </c>
      <c r="S18" s="3">
        <v>12353</v>
      </c>
      <c r="T18" s="3">
        <v>9183</v>
      </c>
      <c r="U18" s="3">
        <v>46626</v>
      </c>
      <c r="V18" s="3">
        <v>2188</v>
      </c>
      <c r="W18" s="3">
        <v>180</v>
      </c>
      <c r="X18" s="3">
        <v>2274</v>
      </c>
      <c r="Y18" s="3">
        <v>9186</v>
      </c>
      <c r="Z18" s="3">
        <v>7199</v>
      </c>
      <c r="AA18" s="30">
        <v>7830</v>
      </c>
      <c r="AB18" s="3">
        <v>45</v>
      </c>
      <c r="AC18" s="3">
        <v>2695</v>
      </c>
      <c r="AD18" s="3">
        <v>868</v>
      </c>
      <c r="AE18" s="3">
        <v>2562</v>
      </c>
      <c r="AF18" s="3">
        <v>0</v>
      </c>
      <c r="AG18" s="3">
        <v>1471</v>
      </c>
      <c r="AH18" s="3">
        <v>5984</v>
      </c>
      <c r="AI18" s="3">
        <v>0</v>
      </c>
      <c r="AJ18" s="3">
        <v>6976</v>
      </c>
      <c r="AK18" s="3">
        <v>800</v>
      </c>
      <c r="AL18" s="3">
        <v>0</v>
      </c>
      <c r="AM18" s="3">
        <v>289</v>
      </c>
      <c r="AN18" s="3">
        <v>3165</v>
      </c>
      <c r="AO18" s="3">
        <v>2520</v>
      </c>
      <c r="AP18" s="3">
        <v>0</v>
      </c>
      <c r="AQ18" s="30">
        <v>0</v>
      </c>
      <c r="AR18" s="30">
        <v>1140</v>
      </c>
      <c r="AS18" s="30">
        <v>0</v>
      </c>
      <c r="AT18" s="30">
        <v>0</v>
      </c>
      <c r="AU18" s="30">
        <v>60</v>
      </c>
      <c r="AV18" s="30">
        <v>3042</v>
      </c>
      <c r="AW18" s="30">
        <v>905</v>
      </c>
      <c r="AX18" s="30">
        <v>1000</v>
      </c>
      <c r="AY18" s="30">
        <v>0</v>
      </c>
      <c r="AZ18" s="54">
        <v>455</v>
      </c>
      <c r="BA18" s="30">
        <v>825</v>
      </c>
      <c r="BB18" s="30">
        <v>0</v>
      </c>
      <c r="BC18" s="30">
        <v>0</v>
      </c>
      <c r="BD18" s="30">
        <v>1168</v>
      </c>
      <c r="BE18" s="30">
        <v>1225</v>
      </c>
      <c r="BF18" s="30">
        <v>0</v>
      </c>
      <c r="BG18" s="30">
        <v>34</v>
      </c>
      <c r="BH18" s="30">
        <v>0</v>
      </c>
      <c r="BI18" s="30">
        <v>0</v>
      </c>
      <c r="BJ18" s="30">
        <v>0</v>
      </c>
      <c r="BK18" s="3">
        <f>SUM(C18:BJ18)</f>
        <v>958872</v>
      </c>
    </row>
    <row r="19" spans="1:71" ht="12.75" customHeight="1">
      <c r="A19" s="24"/>
      <c r="B19" s="17" t="s">
        <v>71</v>
      </c>
      <c r="C19" s="37">
        <v>353241</v>
      </c>
      <c r="D19" s="37">
        <v>80304</v>
      </c>
      <c r="E19" s="37">
        <v>506806</v>
      </c>
      <c r="F19" s="37">
        <v>1425032</v>
      </c>
      <c r="G19" s="37">
        <v>62700</v>
      </c>
      <c r="H19" s="37">
        <v>531490</v>
      </c>
      <c r="I19" s="37">
        <v>449000</v>
      </c>
      <c r="J19" s="37">
        <v>1005881</v>
      </c>
      <c r="K19" s="37">
        <v>289623</v>
      </c>
      <c r="L19" s="37">
        <v>571055</v>
      </c>
      <c r="M19" s="37">
        <v>234100</v>
      </c>
      <c r="N19" s="37">
        <v>616172</v>
      </c>
      <c r="O19" s="37">
        <v>662000</v>
      </c>
      <c r="P19" s="37">
        <v>981000</v>
      </c>
      <c r="Q19" s="37">
        <v>454009</v>
      </c>
      <c r="R19" s="37">
        <v>499615</v>
      </c>
      <c r="S19" s="37">
        <v>3812521</v>
      </c>
      <c r="T19" s="37">
        <v>242931</v>
      </c>
      <c r="U19" s="37">
        <v>2890806</v>
      </c>
      <c r="V19" s="37">
        <v>736510</v>
      </c>
      <c r="W19" s="37">
        <v>1101809</v>
      </c>
      <c r="X19" s="37">
        <v>1112517</v>
      </c>
      <c r="Y19" s="37">
        <v>507200</v>
      </c>
      <c r="Z19" s="37">
        <v>481200</v>
      </c>
      <c r="AA19" s="37">
        <v>201662</v>
      </c>
      <c r="AB19" s="37">
        <v>928448</v>
      </c>
      <c r="AC19" s="37">
        <v>189864</v>
      </c>
      <c r="AD19" s="37">
        <v>1221601</v>
      </c>
      <c r="AE19" s="37">
        <v>2275100</v>
      </c>
      <c r="AF19" s="37">
        <v>114785</v>
      </c>
      <c r="AG19" s="37">
        <v>0</v>
      </c>
      <c r="AH19" s="37">
        <v>141700</v>
      </c>
      <c r="AI19" s="37">
        <v>548446</v>
      </c>
      <c r="AJ19" s="37">
        <v>549298</v>
      </c>
      <c r="AK19" s="37">
        <v>139300</v>
      </c>
      <c r="AL19" s="37">
        <v>432037</v>
      </c>
      <c r="AM19" s="37">
        <v>58481</v>
      </c>
      <c r="AN19" s="37">
        <v>2107065</v>
      </c>
      <c r="AO19" s="37">
        <v>0</v>
      </c>
      <c r="AP19" s="37">
        <v>145137</v>
      </c>
      <c r="AQ19" s="37">
        <v>543000</v>
      </c>
      <c r="AR19" s="37">
        <v>135801</v>
      </c>
      <c r="AS19" s="37">
        <v>96357</v>
      </c>
      <c r="AT19" s="37">
        <v>180521</v>
      </c>
      <c r="AU19" s="37">
        <v>498264</v>
      </c>
      <c r="AV19" s="37">
        <v>953127</v>
      </c>
      <c r="AW19" s="37">
        <v>152905</v>
      </c>
      <c r="AX19" s="37">
        <v>166500</v>
      </c>
      <c r="AY19" s="37">
        <v>423621</v>
      </c>
      <c r="AZ19" s="43">
        <v>403835</v>
      </c>
      <c r="BA19" s="37">
        <v>590652</v>
      </c>
      <c r="BB19" s="37">
        <v>454635</v>
      </c>
      <c r="BC19" s="37">
        <v>408395</v>
      </c>
      <c r="BD19" s="37">
        <v>152359</v>
      </c>
      <c r="BE19" s="37">
        <v>63412</v>
      </c>
      <c r="BF19" s="37">
        <v>58414</v>
      </c>
      <c r="BG19" s="37">
        <v>97099</v>
      </c>
      <c r="BH19" s="37">
        <v>446863</v>
      </c>
      <c r="BI19" s="37">
        <v>61100</v>
      </c>
      <c r="BJ19" s="37">
        <v>0</v>
      </c>
      <c r="BK19" s="37">
        <f>SUM(BK17:BK18)</f>
        <v>35489801</v>
      </c>
      <c r="BL19" s="8"/>
      <c r="BM19" s="8"/>
      <c r="BN19" s="8"/>
      <c r="BO19" s="8"/>
      <c r="BP19" s="8"/>
      <c r="BQ19" s="8"/>
      <c r="BR19" s="8"/>
      <c r="BS19" s="8"/>
    </row>
    <row r="20" spans="1:71" s="8" customFormat="1" ht="12.75" customHeight="1">
      <c r="A20" s="23">
        <v>11</v>
      </c>
      <c r="B20" s="14" t="s">
        <v>97</v>
      </c>
      <c r="C20" s="39">
        <v>133</v>
      </c>
      <c r="D20" s="39">
        <v>33</v>
      </c>
      <c r="E20" s="40">
        <v>17135</v>
      </c>
      <c r="F20" s="39">
        <v>16479</v>
      </c>
      <c r="G20" s="40">
        <v>0</v>
      </c>
      <c r="H20" s="39">
        <v>100</v>
      </c>
      <c r="I20" s="39">
        <v>7100</v>
      </c>
      <c r="J20" s="39">
        <v>775</v>
      </c>
      <c r="K20" s="39">
        <v>3487</v>
      </c>
      <c r="L20" s="39">
        <v>3683</v>
      </c>
      <c r="M20" s="39">
        <v>0</v>
      </c>
      <c r="N20" s="39">
        <v>6615</v>
      </c>
      <c r="O20" s="39">
        <v>16500</v>
      </c>
      <c r="P20" s="39">
        <v>8946</v>
      </c>
      <c r="Q20" s="39">
        <v>13048</v>
      </c>
      <c r="R20" s="39">
        <v>0</v>
      </c>
      <c r="S20" s="39">
        <v>44766</v>
      </c>
      <c r="T20" s="39">
        <v>18820</v>
      </c>
      <c r="U20" s="39">
        <v>26039</v>
      </c>
      <c r="V20" s="39">
        <v>5405</v>
      </c>
      <c r="W20" s="39">
        <v>14500</v>
      </c>
      <c r="X20" s="39">
        <v>19900</v>
      </c>
      <c r="Y20" s="39">
        <v>2100</v>
      </c>
      <c r="Z20" s="39">
        <v>8100</v>
      </c>
      <c r="AA20" s="40">
        <v>3067</v>
      </c>
      <c r="AB20" s="39">
        <v>16160</v>
      </c>
      <c r="AC20" s="39">
        <v>4674</v>
      </c>
      <c r="AD20" s="39">
        <v>8177</v>
      </c>
      <c r="AE20" s="39">
        <v>27082</v>
      </c>
      <c r="AF20" s="39">
        <v>0</v>
      </c>
      <c r="AG20" s="39">
        <v>1471</v>
      </c>
      <c r="AH20" s="39">
        <v>0</v>
      </c>
      <c r="AI20" s="39">
        <v>49274</v>
      </c>
      <c r="AJ20" s="39">
        <v>0</v>
      </c>
      <c r="AK20" s="39">
        <v>1300</v>
      </c>
      <c r="AL20" s="39" t="s">
        <v>113</v>
      </c>
      <c r="AM20" s="39">
        <v>489</v>
      </c>
      <c r="AN20" s="39">
        <v>35000</v>
      </c>
      <c r="AO20" s="39">
        <v>2520</v>
      </c>
      <c r="AP20" s="39">
        <v>3076</v>
      </c>
      <c r="AQ20" s="40">
        <v>3800</v>
      </c>
      <c r="AR20" s="40">
        <v>2132</v>
      </c>
      <c r="AS20" s="40">
        <v>1732</v>
      </c>
      <c r="AT20" s="40">
        <v>0</v>
      </c>
      <c r="AU20" s="40">
        <v>1500</v>
      </c>
      <c r="AV20" s="40">
        <v>9000</v>
      </c>
      <c r="AW20" s="40">
        <v>2826</v>
      </c>
      <c r="AX20" s="40">
        <v>5900</v>
      </c>
      <c r="AY20" s="40">
        <v>3116</v>
      </c>
      <c r="AZ20" s="58">
        <v>6645</v>
      </c>
      <c r="BA20" s="40">
        <v>4038</v>
      </c>
      <c r="BB20" s="40">
        <v>5712</v>
      </c>
      <c r="BC20" s="40">
        <v>0</v>
      </c>
      <c r="BD20" s="40">
        <v>2387</v>
      </c>
      <c r="BE20" s="40">
        <v>1573</v>
      </c>
      <c r="BF20" s="40">
        <v>1072</v>
      </c>
      <c r="BG20" s="40">
        <v>3270</v>
      </c>
      <c r="BH20" s="40">
        <v>800</v>
      </c>
      <c r="BI20" s="40">
        <v>0</v>
      </c>
      <c r="BJ20" s="40">
        <v>0</v>
      </c>
      <c r="BK20" s="3">
        <f>SUM(C20:BJ20)</f>
        <v>441457</v>
      </c>
      <c r="BL20" s="42"/>
      <c r="BM20" s="42"/>
      <c r="BN20" s="42"/>
      <c r="BO20" s="42"/>
      <c r="BP20" s="42"/>
      <c r="BQ20" s="42"/>
      <c r="BR20" s="42"/>
      <c r="BS20" s="42"/>
    </row>
    <row r="21" spans="1:71" ht="12.75" customHeight="1">
      <c r="A21" s="23">
        <v>12</v>
      </c>
      <c r="B21" s="14" t="s">
        <v>98</v>
      </c>
      <c r="C21" s="39">
        <v>120887</v>
      </c>
      <c r="D21" s="39">
        <v>35335</v>
      </c>
      <c r="E21" s="40">
        <v>288974</v>
      </c>
      <c r="F21" s="39">
        <v>453764</v>
      </c>
      <c r="G21" s="40">
        <v>21858</v>
      </c>
      <c r="H21" s="39">
        <v>193378</v>
      </c>
      <c r="I21" s="39">
        <v>200700</v>
      </c>
      <c r="J21" s="39">
        <v>231961</v>
      </c>
      <c r="K21" s="39">
        <v>106243</v>
      </c>
      <c r="L21" s="39">
        <v>174431</v>
      </c>
      <c r="M21" s="39">
        <v>95800</v>
      </c>
      <c r="N21" s="39">
        <v>358066</v>
      </c>
      <c r="O21" s="39">
        <v>360500</v>
      </c>
      <c r="P21" s="39">
        <v>82263</v>
      </c>
      <c r="Q21" s="39">
        <v>203682</v>
      </c>
      <c r="R21" s="39">
        <v>175601</v>
      </c>
      <c r="S21" s="39">
        <v>821764</v>
      </c>
      <c r="T21" s="39">
        <v>82263</v>
      </c>
      <c r="U21" s="39">
        <v>1346905</v>
      </c>
      <c r="V21" s="39">
        <v>326424</v>
      </c>
      <c r="W21" s="39">
        <v>451113</v>
      </c>
      <c r="X21" s="39">
        <v>401851</v>
      </c>
      <c r="Y21" s="39">
        <v>183400</v>
      </c>
      <c r="Z21" s="39">
        <v>149100</v>
      </c>
      <c r="AA21" s="40">
        <v>71658</v>
      </c>
      <c r="AB21" s="39">
        <v>439552</v>
      </c>
      <c r="AC21" s="39">
        <v>120881</v>
      </c>
      <c r="AD21" s="39">
        <v>506109</v>
      </c>
      <c r="AE21" s="39">
        <v>903520</v>
      </c>
      <c r="AF21" s="39">
        <v>48261</v>
      </c>
      <c r="AG21" s="39">
        <v>130.30362362898765</v>
      </c>
      <c r="AH21" s="39">
        <v>98500</v>
      </c>
      <c r="AI21" s="39">
        <v>161156</v>
      </c>
      <c r="AJ21" s="39">
        <v>200833</v>
      </c>
      <c r="AK21" s="39">
        <v>39300</v>
      </c>
      <c r="AL21" s="39">
        <v>135252</v>
      </c>
      <c r="AM21" s="39">
        <v>33775</v>
      </c>
      <c r="AN21" s="39">
        <v>566200</v>
      </c>
      <c r="AO21" s="39">
        <v>81.43373518540633</v>
      </c>
      <c r="AP21" s="39">
        <v>83273</v>
      </c>
      <c r="AQ21" s="40">
        <v>315900</v>
      </c>
      <c r="AR21" s="40">
        <v>64623</v>
      </c>
      <c r="AS21" s="40">
        <v>66355</v>
      </c>
      <c r="AT21" s="40">
        <v>67658</v>
      </c>
      <c r="AU21" s="40">
        <v>184170</v>
      </c>
      <c r="AV21" s="40">
        <v>471158</v>
      </c>
      <c r="AW21" s="40">
        <v>50270</v>
      </c>
      <c r="AX21" s="40">
        <v>86000</v>
      </c>
      <c r="AY21" s="40">
        <v>228605</v>
      </c>
      <c r="AZ21" s="58">
        <v>99621</v>
      </c>
      <c r="BA21" s="40">
        <v>197489</v>
      </c>
      <c r="BB21" s="40">
        <v>205772</v>
      </c>
      <c r="BC21" s="40">
        <v>231671</v>
      </c>
      <c r="BD21" s="40">
        <v>71788</v>
      </c>
      <c r="BE21" s="40">
        <v>23341</v>
      </c>
      <c r="BF21" s="40">
        <v>20958</v>
      </c>
      <c r="BG21" s="40">
        <v>56598</v>
      </c>
      <c r="BH21" s="40">
        <v>125281</v>
      </c>
      <c r="BI21" s="40">
        <v>0</v>
      </c>
      <c r="BJ21" s="40">
        <v>0</v>
      </c>
      <c r="BK21" s="39">
        <f>BK17/BK11*100</f>
        <v>84.45339250765215</v>
      </c>
      <c r="BL21" s="42"/>
      <c r="BM21" s="42"/>
      <c r="BN21" s="42"/>
      <c r="BO21" s="42"/>
      <c r="BP21" s="42"/>
      <c r="BQ21" s="42"/>
      <c r="BR21" s="42"/>
      <c r="BS21" s="42"/>
    </row>
    <row r="22" spans="1:71" ht="12.75" customHeight="1">
      <c r="A22" s="23">
        <v>13</v>
      </c>
      <c r="B22" s="14"/>
      <c r="C22" s="39">
        <v>0</v>
      </c>
      <c r="D22" s="39">
        <v>0</v>
      </c>
      <c r="E22" s="40">
        <v>0</v>
      </c>
      <c r="F22" s="39">
        <v>0</v>
      </c>
      <c r="G22" s="40">
        <v>0</v>
      </c>
      <c r="H22" s="39">
        <v>0</v>
      </c>
      <c r="I22" s="39">
        <v>184580</v>
      </c>
      <c r="J22" s="39">
        <v>109738</v>
      </c>
      <c r="K22" s="39">
        <v>0</v>
      </c>
      <c r="L22" s="39">
        <v>35000</v>
      </c>
      <c r="M22" s="39">
        <v>0</v>
      </c>
      <c r="N22" s="39">
        <v>16975</v>
      </c>
      <c r="O22" s="39">
        <v>50000</v>
      </c>
      <c r="P22" s="39">
        <v>20000</v>
      </c>
      <c r="Q22" s="39">
        <v>0</v>
      </c>
      <c r="R22" s="39">
        <v>0</v>
      </c>
      <c r="S22" s="39">
        <v>0</v>
      </c>
      <c r="T22" s="39">
        <v>0</v>
      </c>
      <c r="U22" s="39">
        <v>75000</v>
      </c>
      <c r="V22" s="39">
        <v>0</v>
      </c>
      <c r="W22" s="39">
        <v>18500</v>
      </c>
      <c r="X22" s="39">
        <v>401851</v>
      </c>
      <c r="Y22" s="39">
        <v>6000</v>
      </c>
      <c r="Z22" s="39">
        <v>6500</v>
      </c>
      <c r="AA22" s="40">
        <v>0</v>
      </c>
      <c r="AB22" s="39">
        <v>0</v>
      </c>
      <c r="AC22" s="39">
        <v>5884</v>
      </c>
      <c r="AD22" s="39">
        <v>50000</v>
      </c>
      <c r="AE22" s="39">
        <v>75000</v>
      </c>
      <c r="AF22" s="39">
        <v>0</v>
      </c>
      <c r="AG22" s="39">
        <v>100.85585070603031</v>
      </c>
      <c r="AH22" s="39">
        <v>0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81.43373518540633</v>
      </c>
      <c r="AP22" s="39">
        <v>0</v>
      </c>
      <c r="AQ22" s="40">
        <v>0</v>
      </c>
      <c r="AR22" s="40">
        <v>0</v>
      </c>
      <c r="AS22" s="40">
        <v>0</v>
      </c>
      <c r="AT22" s="40">
        <v>0</v>
      </c>
      <c r="AU22" s="40">
        <v>0</v>
      </c>
      <c r="AV22" s="40">
        <v>0</v>
      </c>
      <c r="AW22" s="40">
        <v>0</v>
      </c>
      <c r="AX22" s="40">
        <v>0</v>
      </c>
      <c r="AY22" s="40">
        <v>0</v>
      </c>
      <c r="AZ22" s="58">
        <v>0</v>
      </c>
      <c r="BA22" s="40">
        <v>0</v>
      </c>
      <c r="BB22" s="40">
        <v>0</v>
      </c>
      <c r="BC22" s="40">
        <v>0</v>
      </c>
      <c r="BD22" s="40">
        <v>0</v>
      </c>
      <c r="BE22" s="40">
        <v>0</v>
      </c>
      <c r="BF22" s="40">
        <v>0</v>
      </c>
      <c r="BG22" s="40">
        <v>0</v>
      </c>
      <c r="BH22" s="40">
        <v>0</v>
      </c>
      <c r="BI22" s="40">
        <v>0</v>
      </c>
      <c r="BJ22" s="40">
        <v>0</v>
      </c>
      <c r="BK22" s="39"/>
      <c r="BL22" s="42"/>
      <c r="BM22" s="42"/>
      <c r="BN22" s="42"/>
      <c r="BO22" s="42"/>
      <c r="BP22" s="42"/>
      <c r="BQ22" s="42"/>
      <c r="BR22" s="42"/>
      <c r="BS22" s="42"/>
    </row>
    <row r="23" spans="1:63" ht="12.75" customHeight="1">
      <c r="A23" s="23"/>
      <c r="B23" s="17" t="s">
        <v>99</v>
      </c>
      <c r="C23" s="5">
        <v>-0.03942750083005265</v>
      </c>
      <c r="D23" s="5">
        <v>0.11609907120743033</v>
      </c>
      <c r="E23" s="5">
        <v>18.556020012561998</v>
      </c>
      <c r="F23" s="5">
        <v>9.765738430631195</v>
      </c>
      <c r="G23" s="5">
        <v>0</v>
      </c>
      <c r="H23" s="5">
        <v>-0.05051500042937751</v>
      </c>
      <c r="I23" s="5">
        <v>16.359447004608295</v>
      </c>
      <c r="J23" s="5">
        <v>0.6178794377695749</v>
      </c>
      <c r="K23" s="5">
        <v>8.060936705349299</v>
      </c>
      <c r="L23" s="5">
        <v>2.660242982823628</v>
      </c>
      <c r="M23" s="5">
        <v>0</v>
      </c>
      <c r="N23" s="5">
        <v>10.775195061165316</v>
      </c>
      <c r="O23" s="5">
        <v>6.95322376738306</v>
      </c>
      <c r="P23" s="5">
        <v>7.232012934518997</v>
      </c>
      <c r="Q23" s="5">
        <v>23.87950440145678</v>
      </c>
      <c r="R23" s="5">
        <v>0</v>
      </c>
      <c r="S23" s="5">
        <v>9.97282124398503</v>
      </c>
      <c r="T23" s="5">
        <v>14.071764503562804</v>
      </c>
      <c r="U23" s="5">
        <v>4.680621590286079</v>
      </c>
      <c r="V23" s="5">
        <v>5.10040388027026</v>
      </c>
      <c r="W23" s="5">
        <v>10.148092158674169</v>
      </c>
      <c r="X23" s="5">
        <v>7.661242199199997</v>
      </c>
      <c r="Y23" s="5">
        <v>3.056768558951965</v>
      </c>
      <c r="Z23" s="5">
        <v>10.8</v>
      </c>
      <c r="AA23" s="5">
        <v>8.596333875217221</v>
      </c>
      <c r="AB23" s="5">
        <v>13.701417621922268</v>
      </c>
      <c r="AC23" s="5">
        <v>17.36384575377071</v>
      </c>
      <c r="AD23" s="5">
        <v>2.2379808087056</v>
      </c>
      <c r="AE23" s="5">
        <v>8.384520123839009</v>
      </c>
      <c r="AF23" s="5">
        <v>0</v>
      </c>
      <c r="AG23" s="5">
        <v>0</v>
      </c>
      <c r="AH23" s="5">
        <v>0</v>
      </c>
      <c r="AI23" s="5">
        <v>83.85921917015555</v>
      </c>
      <c r="AJ23" s="5">
        <v>0</v>
      </c>
      <c r="AK23" s="5">
        <v>4.482758620689655</v>
      </c>
      <c r="AL23" s="5" t="e">
        <v>#VALUE!</v>
      </c>
      <c r="AM23" s="5">
        <v>4.015767430401577</v>
      </c>
      <c r="AN23" s="5">
        <v>6.494566830948282</v>
      </c>
      <c r="AO23" s="5">
        <v>0</v>
      </c>
      <c r="AP23" s="5">
        <v>18.882750153468386</v>
      </c>
      <c r="AQ23" s="5">
        <v>1.045392022008253</v>
      </c>
      <c r="AR23" s="5">
        <v>12.238103438378968</v>
      </c>
      <c r="AS23" s="5">
        <v>14.180448665465859</v>
      </c>
      <c r="AT23" s="5">
        <v>0</v>
      </c>
      <c r="AU23" s="5">
        <v>2.6536461097548028</v>
      </c>
      <c r="AV23" s="5">
        <v>3.9051482871585703</v>
      </c>
      <c r="AW23" s="5">
        <v>8.630061686923595</v>
      </c>
      <c r="AX23" s="5">
        <v>25.76419213973799</v>
      </c>
      <c r="AY23" s="5">
        <v>4.051752161758014</v>
      </c>
      <c r="AZ23" s="55">
        <v>17.711498480729247</v>
      </c>
      <c r="BA23" s="5">
        <v>5.5602219682469745</v>
      </c>
      <c r="BB23" s="5">
        <v>11.487410505993081</v>
      </c>
      <c r="BC23" s="5">
        <v>0</v>
      </c>
      <c r="BD23" s="5">
        <v>9.706803302021065</v>
      </c>
      <c r="BE23" s="5">
        <v>4.617236116003288</v>
      </c>
      <c r="BF23" s="5">
        <v>11.88997338065661</v>
      </c>
      <c r="BG23" s="5">
        <v>12.684251357641582</v>
      </c>
      <c r="BH23" s="5">
        <v>0.3122755519470381</v>
      </c>
      <c r="BI23" s="5" t="e">
        <v>#DIV/0!</v>
      </c>
      <c r="BJ23" s="5" t="e">
        <v>#DIV/0!</v>
      </c>
      <c r="BK23" s="5">
        <f>BK20/BK17*100</f>
        <v>1.278439395592282</v>
      </c>
    </row>
    <row r="24" spans="1:63" ht="12.75" customHeight="1">
      <c r="A24" s="23"/>
      <c r="B24" s="17" t="s">
        <v>100</v>
      </c>
      <c r="C24" s="43">
        <v>-38.23795485601498</v>
      </c>
      <c r="D24" s="43">
        <v>119.95450996367587</v>
      </c>
      <c r="E24" s="43">
        <v>291.8840843206771</v>
      </c>
      <c r="F24" s="43">
        <v>202.06534469169006</v>
      </c>
      <c r="G24" s="43">
        <v>-102.34104316883604</v>
      </c>
      <c r="H24" s="43">
        <v>-184.216893867947</v>
      </c>
      <c r="I24" s="43">
        <v>438.2096069868996</v>
      </c>
      <c r="J24" s="43">
        <v>176.4861184025321</v>
      </c>
      <c r="K24" s="43">
        <v>223.2840149636417</v>
      </c>
      <c r="L24" s="43">
        <v>106.19136617943394</v>
      </c>
      <c r="M24" s="43">
        <v>254.78723404255322</v>
      </c>
      <c r="N24" s="43">
        <v>515.8114610043505</v>
      </c>
      <c r="O24" s="43">
        <v>146.96290256828374</v>
      </c>
      <c r="P24" s="43">
        <v>64.36854460093898</v>
      </c>
      <c r="Q24" s="43">
        <v>340.2355299423703</v>
      </c>
      <c r="R24" s="43">
        <v>257.86892227264053</v>
      </c>
      <c r="S24" s="43">
        <v>176.2795197470456</v>
      </c>
      <c r="T24" s="43">
        <v>59.21780068530623</v>
      </c>
      <c r="U24" s="43">
        <v>250.80068225576397</v>
      </c>
      <c r="V24" s="43">
        <v>250.213861932576</v>
      </c>
      <c r="W24" s="43">
        <v>281.35828957052155</v>
      </c>
      <c r="X24" s="43">
        <v>148.76868627784893</v>
      </c>
      <c r="Y24" s="43">
        <v>424.537037037037</v>
      </c>
      <c r="Z24" s="43">
        <v>187.54716981132077</v>
      </c>
      <c r="AA24" s="43">
        <v>197.32342007434943</v>
      </c>
      <c r="AB24" s="43">
        <v>377.5506347597533</v>
      </c>
      <c r="AC24" s="43">
        <v>408.023357861338</v>
      </c>
      <c r="AD24" s="43">
        <v>130.17273751408186</v>
      </c>
      <c r="AE24" s="43">
        <v>277.0683839313094</v>
      </c>
      <c r="AF24" s="43">
        <v>155.57024047450196</v>
      </c>
      <c r="AG24" s="43">
        <v>0.3877828626863783</v>
      </c>
      <c r="AH24" s="43">
        <v>321.8954248366013</v>
      </c>
      <c r="AI24" s="43">
        <v>250.81865155948452</v>
      </c>
      <c r="AJ24" s="43">
        <v>301.3700480192077</v>
      </c>
      <c r="AK24" s="43">
        <v>133.22033898305085</v>
      </c>
      <c r="AL24" s="43">
        <v>206.78520647637103</v>
      </c>
      <c r="AM24" s="43">
        <v>258.81226053639847</v>
      </c>
      <c r="AN24" s="43">
        <v>101.7205541272998</v>
      </c>
      <c r="AO24" s="43">
        <v>0.45066956621265875</v>
      </c>
      <c r="AP24" s="43">
        <v>365.64942478264686</v>
      </c>
      <c r="AQ24" s="43">
        <v>86.17021276595744</v>
      </c>
      <c r="AR24" s="43">
        <v>333.88271764401964</v>
      </c>
      <c r="AS24" s="43">
        <v>512.5125511701552</v>
      </c>
      <c r="AT24" s="43">
        <v>161.80705027024442</v>
      </c>
      <c r="AU24" s="43">
        <v>308.8390656180303</v>
      </c>
      <c r="AV24" s="43">
        <v>203.01009108692466</v>
      </c>
      <c r="AW24" s="43">
        <v>148.78503566460472</v>
      </c>
      <c r="AX24" s="43">
        <v>222.22222222222223</v>
      </c>
      <c r="AY24" s="43">
        <v>279.6459852228801</v>
      </c>
      <c r="AZ24" s="43">
        <v>180.89557117176008</v>
      </c>
      <c r="BA24" s="43">
        <v>272.9445097090733</v>
      </c>
      <c r="BB24" s="43">
        <v>391.2684679888194</v>
      </c>
      <c r="BC24" s="43">
        <v>299.99093569523217</v>
      </c>
      <c r="BD24" s="43">
        <v>294.67203021098436</v>
      </c>
      <c r="BE24" s="43">
        <v>67.82019990702</v>
      </c>
      <c r="BF24" s="43">
        <v>214.75561020596373</v>
      </c>
      <c r="BG24" s="43">
        <v>215.71003887491423</v>
      </c>
      <c r="BH24" s="43">
        <v>49.0190784737221</v>
      </c>
      <c r="BI24" s="43">
        <v>0</v>
      </c>
      <c r="BJ24" s="43">
        <v>0</v>
      </c>
      <c r="BK24" s="43">
        <f>BK21/BK4*100</f>
        <v>0.001356017263640627</v>
      </c>
    </row>
    <row r="25" spans="1:63" ht="12.75" customHeight="1">
      <c r="A25" s="23"/>
      <c r="B25" s="17"/>
      <c r="C25" s="43">
        <v>0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425.2995391705069</v>
      </c>
      <c r="J25" s="43">
        <v>87.49013386059046</v>
      </c>
      <c r="K25" s="43">
        <v>0</v>
      </c>
      <c r="L25" s="43">
        <v>25.280614824552533</v>
      </c>
      <c r="M25" s="43">
        <v>0</v>
      </c>
      <c r="N25" s="43">
        <v>27.650632828916287</v>
      </c>
      <c r="O25" s="43">
        <v>21.07037505267594</v>
      </c>
      <c r="P25" s="43">
        <v>16.168148746968473</v>
      </c>
      <c r="Q25" s="43">
        <v>0</v>
      </c>
      <c r="R25" s="43">
        <v>0</v>
      </c>
      <c r="S25" s="43">
        <v>0</v>
      </c>
      <c r="T25" s="43">
        <v>0</v>
      </c>
      <c r="U25" s="43">
        <v>13.481570692862856</v>
      </c>
      <c r="V25" s="43">
        <v>0</v>
      </c>
      <c r="W25" s="43">
        <v>12.947565857618768</v>
      </c>
      <c r="X25" s="43">
        <v>154.70742909501095</v>
      </c>
      <c r="Y25" s="43">
        <v>8.73362445414847</v>
      </c>
      <c r="Z25" s="43">
        <v>8.666666666666668</v>
      </c>
      <c r="AA25" s="43">
        <v>0</v>
      </c>
      <c r="AB25" s="43">
        <v>0</v>
      </c>
      <c r="AC25" s="43">
        <v>21.85897912177725</v>
      </c>
      <c r="AD25" s="43">
        <v>13.684608100193227</v>
      </c>
      <c r="AE25" s="43">
        <v>23.219814241486066</v>
      </c>
      <c r="AF25" s="43">
        <v>0</v>
      </c>
      <c r="AG25" s="43">
        <v>6567</v>
      </c>
      <c r="AH25" s="43">
        <v>0</v>
      </c>
      <c r="AI25" s="43">
        <v>0</v>
      </c>
      <c r="AJ25" s="43">
        <v>0</v>
      </c>
      <c r="AK25" s="43">
        <v>0</v>
      </c>
      <c r="AL25" s="43">
        <v>0</v>
      </c>
      <c r="AM25" s="43">
        <v>0</v>
      </c>
      <c r="AN25" s="43">
        <v>0</v>
      </c>
      <c r="AO25" s="43">
        <v>11041</v>
      </c>
      <c r="AP25" s="43">
        <v>0</v>
      </c>
      <c r="AQ25" s="43">
        <v>0</v>
      </c>
      <c r="AR25" s="43">
        <v>0</v>
      </c>
      <c r="AS25" s="43">
        <v>0</v>
      </c>
      <c r="AT25" s="43">
        <v>0</v>
      </c>
      <c r="AU25" s="43">
        <v>0</v>
      </c>
      <c r="AV25" s="43">
        <v>0</v>
      </c>
      <c r="AW25" s="43">
        <v>0</v>
      </c>
      <c r="AX25" s="43">
        <v>0</v>
      </c>
      <c r="AY25" s="43">
        <v>0</v>
      </c>
      <c r="AZ25" s="43">
        <v>0</v>
      </c>
      <c r="BA25" s="43">
        <v>0</v>
      </c>
      <c r="BB25" s="43">
        <v>0</v>
      </c>
      <c r="BC25" s="43">
        <v>0</v>
      </c>
      <c r="BD25" s="43">
        <v>0</v>
      </c>
      <c r="BE25" s="43">
        <v>0</v>
      </c>
      <c r="BF25" s="43">
        <v>0</v>
      </c>
      <c r="BG25" s="43">
        <v>0</v>
      </c>
      <c r="BH25" s="43">
        <v>0</v>
      </c>
      <c r="BI25" s="43" t="e">
        <v>#DIV/0!</v>
      </c>
      <c r="BJ25" s="43" t="e">
        <v>#DIV/0!</v>
      </c>
      <c r="BK25" s="43"/>
    </row>
    <row r="26" spans="1:63" ht="12.75" customHeight="1">
      <c r="A26" s="23">
        <v>14</v>
      </c>
      <c r="B26" s="18" t="s">
        <v>72</v>
      </c>
      <c r="C26" s="3">
        <v>4426</v>
      </c>
      <c r="D26" s="3">
        <v>0</v>
      </c>
      <c r="E26" s="30">
        <v>4542</v>
      </c>
      <c r="F26" s="3">
        <v>14076</v>
      </c>
      <c r="G26" s="30">
        <v>28</v>
      </c>
      <c r="H26" s="3">
        <v>1193</v>
      </c>
      <c r="I26" s="3">
        <v>4400</v>
      </c>
      <c r="J26" s="3">
        <v>9587</v>
      </c>
      <c r="K26" s="3">
        <v>2789</v>
      </c>
      <c r="L26" s="3">
        <v>7987</v>
      </c>
      <c r="M26" s="3">
        <v>7500</v>
      </c>
      <c r="N26" s="3">
        <v>8708</v>
      </c>
      <c r="O26" s="3">
        <v>6600</v>
      </c>
      <c r="P26" s="3">
        <v>9600</v>
      </c>
      <c r="Q26" s="3">
        <v>4439</v>
      </c>
      <c r="R26" s="3">
        <v>4649</v>
      </c>
      <c r="S26" s="3">
        <v>38002</v>
      </c>
      <c r="T26" s="3">
        <v>2353</v>
      </c>
      <c r="U26" s="3">
        <v>48002</v>
      </c>
      <c r="V26" s="3">
        <v>7647</v>
      </c>
      <c r="W26" s="3">
        <v>10826</v>
      </c>
      <c r="X26" s="3">
        <v>11065</v>
      </c>
      <c r="Y26" s="3">
        <v>5000</v>
      </c>
      <c r="Z26" s="3">
        <v>8400</v>
      </c>
      <c r="AA26" s="30">
        <v>1937</v>
      </c>
      <c r="AB26" s="3">
        <v>9525</v>
      </c>
      <c r="AC26" s="3">
        <v>952</v>
      </c>
      <c r="AD26" s="3">
        <v>14468</v>
      </c>
      <c r="AE26" s="3">
        <v>22700</v>
      </c>
      <c r="AF26" s="3">
        <v>1440</v>
      </c>
      <c r="AG26" s="3">
        <v>143</v>
      </c>
      <c r="AH26" s="3">
        <v>1400</v>
      </c>
      <c r="AI26" s="3">
        <v>5564</v>
      </c>
      <c r="AJ26" s="3">
        <v>8638</v>
      </c>
      <c r="AK26" s="3">
        <v>1400</v>
      </c>
      <c r="AL26" s="3">
        <v>4320</v>
      </c>
      <c r="AM26" s="3">
        <v>582</v>
      </c>
      <c r="AN26" s="3">
        <v>21039</v>
      </c>
      <c r="AO26" s="3">
        <v>12955</v>
      </c>
      <c r="AP26" s="3">
        <v>1232</v>
      </c>
      <c r="AQ26" s="30">
        <v>5400</v>
      </c>
      <c r="AR26" s="30">
        <v>1648</v>
      </c>
      <c r="AS26" s="30">
        <v>964</v>
      </c>
      <c r="AT26" s="30">
        <v>1800</v>
      </c>
      <c r="AU26" s="30">
        <v>4982</v>
      </c>
      <c r="AV26" s="30">
        <v>9500</v>
      </c>
      <c r="AW26" s="30">
        <v>1520</v>
      </c>
      <c r="AX26" s="30">
        <v>1700</v>
      </c>
      <c r="AY26" s="30">
        <v>4234</v>
      </c>
      <c r="AZ26" s="54">
        <v>3968</v>
      </c>
      <c r="BA26" s="30">
        <v>7224</v>
      </c>
      <c r="BB26" s="30">
        <v>4511</v>
      </c>
      <c r="BC26" s="30">
        <v>4084</v>
      </c>
      <c r="BD26" s="30">
        <v>1512</v>
      </c>
      <c r="BE26" s="30">
        <v>622</v>
      </c>
      <c r="BF26" s="30">
        <v>584</v>
      </c>
      <c r="BG26" s="30">
        <v>970</v>
      </c>
      <c r="BH26" s="30">
        <v>4469</v>
      </c>
      <c r="BI26" s="30">
        <v>611</v>
      </c>
      <c r="BJ26" s="30">
        <v>0</v>
      </c>
      <c r="BK26" s="3">
        <f>SUM(C26:BJ26)</f>
        <v>390417</v>
      </c>
    </row>
    <row r="27" spans="1:63" ht="12.75" customHeight="1">
      <c r="A27" s="23">
        <v>15</v>
      </c>
      <c r="B27" s="18" t="s">
        <v>73</v>
      </c>
      <c r="C27" s="3">
        <v>124316</v>
      </c>
      <c r="D27" s="3">
        <v>23132</v>
      </c>
      <c r="E27" s="30">
        <v>22530</v>
      </c>
      <c r="F27" s="3">
        <v>10726</v>
      </c>
      <c r="G27" s="30">
        <v>58290</v>
      </c>
      <c r="H27" s="3">
        <v>396647</v>
      </c>
      <c r="I27" s="3">
        <v>12300</v>
      </c>
      <c r="J27" s="3">
        <v>17356</v>
      </c>
      <c r="K27" s="3">
        <v>7846</v>
      </c>
      <c r="L27" s="3">
        <v>0</v>
      </c>
      <c r="M27" s="3">
        <v>0</v>
      </c>
      <c r="N27" s="3">
        <v>0</v>
      </c>
      <c r="O27" s="3">
        <v>3300</v>
      </c>
      <c r="P27" s="3">
        <v>6200</v>
      </c>
      <c r="Q27" s="3">
        <v>6629</v>
      </c>
      <c r="R27" s="3">
        <v>14101</v>
      </c>
      <c r="S27" s="3">
        <v>4012</v>
      </c>
      <c r="T27" s="3">
        <v>6201</v>
      </c>
      <c r="U27" s="3">
        <v>0</v>
      </c>
      <c r="V27" s="3">
        <v>681</v>
      </c>
      <c r="W27" s="3">
        <v>8882</v>
      </c>
      <c r="X27" s="3">
        <v>1653</v>
      </c>
      <c r="Y27" s="3">
        <v>4300</v>
      </c>
      <c r="Z27" s="3">
        <v>0</v>
      </c>
      <c r="AA27" s="30">
        <v>4624</v>
      </c>
      <c r="AB27" s="3">
        <v>0</v>
      </c>
      <c r="AC27" s="3">
        <v>1339</v>
      </c>
      <c r="AD27" s="3">
        <v>828</v>
      </c>
      <c r="AE27" s="3">
        <v>1100</v>
      </c>
      <c r="AF27" s="3">
        <v>0</v>
      </c>
      <c r="AG27" s="3">
        <v>73355</v>
      </c>
      <c r="AH27" s="3">
        <v>2300</v>
      </c>
      <c r="AI27" s="3">
        <v>0</v>
      </c>
      <c r="AJ27" s="3">
        <v>0</v>
      </c>
      <c r="AK27" s="3">
        <v>400</v>
      </c>
      <c r="AL27" s="3">
        <v>0</v>
      </c>
      <c r="AM27" s="3">
        <v>177</v>
      </c>
      <c r="AN27" s="3">
        <v>1292</v>
      </c>
      <c r="AO27" s="3">
        <v>168245</v>
      </c>
      <c r="AP27" s="3">
        <v>0</v>
      </c>
      <c r="AQ27" s="30">
        <v>0</v>
      </c>
      <c r="AR27" s="30">
        <v>0</v>
      </c>
      <c r="AS27" s="30">
        <v>0</v>
      </c>
      <c r="AT27" s="30">
        <v>0</v>
      </c>
      <c r="AU27" s="30">
        <v>15</v>
      </c>
      <c r="AV27" s="30">
        <v>790</v>
      </c>
      <c r="AW27" s="30">
        <v>255</v>
      </c>
      <c r="AX27" s="30">
        <v>200</v>
      </c>
      <c r="AY27" s="30">
        <v>0</v>
      </c>
      <c r="AZ27" s="54">
        <v>560</v>
      </c>
      <c r="BA27" s="30">
        <v>0</v>
      </c>
      <c r="BB27" s="30">
        <v>0</v>
      </c>
      <c r="BC27" s="30">
        <v>0</v>
      </c>
      <c r="BD27" s="30">
        <v>292</v>
      </c>
      <c r="BE27" s="30">
        <v>390</v>
      </c>
      <c r="BF27" s="30">
        <v>0</v>
      </c>
      <c r="BG27" s="30">
        <v>9</v>
      </c>
      <c r="BH27" s="30">
        <v>0</v>
      </c>
      <c r="BI27" s="30">
        <v>0</v>
      </c>
      <c r="BJ27" s="30">
        <v>0</v>
      </c>
      <c r="BK27" s="3">
        <f>SUM(C27:BJ27)</f>
        <v>985273</v>
      </c>
    </row>
    <row r="28" spans="1:63" s="8" customFormat="1" ht="12.75" customHeight="1">
      <c r="A28" s="24"/>
      <c r="B28" s="19" t="s">
        <v>74</v>
      </c>
      <c r="C28" s="7">
        <v>128742</v>
      </c>
      <c r="D28" s="7">
        <v>23132</v>
      </c>
      <c r="E28" s="7">
        <v>27072</v>
      </c>
      <c r="F28" s="7">
        <v>24802</v>
      </c>
      <c r="G28" s="7">
        <v>58318</v>
      </c>
      <c r="H28" s="7">
        <v>397840</v>
      </c>
      <c r="I28" s="7">
        <v>16700</v>
      </c>
      <c r="J28" s="7">
        <v>26943</v>
      </c>
      <c r="K28" s="7">
        <v>10635</v>
      </c>
      <c r="L28" s="7">
        <v>7987</v>
      </c>
      <c r="M28" s="7">
        <v>7500</v>
      </c>
      <c r="N28" s="7">
        <v>8708</v>
      </c>
      <c r="O28" s="7">
        <v>9900</v>
      </c>
      <c r="P28" s="7">
        <v>15800</v>
      </c>
      <c r="Q28" s="7">
        <v>11068</v>
      </c>
      <c r="R28" s="7">
        <v>18750</v>
      </c>
      <c r="S28" s="7">
        <v>42014</v>
      </c>
      <c r="T28" s="7">
        <v>8554</v>
      </c>
      <c r="U28" s="7">
        <v>48002</v>
      </c>
      <c r="V28" s="7">
        <v>8328</v>
      </c>
      <c r="W28" s="7">
        <v>19708</v>
      </c>
      <c r="X28" s="7">
        <v>12718</v>
      </c>
      <c r="Y28" s="7">
        <v>9300</v>
      </c>
      <c r="Z28" s="7">
        <v>8400</v>
      </c>
      <c r="AA28" s="7">
        <v>6561</v>
      </c>
      <c r="AB28" s="7">
        <v>9525</v>
      </c>
      <c r="AC28" s="7">
        <v>2291</v>
      </c>
      <c r="AD28" s="7">
        <v>15296</v>
      </c>
      <c r="AE28" s="7">
        <v>23800</v>
      </c>
      <c r="AF28" s="7">
        <v>1440</v>
      </c>
      <c r="AG28" s="7">
        <v>0</v>
      </c>
      <c r="AH28" s="7">
        <v>3700</v>
      </c>
      <c r="AI28" s="7">
        <v>5564</v>
      </c>
      <c r="AJ28" s="7">
        <v>8638</v>
      </c>
      <c r="AK28" s="7">
        <v>1800</v>
      </c>
      <c r="AL28" s="7">
        <v>4320</v>
      </c>
      <c r="AM28" s="7">
        <v>759</v>
      </c>
      <c r="AN28" s="7">
        <v>22331</v>
      </c>
      <c r="AO28" s="7">
        <v>0</v>
      </c>
      <c r="AP28" s="7">
        <v>1232</v>
      </c>
      <c r="AQ28" s="7">
        <v>5400</v>
      </c>
      <c r="AR28" s="7">
        <v>1648</v>
      </c>
      <c r="AS28" s="7">
        <v>964</v>
      </c>
      <c r="AT28" s="7">
        <v>1800</v>
      </c>
      <c r="AU28" s="7">
        <v>4997</v>
      </c>
      <c r="AV28" s="7">
        <v>10290</v>
      </c>
      <c r="AW28" s="7">
        <v>1775</v>
      </c>
      <c r="AX28" s="7">
        <v>1900</v>
      </c>
      <c r="AY28" s="7">
        <v>4234</v>
      </c>
      <c r="AZ28" s="55">
        <v>4528</v>
      </c>
      <c r="BA28" s="7">
        <v>7224</v>
      </c>
      <c r="BB28" s="7">
        <v>4511</v>
      </c>
      <c r="BC28" s="7">
        <v>4084</v>
      </c>
      <c r="BD28" s="7">
        <v>1804</v>
      </c>
      <c r="BE28" s="7">
        <v>1012</v>
      </c>
      <c r="BF28" s="7">
        <v>584</v>
      </c>
      <c r="BG28" s="7">
        <v>979</v>
      </c>
      <c r="BH28" s="7">
        <v>4469</v>
      </c>
      <c r="BI28" s="7">
        <v>611</v>
      </c>
      <c r="BJ28" s="7">
        <v>0</v>
      </c>
      <c r="BK28" s="7">
        <f>SUM(BK26:BK27)</f>
        <v>1375690</v>
      </c>
    </row>
    <row r="29" spans="1:63" ht="12.75" customHeight="1">
      <c r="A29" s="25"/>
      <c r="B29" s="15" t="s">
        <v>75</v>
      </c>
      <c r="C29" s="5">
        <v>92.55578380304571</v>
      </c>
      <c r="D29" s="5">
        <v>153.7065747918461</v>
      </c>
      <c r="E29" s="5">
        <v>51.61493352670033</v>
      </c>
      <c r="F29" s="5">
        <v>92.12244705340848</v>
      </c>
      <c r="G29" s="5">
        <v>1211.8283726323928</v>
      </c>
      <c r="H29" s="5">
        <v>139.97261067656896</v>
      </c>
      <c r="I29" s="5">
        <v>80.48037282667144</v>
      </c>
      <c r="J29" s="5">
        <v>105.71462502601139</v>
      </c>
      <c r="K29" s="5">
        <v>94.43940836583235</v>
      </c>
      <c r="L29" s="5">
        <v>129.39410418507694</v>
      </c>
      <c r="M29" s="5">
        <v>68.65102639296188</v>
      </c>
      <c r="N29" s="5">
        <v>95.50699904984663</v>
      </c>
      <c r="O29" s="5">
        <v>102.74716746857054</v>
      </c>
      <c r="P29" s="5">
        <v>87.9583968438985</v>
      </c>
      <c r="Q29" s="5">
        <v>117.3034689100295</v>
      </c>
      <c r="R29" s="5">
        <v>95.08127149303184</v>
      </c>
      <c r="S29" s="5">
        <v>89.32555535588394</v>
      </c>
      <c r="T29" s="5">
        <v>80.36781198515254</v>
      </c>
      <c r="U29" s="5">
        <v>103.78315153608295</v>
      </c>
      <c r="V29" s="5">
        <v>95.97484489815598</v>
      </c>
      <c r="W29" s="5">
        <v>96.09400006105032</v>
      </c>
      <c r="X29" s="5">
        <v>110.00066246577671</v>
      </c>
      <c r="Y29" s="5">
        <v>83.6963696369637</v>
      </c>
      <c r="Z29" s="5">
        <v>75.04678727386151</v>
      </c>
      <c r="AA29" s="5">
        <v>79.2833666200129</v>
      </c>
      <c r="AB29" s="5">
        <v>91.90425188619666</v>
      </c>
      <c r="AC29" s="5">
        <v>88.08882001698083</v>
      </c>
      <c r="AD29" s="5">
        <v>89.48579406856763</v>
      </c>
      <c r="AE29" s="5">
        <v>80.01899268429938</v>
      </c>
      <c r="AF29" s="5">
        <v>67.87593873809946</v>
      </c>
      <c r="AG29" s="5">
        <v>80065</v>
      </c>
      <c r="AH29" s="5">
        <v>81.71856978085353</v>
      </c>
      <c r="AI29" s="5">
        <v>91.12124222859478</v>
      </c>
      <c r="AJ29" s="5">
        <v>76.54718406229706</v>
      </c>
      <c r="AK29" s="5">
        <v>95.15027322404372</v>
      </c>
      <c r="AL29" s="5">
        <v>89.59909910844088</v>
      </c>
      <c r="AM29" s="5">
        <v>74.72368807738012</v>
      </c>
      <c r="AN29" s="5">
        <v>94.40542991453145</v>
      </c>
      <c r="AO29" s="5">
        <v>192241</v>
      </c>
      <c r="AP29" s="5">
        <v>95.69893182117896</v>
      </c>
      <c r="AQ29" s="5">
        <v>27.280948553054664</v>
      </c>
      <c r="AR29" s="5">
        <v>85.84079746651412</v>
      </c>
      <c r="AS29" s="5">
        <v>72.97229753267801</v>
      </c>
      <c r="AT29" s="5">
        <v>78.28622973142923</v>
      </c>
      <c r="AU29" s="5">
        <v>97.77301599448992</v>
      </c>
      <c r="AV29" s="5">
        <v>64.1860136234002</v>
      </c>
      <c r="AW29" s="5">
        <v>108.6104146097185</v>
      </c>
      <c r="AX29" s="5">
        <v>101.83486238532109</v>
      </c>
      <c r="AY29" s="5">
        <v>119.1338755399568</v>
      </c>
      <c r="AZ29" s="55">
        <v>84.0113503269252</v>
      </c>
      <c r="BA29" s="5">
        <v>76.30581131412464</v>
      </c>
      <c r="BB29" s="5">
        <v>76.23039054587892</v>
      </c>
      <c r="BC29" s="5">
        <v>70.07632304139084</v>
      </c>
      <c r="BD29" s="5">
        <v>70.15591328532224</v>
      </c>
      <c r="BE29" s="5">
        <v>112.2574706132276</v>
      </c>
      <c r="BF29" s="5">
        <v>72.7293101086943</v>
      </c>
      <c r="BG29" s="5">
        <v>69.62997490139836</v>
      </c>
      <c r="BH29" s="5">
        <v>95.1484941913944</v>
      </c>
      <c r="BI29" s="5">
        <v>55.24412296564195</v>
      </c>
      <c r="BJ29" s="5">
        <v>0</v>
      </c>
      <c r="BK29" s="5">
        <f>BK19/BK11*100</f>
        <v>86.79853628819154</v>
      </c>
    </row>
    <row r="30" spans="1:63" ht="12.75" customHeight="1">
      <c r="A30" s="25"/>
      <c r="B30" s="15" t="s">
        <v>101</v>
      </c>
      <c r="C30" s="5">
        <v>92.55578380304571</v>
      </c>
      <c r="D30" s="5">
        <v>153.7065747918461</v>
      </c>
      <c r="E30" s="5">
        <v>51.61493352670033</v>
      </c>
      <c r="F30" s="5">
        <v>88.55222537619869</v>
      </c>
      <c r="G30" s="5">
        <v>93.33968499717152</v>
      </c>
      <c r="H30" s="5">
        <v>139.97261067656896</v>
      </c>
      <c r="I30" s="5">
        <v>80.48037282667144</v>
      </c>
      <c r="J30" s="5">
        <v>97.7173594151031</v>
      </c>
      <c r="K30" s="5">
        <v>94.43940836583235</v>
      </c>
      <c r="L30" s="5">
        <v>118.97598833272566</v>
      </c>
      <c r="M30" s="5">
        <v>68.65102639296188</v>
      </c>
      <c r="N30" s="5">
        <v>89.25773073418615</v>
      </c>
      <c r="O30" s="5">
        <v>95.44405997693195</v>
      </c>
      <c r="P30" s="5">
        <v>87.17675286590243</v>
      </c>
      <c r="Q30" s="5">
        <v>103.23524663412016</v>
      </c>
      <c r="R30" s="5">
        <v>92.87197399067962</v>
      </c>
      <c r="S30" s="5">
        <v>80.05597693056681</v>
      </c>
      <c r="T30" s="5">
        <v>80.20595343431809</v>
      </c>
      <c r="U30" s="5">
        <v>94.61211502541869</v>
      </c>
      <c r="V30" s="5">
        <v>95.97484489815598</v>
      </c>
      <c r="W30" s="5">
        <v>85.63759380379994</v>
      </c>
      <c r="X30" s="5">
        <v>110.00066246577671</v>
      </c>
      <c r="Y30" s="5">
        <v>83.6963696369637</v>
      </c>
      <c r="Z30" s="5">
        <v>74.92992837122392</v>
      </c>
      <c r="AA30" s="5">
        <v>79.2833666200129</v>
      </c>
      <c r="AB30" s="5">
        <v>85.16043344823221</v>
      </c>
      <c r="AC30" s="5">
        <v>88.08882001698083</v>
      </c>
      <c r="AD30" s="5">
        <v>86.93839875769855</v>
      </c>
      <c r="AE30" s="5">
        <v>74.74783980024313</v>
      </c>
      <c r="AF30" s="5">
        <v>67.87593873809946</v>
      </c>
      <c r="AG30" s="5">
        <v>27.502687922725226</v>
      </c>
      <c r="AH30" s="5">
        <v>81.71856978085353</v>
      </c>
      <c r="AI30" s="5">
        <v>88.26385524911848</v>
      </c>
      <c r="AJ30" s="5">
        <v>76.44214979542987</v>
      </c>
      <c r="AK30" s="5">
        <v>95.15027322404372</v>
      </c>
      <c r="AL30" s="5">
        <v>74.32395933864223</v>
      </c>
      <c r="AM30" s="5">
        <v>74.72368807738012</v>
      </c>
      <c r="AN30" s="5">
        <v>90.74619756306386</v>
      </c>
      <c r="AO30" s="5">
        <v>27.996778581352473</v>
      </c>
      <c r="AP30" s="5">
        <v>90.90379556557686</v>
      </c>
      <c r="AQ30" s="5">
        <v>27.280948553054664</v>
      </c>
      <c r="AR30" s="5">
        <v>85.84079746651412</v>
      </c>
      <c r="AS30" s="5">
        <v>72.97229753267801</v>
      </c>
      <c r="AT30" s="5">
        <v>78.28622973142923</v>
      </c>
      <c r="AU30" s="5">
        <v>91.48955313222416</v>
      </c>
      <c r="AV30" s="5">
        <v>64.1860136234002</v>
      </c>
      <c r="AW30" s="5">
        <v>104.88534328419637</v>
      </c>
      <c r="AX30" s="5">
        <v>98.81305637982196</v>
      </c>
      <c r="AY30" s="5">
        <v>109.86477654674466</v>
      </c>
      <c r="AZ30" s="55">
        <v>84.0113503269252</v>
      </c>
      <c r="BA30" s="5">
        <v>76.30581131412464</v>
      </c>
      <c r="BB30" s="5">
        <v>76.23039054587892</v>
      </c>
      <c r="BC30" s="5">
        <v>70.07632304139084</v>
      </c>
      <c r="BD30" s="5">
        <v>70.15591328532224</v>
      </c>
      <c r="BE30" s="5">
        <v>96.09625992604715</v>
      </c>
      <c r="BF30" s="5">
        <v>72.7293101086943</v>
      </c>
      <c r="BG30" s="5">
        <v>69.62997490139836</v>
      </c>
      <c r="BH30" s="5">
        <v>95.1484941913944</v>
      </c>
      <c r="BI30" s="5">
        <v>55.24412296564195</v>
      </c>
      <c r="BJ30" s="5">
        <v>0</v>
      </c>
      <c r="BK30" s="5">
        <f>BK19/BK14*100</f>
        <v>82.70457116017873</v>
      </c>
    </row>
    <row r="31" spans="1:63" ht="12.75" customHeight="1">
      <c r="A31" s="26"/>
      <c r="B31" s="15" t="s">
        <v>76</v>
      </c>
      <c r="C31" s="5">
        <v>38.24244637513765</v>
      </c>
      <c r="D31" s="5">
        <v>39.81370790994222</v>
      </c>
      <c r="E31" s="5">
        <v>0</v>
      </c>
      <c r="F31" s="5">
        <v>1.2371652005007607</v>
      </c>
      <c r="G31" s="5">
        <v>93.97607655502392</v>
      </c>
      <c r="H31" s="5">
        <v>81.92665901522136</v>
      </c>
      <c r="I31" s="5">
        <v>0</v>
      </c>
      <c r="J31" s="5">
        <v>4.690912742163338</v>
      </c>
      <c r="K31" s="5">
        <v>3.6965296264454133</v>
      </c>
      <c r="L31" s="5">
        <v>1.7532461846932432</v>
      </c>
      <c r="M31" s="5">
        <v>5.088423750533959</v>
      </c>
      <c r="N31" s="5">
        <v>1.1509773245132853</v>
      </c>
      <c r="O31" s="5">
        <v>0.9806646525679759</v>
      </c>
      <c r="P31" s="5">
        <v>1.911111111111111</v>
      </c>
      <c r="Q31" s="5">
        <v>3.179892909611924</v>
      </c>
      <c r="R31" s="5">
        <v>3.801927484162805</v>
      </c>
      <c r="S31" s="5">
        <v>0.3240113300359526</v>
      </c>
      <c r="T31" s="5">
        <v>3.7800857033478645</v>
      </c>
      <c r="U31" s="5">
        <v>1.6129065734608272</v>
      </c>
      <c r="V31" s="5">
        <v>0.2970767538797844</v>
      </c>
      <c r="W31" s="5">
        <v>0.016336769803114697</v>
      </c>
      <c r="X31" s="5">
        <v>0.20440137094534286</v>
      </c>
      <c r="Y31" s="5">
        <v>1.8111198738170347</v>
      </c>
      <c r="Z31" s="5">
        <v>1.4960515378221113</v>
      </c>
      <c r="AA31" s="5">
        <v>3.8827344765002825</v>
      </c>
      <c r="AB31" s="5">
        <v>0.004846798097470187</v>
      </c>
      <c r="AC31" s="5">
        <v>1.4194370707453756</v>
      </c>
      <c r="AD31" s="5">
        <v>0.07105429677939033</v>
      </c>
      <c r="AE31" s="5">
        <v>0.11261043470616676</v>
      </c>
      <c r="AF31" s="5">
        <v>0</v>
      </c>
      <c r="AG31" s="5">
        <v>0</v>
      </c>
      <c r="AH31" s="5">
        <v>4.223006351446719</v>
      </c>
      <c r="AI31" s="5">
        <v>0</v>
      </c>
      <c r="AJ31" s="5">
        <v>1.2699845985239342</v>
      </c>
      <c r="AK31" s="5">
        <v>0.574300071787509</v>
      </c>
      <c r="AL31" s="5">
        <v>0</v>
      </c>
      <c r="AM31" s="5">
        <v>0.49417759614233686</v>
      </c>
      <c r="AN31" s="5">
        <v>0.15020893992354292</v>
      </c>
      <c r="AO31" s="5">
        <v>0</v>
      </c>
      <c r="AP31" s="5">
        <v>0</v>
      </c>
      <c r="AQ31" s="5">
        <v>0</v>
      </c>
      <c r="AR31" s="5">
        <v>0.8394636269246913</v>
      </c>
      <c r="AS31" s="5">
        <v>0</v>
      </c>
      <c r="AT31" s="5">
        <v>0</v>
      </c>
      <c r="AU31" s="5">
        <v>0.01204180916140841</v>
      </c>
      <c r="AV31" s="5">
        <v>0.31915998602494733</v>
      </c>
      <c r="AW31" s="5">
        <v>0.5918707694320003</v>
      </c>
      <c r="AX31" s="5">
        <v>0.6006006006006006</v>
      </c>
      <c r="AY31" s="5">
        <v>0</v>
      </c>
      <c r="AZ31" s="55">
        <v>0.11266977849864425</v>
      </c>
      <c r="BA31" s="5">
        <v>0.13967615448690598</v>
      </c>
      <c r="BB31" s="5">
        <v>0</v>
      </c>
      <c r="BC31" s="5">
        <v>0</v>
      </c>
      <c r="BD31" s="5">
        <v>0.766610439816486</v>
      </c>
      <c r="BE31" s="5">
        <v>1.931811013688261</v>
      </c>
      <c r="BF31" s="5">
        <v>0</v>
      </c>
      <c r="BG31" s="5">
        <v>0.035015808607709656</v>
      </c>
      <c r="BH31" s="5">
        <v>0</v>
      </c>
      <c r="BI31" s="5">
        <v>0</v>
      </c>
      <c r="BJ31" s="5" t="e">
        <v>#DIV/0!</v>
      </c>
      <c r="BK31" s="5">
        <f>BK18/BK19*100</f>
        <v>2.7018241099745812</v>
      </c>
    </row>
    <row r="32" spans="1:63" ht="12.75" customHeight="1">
      <c r="A32" s="25"/>
      <c r="B32" s="15" t="s">
        <v>102</v>
      </c>
      <c r="C32" s="5">
        <v>36.44593917467112</v>
      </c>
      <c r="D32" s="5">
        <v>28.805538951982467</v>
      </c>
      <c r="E32" s="5">
        <v>5.341688930281014</v>
      </c>
      <c r="F32" s="5">
        <v>1.7404521442325505</v>
      </c>
      <c r="G32" s="5">
        <v>93.01116427432217</v>
      </c>
      <c r="H32" s="5">
        <v>74.85371314606107</v>
      </c>
      <c r="I32" s="5">
        <v>3.7193763919821827</v>
      </c>
      <c r="J32" s="5">
        <v>2.6785474623737797</v>
      </c>
      <c r="K32" s="5">
        <v>3.672014998808796</v>
      </c>
      <c r="L32" s="5">
        <v>1.3986393604819152</v>
      </c>
      <c r="M32" s="5">
        <v>3.2037590773173856</v>
      </c>
      <c r="N32" s="5">
        <v>1.4132417571716989</v>
      </c>
      <c r="O32" s="5">
        <v>1.4954682779456192</v>
      </c>
      <c r="P32" s="5">
        <v>1.6106014271151887</v>
      </c>
      <c r="Q32" s="5">
        <v>2.437837135387184</v>
      </c>
      <c r="R32" s="5">
        <v>3.752889725088318</v>
      </c>
      <c r="S32" s="5">
        <v>1.1020004873415779</v>
      </c>
      <c r="T32" s="5">
        <v>3.5211644458714617</v>
      </c>
      <c r="U32" s="5">
        <v>1.6605057551423374</v>
      </c>
      <c r="V32" s="5">
        <v>1.1307382112938045</v>
      </c>
      <c r="W32" s="5">
        <v>1.78869477377658</v>
      </c>
      <c r="X32" s="5">
        <v>1.1431735425166538</v>
      </c>
      <c r="Y32" s="5">
        <v>1.8335962145110412</v>
      </c>
      <c r="Z32" s="5">
        <v>1.7456359102244388</v>
      </c>
      <c r="AA32" s="5">
        <v>3.253463716515754</v>
      </c>
      <c r="AB32" s="5">
        <v>1.0259055972978561</v>
      </c>
      <c r="AC32" s="5">
        <v>1.2066531833312264</v>
      </c>
      <c r="AD32" s="5">
        <v>1.2521273312644636</v>
      </c>
      <c r="AE32" s="5">
        <v>1.0461078633906202</v>
      </c>
      <c r="AF32" s="5">
        <v>1.2545193187263144</v>
      </c>
      <c r="AG32" s="5">
        <v>200</v>
      </c>
      <c r="AH32" s="5">
        <v>2.611150317572336</v>
      </c>
      <c r="AI32" s="5">
        <v>1.014502795170354</v>
      </c>
      <c r="AJ32" s="5">
        <v>1.5725526035048372</v>
      </c>
      <c r="AK32" s="5">
        <v>1.2921751615218953</v>
      </c>
      <c r="AL32" s="5">
        <v>0.9999143591868289</v>
      </c>
      <c r="AM32" s="5">
        <v>1.2978574237786633</v>
      </c>
      <c r="AN32" s="5">
        <v>1.0598154304684477</v>
      </c>
      <c r="AO32" s="5">
        <v>0</v>
      </c>
      <c r="AP32" s="5">
        <v>0.8488531525386358</v>
      </c>
      <c r="AQ32" s="5">
        <v>0.9944751381215469</v>
      </c>
      <c r="AR32" s="5">
        <v>1.213540401027975</v>
      </c>
      <c r="AS32" s="5">
        <v>1.0004462571478978</v>
      </c>
      <c r="AT32" s="5">
        <v>0.997113909185081</v>
      </c>
      <c r="AU32" s="5">
        <v>1.0028820063259638</v>
      </c>
      <c r="AV32" s="5">
        <v>1.0796042919778792</v>
      </c>
      <c r="AW32" s="5">
        <v>1.1608515091069618</v>
      </c>
      <c r="AX32" s="5">
        <v>1.1411411411411412</v>
      </c>
      <c r="AY32" s="5">
        <v>0.9994783072604994</v>
      </c>
      <c r="AZ32" s="55">
        <v>1.1212500154766178</v>
      </c>
      <c r="BA32" s="5">
        <v>1.2230552000162531</v>
      </c>
      <c r="BB32" s="5">
        <v>0.9922245317672419</v>
      </c>
      <c r="BC32" s="5">
        <v>1.000012243049009</v>
      </c>
      <c r="BD32" s="5">
        <v>1.1840455765658742</v>
      </c>
      <c r="BE32" s="5">
        <v>1.5959124455938938</v>
      </c>
      <c r="BF32" s="5">
        <v>0.9997603314273975</v>
      </c>
      <c r="BG32" s="5">
        <v>1.008249312557287</v>
      </c>
      <c r="BH32" s="5">
        <v>1.0000827994262222</v>
      </c>
      <c r="BI32" s="5">
        <v>1</v>
      </c>
      <c r="BJ32" s="5" t="e">
        <v>#DIV/0!</v>
      </c>
      <c r="BK32" s="5">
        <f>BK28/BK19*100</f>
        <v>3.876296742266884</v>
      </c>
    </row>
    <row r="33" spans="1:63" ht="12.75" customHeight="1">
      <c r="A33" s="25"/>
      <c r="B33" s="15" t="s">
        <v>103</v>
      </c>
      <c r="C33" s="5">
        <v>2.0288513107772985</v>
      </c>
      <c r="D33" s="5">
        <v>0</v>
      </c>
      <c r="E33" s="5">
        <v>0.8962009131699309</v>
      </c>
      <c r="F33" s="5">
        <v>1.000140684751052</v>
      </c>
      <c r="G33" s="5">
        <v>0.7413290971670639</v>
      </c>
      <c r="H33" s="5">
        <v>1.2419579837181702</v>
      </c>
      <c r="I33" s="5">
        <v>0.9799554565701559</v>
      </c>
      <c r="J33" s="5">
        <v>1.0000041723340871</v>
      </c>
      <c r="K33" s="5">
        <v>0.9999390499682702</v>
      </c>
      <c r="L33" s="5">
        <v>1.4235985477048996</v>
      </c>
      <c r="M33" s="5">
        <v>3.375519830053828</v>
      </c>
      <c r="N33" s="5">
        <v>1.429697248308925</v>
      </c>
      <c r="O33" s="5">
        <v>1.0068527005009855</v>
      </c>
      <c r="P33" s="5">
        <v>0.9976596567219397</v>
      </c>
      <c r="Q33" s="5">
        <v>1.0098459410517502</v>
      </c>
      <c r="R33" s="5">
        <v>0.9672922475136282</v>
      </c>
      <c r="S33" s="5">
        <v>1.0000084206803488</v>
      </c>
      <c r="T33" s="5">
        <v>1.0066396290021733</v>
      </c>
      <c r="U33" s="5">
        <v>1.6877272183898346</v>
      </c>
      <c r="V33" s="5">
        <v>1.0413687728271792</v>
      </c>
      <c r="W33" s="5">
        <v>0.9827264895895079</v>
      </c>
      <c r="X33" s="5">
        <v>0.9966286659767277</v>
      </c>
      <c r="Y33" s="5">
        <v>1.0039878396992856</v>
      </c>
      <c r="Z33" s="5">
        <v>1.7721481600249789</v>
      </c>
      <c r="AA33" s="5">
        <v>0.9993189978950844</v>
      </c>
      <c r="AB33" s="5">
        <v>1.025955323280946</v>
      </c>
      <c r="AC33" s="5">
        <v>0.5086312370104024</v>
      </c>
      <c r="AD33" s="5">
        <v>1.1851895541449278</v>
      </c>
      <c r="AE33" s="5">
        <v>0.9988831869918127</v>
      </c>
      <c r="AF33" s="5">
        <v>1.2545193187263144</v>
      </c>
      <c r="AG33" s="5">
        <v>0</v>
      </c>
      <c r="AH33" s="5">
        <v>1.0315659170621003</v>
      </c>
      <c r="AI33" s="5">
        <v>1.014502795170354</v>
      </c>
      <c r="AJ33" s="5">
        <v>1.5927806727368612</v>
      </c>
      <c r="AK33" s="5">
        <v>1.0108303249097472</v>
      </c>
      <c r="AL33" s="5">
        <v>0.9999143591868289</v>
      </c>
      <c r="AM33" s="5">
        <v>1.0001374759417103</v>
      </c>
      <c r="AN33" s="5">
        <v>1</v>
      </c>
      <c r="AO33" s="5">
        <v>0</v>
      </c>
      <c r="AP33" s="5">
        <v>0.8488531525386358</v>
      </c>
      <c r="AQ33" s="5">
        <v>0.9944751381215469</v>
      </c>
      <c r="AR33" s="5">
        <v>1.223813873356057</v>
      </c>
      <c r="AS33" s="5">
        <v>1.0004462571478978</v>
      </c>
      <c r="AT33" s="5">
        <v>0.997113909185081</v>
      </c>
      <c r="AU33" s="5">
        <v>0.9999919711604083</v>
      </c>
      <c r="AV33" s="5">
        <v>0.9999105343206135</v>
      </c>
      <c r="AW33" s="5">
        <v>1</v>
      </c>
      <c r="AX33" s="5">
        <v>1.027190332326284</v>
      </c>
      <c r="AY33" s="5">
        <v>0.9994783072604994</v>
      </c>
      <c r="AZ33" s="55">
        <v>0.9836878377708365</v>
      </c>
      <c r="BA33" s="5">
        <v>1.2247659059351301</v>
      </c>
      <c r="BB33" s="5">
        <v>0.9922245317672419</v>
      </c>
      <c r="BC33" s="5">
        <v>1.000012243049009</v>
      </c>
      <c r="BD33" s="5">
        <v>1.0000595273528186</v>
      </c>
      <c r="BE33" s="5">
        <v>1.0002090469069098</v>
      </c>
      <c r="BF33" s="5">
        <v>0.9997603314273975</v>
      </c>
      <c r="BG33" s="5">
        <v>0.999330345644671</v>
      </c>
      <c r="BH33" s="5">
        <v>1.0000827994262222</v>
      </c>
      <c r="BI33" s="5">
        <v>1</v>
      </c>
      <c r="BJ33" s="5" t="e">
        <v>#DIV/0!</v>
      </c>
      <c r="BK33" s="5">
        <f>BK26/BK17*100</f>
        <v>1.130629876769316</v>
      </c>
    </row>
    <row r="34" spans="1:63" s="8" customFormat="1" ht="12.75" customHeight="1">
      <c r="A34" s="22">
        <v>16</v>
      </c>
      <c r="B34" s="16" t="s">
        <v>77</v>
      </c>
      <c r="C34" s="44">
        <v>15555</v>
      </c>
      <c r="D34" s="44">
        <v>371</v>
      </c>
      <c r="E34" s="45">
        <v>48381</v>
      </c>
      <c r="F34" s="44">
        <v>22154</v>
      </c>
      <c r="G34" s="45">
        <v>522</v>
      </c>
      <c r="H34" s="44">
        <v>4337</v>
      </c>
      <c r="I34" s="44">
        <v>14100</v>
      </c>
      <c r="J34" s="44">
        <v>21539</v>
      </c>
      <c r="K34" s="44">
        <v>6765</v>
      </c>
      <c r="L34" s="44">
        <v>6363</v>
      </c>
      <c r="M34" s="44">
        <v>20400</v>
      </c>
      <c r="N34" s="44">
        <v>17016</v>
      </c>
      <c r="O34" s="44">
        <v>13400</v>
      </c>
      <c r="P34" s="44">
        <v>22400</v>
      </c>
      <c r="Q34" s="44">
        <v>17614</v>
      </c>
      <c r="R34" s="44">
        <v>16841</v>
      </c>
      <c r="S34" s="44">
        <v>70155</v>
      </c>
      <c r="T34" s="44">
        <v>12899</v>
      </c>
      <c r="U34" s="44">
        <v>104597</v>
      </c>
      <c r="V34" s="44">
        <v>17491</v>
      </c>
      <c r="W34" s="44">
        <v>7459</v>
      </c>
      <c r="X34" s="44">
        <v>19972</v>
      </c>
      <c r="Y34" s="44">
        <v>12800</v>
      </c>
      <c r="Z34" s="44">
        <v>28300</v>
      </c>
      <c r="AA34" s="45">
        <v>11403</v>
      </c>
      <c r="AB34" s="44">
        <v>9783</v>
      </c>
      <c r="AC34" s="44">
        <v>11112</v>
      </c>
      <c r="AD34" s="44">
        <v>17469</v>
      </c>
      <c r="AE34" s="44">
        <v>78000</v>
      </c>
      <c r="AF34" s="44">
        <v>1708</v>
      </c>
      <c r="AG34" s="44">
        <v>0</v>
      </c>
      <c r="AH34" s="44">
        <v>8200</v>
      </c>
      <c r="AI34" s="44">
        <v>17529</v>
      </c>
      <c r="AJ34" s="44">
        <v>11465</v>
      </c>
      <c r="AK34" s="44">
        <v>9400</v>
      </c>
      <c r="AL34" s="44">
        <v>14445</v>
      </c>
      <c r="AM34" s="44">
        <v>1472</v>
      </c>
      <c r="AN34" s="44">
        <v>24588</v>
      </c>
      <c r="AO34" s="44">
        <v>0</v>
      </c>
      <c r="AP34" s="44">
        <v>2196</v>
      </c>
      <c r="AQ34" s="45">
        <v>11700</v>
      </c>
      <c r="AR34" s="45">
        <v>7618</v>
      </c>
      <c r="AS34" s="45">
        <v>4726</v>
      </c>
      <c r="AT34" s="45">
        <v>1962</v>
      </c>
      <c r="AU34" s="45">
        <v>12033</v>
      </c>
      <c r="AV34" s="45">
        <v>55599</v>
      </c>
      <c r="AW34" s="45">
        <v>6313</v>
      </c>
      <c r="AX34" s="45">
        <v>5100</v>
      </c>
      <c r="AY34" s="45">
        <v>1894</v>
      </c>
      <c r="AZ34" s="58">
        <v>8870</v>
      </c>
      <c r="BA34" s="45">
        <v>14768</v>
      </c>
      <c r="BB34" s="45">
        <v>19098</v>
      </c>
      <c r="BC34" s="45">
        <v>5575</v>
      </c>
      <c r="BD34" s="45">
        <v>9252</v>
      </c>
      <c r="BE34" s="45">
        <v>2868</v>
      </c>
      <c r="BF34" s="45">
        <v>4766</v>
      </c>
      <c r="BG34" s="45">
        <v>3941</v>
      </c>
      <c r="BH34" s="45">
        <v>16663</v>
      </c>
      <c r="BI34" s="45">
        <v>2334</v>
      </c>
      <c r="BJ34" s="45">
        <v>1887</v>
      </c>
      <c r="BK34" s="44">
        <f>SUM(C34:BJ34)</f>
        <v>937168</v>
      </c>
    </row>
    <row r="35" spans="1:63" s="8" customFormat="1" ht="12.75" customHeight="1">
      <c r="A35" s="22">
        <v>17</v>
      </c>
      <c r="B35" s="16" t="s">
        <v>78</v>
      </c>
      <c r="C35" s="44">
        <v>17117</v>
      </c>
      <c r="D35" s="44">
        <v>3281</v>
      </c>
      <c r="E35" s="45">
        <v>19609</v>
      </c>
      <c r="F35" s="44">
        <v>1450</v>
      </c>
      <c r="G35" s="45">
        <v>2242</v>
      </c>
      <c r="H35" s="44">
        <v>13957</v>
      </c>
      <c r="I35" s="44">
        <v>200</v>
      </c>
      <c r="J35" s="44">
        <v>178</v>
      </c>
      <c r="K35" s="44">
        <v>7110</v>
      </c>
      <c r="L35" s="44">
        <v>12793</v>
      </c>
      <c r="M35" s="44">
        <v>45200</v>
      </c>
      <c r="N35" s="44">
        <v>5</v>
      </c>
      <c r="O35" s="44">
        <v>0</v>
      </c>
      <c r="P35" s="44">
        <v>1200</v>
      </c>
      <c r="Q35" s="44">
        <v>0</v>
      </c>
      <c r="R35" s="44">
        <v>12061</v>
      </c>
      <c r="S35" s="44">
        <v>188546</v>
      </c>
      <c r="T35" s="44">
        <v>4991</v>
      </c>
      <c r="U35" s="44">
        <v>45655</v>
      </c>
      <c r="V35" s="44">
        <v>15466</v>
      </c>
      <c r="W35" s="44">
        <v>39061</v>
      </c>
      <c r="X35" s="44">
        <v>25837</v>
      </c>
      <c r="Y35" s="44">
        <v>35300</v>
      </c>
      <c r="Z35" s="44">
        <v>122000</v>
      </c>
      <c r="AA35" s="45">
        <v>28</v>
      </c>
      <c r="AB35" s="44">
        <v>18716</v>
      </c>
      <c r="AC35" s="44">
        <v>7</v>
      </c>
      <c r="AD35" s="44">
        <v>70643</v>
      </c>
      <c r="AE35" s="44">
        <v>144000</v>
      </c>
      <c r="AF35" s="44">
        <v>100</v>
      </c>
      <c r="AG35" s="44">
        <v>200</v>
      </c>
      <c r="AH35" s="44">
        <v>0</v>
      </c>
      <c r="AI35" s="44">
        <v>13514</v>
      </c>
      <c r="AJ35" s="44">
        <v>25</v>
      </c>
      <c r="AK35" s="44">
        <v>100</v>
      </c>
      <c r="AL35" s="44">
        <v>14734</v>
      </c>
      <c r="AM35" s="44">
        <v>1320</v>
      </c>
      <c r="AN35" s="44">
        <v>59188</v>
      </c>
      <c r="AO35" s="44">
        <v>0</v>
      </c>
      <c r="AP35" s="44">
        <v>3378</v>
      </c>
      <c r="AQ35" s="45">
        <v>52100</v>
      </c>
      <c r="AR35" s="45">
        <v>600</v>
      </c>
      <c r="AS35" s="45">
        <v>0</v>
      </c>
      <c r="AT35" s="45">
        <v>3163</v>
      </c>
      <c r="AU35" s="45">
        <v>34246</v>
      </c>
      <c r="AV35" s="45">
        <v>60388</v>
      </c>
      <c r="AW35" s="45">
        <v>782</v>
      </c>
      <c r="AX35" s="45">
        <v>10</v>
      </c>
      <c r="AY35" s="45">
        <v>6899</v>
      </c>
      <c r="AZ35" s="58">
        <v>10645</v>
      </c>
      <c r="BA35" s="45">
        <v>10474</v>
      </c>
      <c r="BB35" s="45">
        <v>16267</v>
      </c>
      <c r="BC35" s="45">
        <v>33454</v>
      </c>
      <c r="BD35" s="45">
        <v>1067</v>
      </c>
      <c r="BE35" s="45">
        <v>100</v>
      </c>
      <c r="BF35" s="45">
        <v>840</v>
      </c>
      <c r="BG35" s="45">
        <v>7674</v>
      </c>
      <c r="BH35" s="45">
        <v>21511</v>
      </c>
      <c r="BI35" s="45">
        <v>1717</v>
      </c>
      <c r="BJ35" s="45">
        <v>0</v>
      </c>
      <c r="BK35" s="44">
        <f>SUM(C35:BJ35)</f>
        <v>1201149</v>
      </c>
    </row>
    <row r="36" spans="1:63" ht="12.75" customHeight="1">
      <c r="A36" s="22">
        <v>18</v>
      </c>
      <c r="B36" s="16" t="s">
        <v>79</v>
      </c>
      <c r="C36" s="44">
        <v>173524</v>
      </c>
      <c r="D36" s="44">
        <v>9491</v>
      </c>
      <c r="E36" s="45">
        <v>237617</v>
      </c>
      <c r="F36" s="44">
        <v>325272</v>
      </c>
      <c r="G36" s="45">
        <v>45792</v>
      </c>
      <c r="H36" s="44">
        <v>310905</v>
      </c>
      <c r="I36" s="44">
        <v>116500</v>
      </c>
      <c r="J36" s="44">
        <v>107961</v>
      </c>
      <c r="K36" s="44">
        <v>54211</v>
      </c>
      <c r="L36" s="44">
        <v>57894</v>
      </c>
      <c r="M36" s="44">
        <v>56900</v>
      </c>
      <c r="N36" s="44">
        <v>111362</v>
      </c>
      <c r="O36" s="44">
        <v>194000</v>
      </c>
      <c r="P36" s="44">
        <v>174600</v>
      </c>
      <c r="Q36" s="44">
        <v>33239</v>
      </c>
      <c r="R36" s="44">
        <v>40039</v>
      </c>
      <c r="S36" s="44">
        <v>473706</v>
      </c>
      <c r="T36" s="44">
        <v>188397</v>
      </c>
      <c r="U36" s="44">
        <v>427447</v>
      </c>
      <c r="V36" s="44">
        <v>130662</v>
      </c>
      <c r="W36" s="44">
        <v>346210</v>
      </c>
      <c r="X36" s="44">
        <v>91454</v>
      </c>
      <c r="Y36" s="44">
        <v>92300</v>
      </c>
      <c r="Z36" s="44">
        <v>76000</v>
      </c>
      <c r="AA36" s="45">
        <v>64929</v>
      </c>
      <c r="AB36" s="44">
        <v>182783</v>
      </c>
      <c r="AC36" s="44">
        <v>64504</v>
      </c>
      <c r="AD36" s="44">
        <v>133591</v>
      </c>
      <c r="AE36" s="44">
        <v>648600</v>
      </c>
      <c r="AF36" s="44">
        <v>60352</v>
      </c>
      <c r="AG36" s="44">
        <v>0.2994774119162062</v>
      </c>
      <c r="AH36" s="44">
        <v>56300</v>
      </c>
      <c r="AI36" s="44">
        <v>91836</v>
      </c>
      <c r="AJ36" s="44">
        <v>226106</v>
      </c>
      <c r="AK36" s="44">
        <v>23200</v>
      </c>
      <c r="AL36" s="44">
        <v>68804</v>
      </c>
      <c r="AM36" s="44">
        <v>27436</v>
      </c>
      <c r="AN36" s="44">
        <v>5994543</v>
      </c>
      <c r="AO36" s="44">
        <v>0</v>
      </c>
      <c r="AP36" s="44">
        <v>27482</v>
      </c>
      <c r="AQ36" s="45">
        <v>375300</v>
      </c>
      <c r="AR36" s="45">
        <v>30602</v>
      </c>
      <c r="AS36" s="45">
        <v>40700</v>
      </c>
      <c r="AT36" s="45">
        <v>66792</v>
      </c>
      <c r="AU36" s="45">
        <v>59167</v>
      </c>
      <c r="AV36" s="45">
        <v>377763</v>
      </c>
      <c r="AW36" s="45">
        <v>16282</v>
      </c>
      <c r="AX36" s="45">
        <v>30390</v>
      </c>
      <c r="AY36" s="45">
        <v>32963</v>
      </c>
      <c r="AZ36" s="58">
        <v>101312</v>
      </c>
      <c r="BA36" s="45">
        <v>150712</v>
      </c>
      <c r="BB36" s="45">
        <v>153849</v>
      </c>
      <c r="BC36" s="45">
        <v>185641</v>
      </c>
      <c r="BD36" s="45">
        <v>66451</v>
      </c>
      <c r="BE36" s="45">
        <v>21062</v>
      </c>
      <c r="BF36" s="45">
        <v>21098</v>
      </c>
      <c r="BG36" s="45">
        <v>68071</v>
      </c>
      <c r="BH36" s="45">
        <v>25368</v>
      </c>
      <c r="BI36" s="45">
        <v>98025</v>
      </c>
      <c r="BJ36" s="45">
        <v>13152</v>
      </c>
      <c r="BK36" s="44">
        <f>SUM(C36:BJ36)</f>
        <v>13480649.299477413</v>
      </c>
    </row>
    <row r="37" spans="1:63" ht="12.75" customHeight="1">
      <c r="A37" s="22">
        <v>19</v>
      </c>
      <c r="B37" s="16" t="s">
        <v>80</v>
      </c>
      <c r="C37" s="44">
        <v>0</v>
      </c>
      <c r="D37" s="44">
        <v>0</v>
      </c>
      <c r="E37" s="45">
        <v>41144</v>
      </c>
      <c r="F37" s="44">
        <v>0</v>
      </c>
      <c r="G37" s="45">
        <v>0</v>
      </c>
      <c r="H37" s="44">
        <v>10000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8025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25400</v>
      </c>
      <c r="Z37" s="44">
        <v>0</v>
      </c>
      <c r="AA37" s="45">
        <v>0</v>
      </c>
      <c r="AB37" s="44">
        <v>0</v>
      </c>
      <c r="AC37" s="44">
        <v>0</v>
      </c>
      <c r="AD37" s="44">
        <v>0</v>
      </c>
      <c r="AE37" s="44">
        <v>0</v>
      </c>
      <c r="AF37" s="44">
        <v>0</v>
      </c>
      <c r="AG37" s="44">
        <v>0.2994774119162062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2060</v>
      </c>
      <c r="AN37" s="44">
        <v>107765</v>
      </c>
      <c r="AO37" s="44">
        <v>0</v>
      </c>
      <c r="AP37" s="44">
        <v>0</v>
      </c>
      <c r="AQ37" s="45">
        <v>0</v>
      </c>
      <c r="AR37" s="45">
        <v>0</v>
      </c>
      <c r="AS37" s="45">
        <v>0</v>
      </c>
      <c r="AT37" s="45">
        <v>0</v>
      </c>
      <c r="AU37" s="45">
        <v>0</v>
      </c>
      <c r="AV37" s="45">
        <v>0</v>
      </c>
      <c r="AW37" s="45">
        <v>0</v>
      </c>
      <c r="AX37" s="45">
        <v>0</v>
      </c>
      <c r="AY37" s="45">
        <v>0</v>
      </c>
      <c r="AZ37" s="58">
        <v>0</v>
      </c>
      <c r="BA37" s="45">
        <v>0</v>
      </c>
      <c r="BB37" s="45">
        <v>0</v>
      </c>
      <c r="BC37" s="45">
        <v>0</v>
      </c>
      <c r="BD37" s="45">
        <v>0</v>
      </c>
      <c r="BE37" s="45">
        <v>0</v>
      </c>
      <c r="BF37" s="45">
        <v>0</v>
      </c>
      <c r="BG37" s="45">
        <v>0</v>
      </c>
      <c r="BH37" s="45">
        <v>0</v>
      </c>
      <c r="BI37" s="45">
        <v>0</v>
      </c>
      <c r="BJ37" s="45">
        <v>0</v>
      </c>
      <c r="BK37" s="44">
        <f>SUM(C37:BJ37)</f>
        <v>194394.2994774119</v>
      </c>
    </row>
    <row r="38" spans="1:63" ht="12.75" customHeight="1">
      <c r="A38" s="24"/>
      <c r="B38" s="19" t="s">
        <v>81</v>
      </c>
      <c r="C38" s="46">
        <v>206196</v>
      </c>
      <c r="D38" s="46">
        <v>13143</v>
      </c>
      <c r="E38" s="47">
        <v>346751</v>
      </c>
      <c r="F38" s="46">
        <v>348876</v>
      </c>
      <c r="G38" s="47">
        <v>48556</v>
      </c>
      <c r="H38" s="46">
        <v>339199</v>
      </c>
      <c r="I38" s="46">
        <v>130800</v>
      </c>
      <c r="J38" s="46">
        <v>129678</v>
      </c>
      <c r="K38" s="46">
        <v>68086</v>
      </c>
      <c r="L38" s="46">
        <v>77050</v>
      </c>
      <c r="M38" s="46">
        <v>122500</v>
      </c>
      <c r="N38" s="46">
        <v>128383</v>
      </c>
      <c r="O38" s="46">
        <v>207400</v>
      </c>
      <c r="P38" s="46">
        <v>198200</v>
      </c>
      <c r="Q38" s="46">
        <v>50853</v>
      </c>
      <c r="R38" s="46">
        <v>68941</v>
      </c>
      <c r="S38" s="46">
        <v>740432</v>
      </c>
      <c r="T38" s="46">
        <v>206287</v>
      </c>
      <c r="U38" s="46">
        <v>577699</v>
      </c>
      <c r="V38" s="46">
        <v>163619</v>
      </c>
      <c r="W38" s="46">
        <v>392730</v>
      </c>
      <c r="X38" s="46">
        <v>137263</v>
      </c>
      <c r="Y38" s="46">
        <v>165800</v>
      </c>
      <c r="Z38" s="46">
        <v>226300</v>
      </c>
      <c r="AA38" s="47">
        <v>76360</v>
      </c>
      <c r="AB38" s="46">
        <v>211282</v>
      </c>
      <c r="AC38" s="46">
        <v>75623</v>
      </c>
      <c r="AD38" s="46">
        <v>221703</v>
      </c>
      <c r="AE38" s="46">
        <v>870600</v>
      </c>
      <c r="AF38" s="46">
        <v>62160</v>
      </c>
      <c r="AG38" s="46">
        <v>0</v>
      </c>
      <c r="AH38" s="46">
        <v>64500</v>
      </c>
      <c r="AI38" s="46">
        <v>122879</v>
      </c>
      <c r="AJ38" s="46">
        <v>237596</v>
      </c>
      <c r="AK38" s="46">
        <v>32700</v>
      </c>
      <c r="AL38" s="46">
        <v>97983</v>
      </c>
      <c r="AM38" s="46">
        <v>32288</v>
      </c>
      <c r="AN38" s="46">
        <v>6186084</v>
      </c>
      <c r="AO38" s="46">
        <v>0</v>
      </c>
      <c r="AP38" s="46">
        <v>33056</v>
      </c>
      <c r="AQ38" s="47">
        <v>439100</v>
      </c>
      <c r="AR38" s="47">
        <v>38820</v>
      </c>
      <c r="AS38" s="47">
        <v>45426</v>
      </c>
      <c r="AT38" s="47">
        <v>71917</v>
      </c>
      <c r="AU38" s="47">
        <v>105446</v>
      </c>
      <c r="AV38" s="47">
        <v>493750</v>
      </c>
      <c r="AW38" s="47">
        <v>23377</v>
      </c>
      <c r="AX38" s="47">
        <v>35500</v>
      </c>
      <c r="AY38" s="47">
        <v>41756</v>
      </c>
      <c r="AZ38" s="59">
        <v>120827</v>
      </c>
      <c r="BA38" s="47">
        <v>175954</v>
      </c>
      <c r="BB38" s="47">
        <v>189214</v>
      </c>
      <c r="BC38" s="47">
        <v>224670</v>
      </c>
      <c r="BD38" s="47">
        <v>76770</v>
      </c>
      <c r="BE38" s="47">
        <v>24030</v>
      </c>
      <c r="BF38" s="47">
        <v>26704</v>
      </c>
      <c r="BG38" s="47">
        <v>79686</v>
      </c>
      <c r="BH38" s="47">
        <v>63542</v>
      </c>
      <c r="BI38" s="47">
        <v>102076</v>
      </c>
      <c r="BJ38" s="47">
        <v>15039</v>
      </c>
      <c r="BK38" s="48">
        <f>SUM(C38:BH38)</f>
        <v>15696045</v>
      </c>
    </row>
    <row r="39" spans="1:63" ht="12.75" customHeight="1">
      <c r="A39" s="25"/>
      <c r="B39" s="15" t="s">
        <v>82</v>
      </c>
      <c r="C39" s="10">
        <v>54.027228993952605</v>
      </c>
      <c r="D39" s="10">
        <v>25.156474303761122</v>
      </c>
      <c r="E39" s="35">
        <v>35.31436055476231</v>
      </c>
      <c r="F39" s="10">
        <v>22.553395880376677</v>
      </c>
      <c r="G39" s="35">
        <v>938.4615384615385</v>
      </c>
      <c r="H39" s="10">
        <v>89.3310684469727</v>
      </c>
      <c r="I39" s="10">
        <v>23.445061839039255</v>
      </c>
      <c r="J39" s="10">
        <v>13.62871069651689</v>
      </c>
      <c r="K39" s="10">
        <v>22.201280830583418</v>
      </c>
      <c r="L39" s="10">
        <v>17.45859107697188</v>
      </c>
      <c r="M39" s="10">
        <v>35.92375366568915</v>
      </c>
      <c r="N39" s="10">
        <v>19.899435642996533</v>
      </c>
      <c r="O39" s="10">
        <v>32.189973614775724</v>
      </c>
      <c r="P39" s="10">
        <v>17.77100331749305</v>
      </c>
      <c r="Q39" s="10">
        <v>13.139019941194405</v>
      </c>
      <c r="R39" s="10">
        <v>13.12009835173305</v>
      </c>
      <c r="S39" s="10">
        <v>17.3479699136786</v>
      </c>
      <c r="T39" s="10">
        <v>68.24503596075084</v>
      </c>
      <c r="U39" s="10">
        <v>20.7400368130008</v>
      </c>
      <c r="V39" s="10">
        <v>21.321242274227618</v>
      </c>
      <c r="W39" s="10">
        <v>34.251850042953265</v>
      </c>
      <c r="X39" s="10">
        <v>13.571946255239165</v>
      </c>
      <c r="Y39" s="10">
        <v>27.35973597359736</v>
      </c>
      <c r="Z39" s="10">
        <v>35.29320024953213</v>
      </c>
      <c r="AA39" s="35">
        <v>30.02091556715784</v>
      </c>
      <c r="AB39" s="10">
        <v>20.914164441109683</v>
      </c>
      <c r="AC39" s="10">
        <v>35.08585532878345</v>
      </c>
      <c r="AD39" s="10">
        <v>16.240383727897775</v>
      </c>
      <c r="AE39" s="10">
        <v>30.62042768711311</v>
      </c>
      <c r="AF39" s="10">
        <v>36.757140322866775</v>
      </c>
      <c r="AG39" s="10">
        <v>0</v>
      </c>
      <c r="AH39" s="10">
        <v>37.19723183391003</v>
      </c>
      <c r="AI39" s="10">
        <v>20.41566010839262</v>
      </c>
      <c r="AJ39" s="10">
        <v>33.110087319570674</v>
      </c>
      <c r="AK39" s="10">
        <v>22.33606557377049</v>
      </c>
      <c r="AL39" s="10">
        <v>20.320455257170945</v>
      </c>
      <c r="AM39" s="10">
        <v>41.25576581526392</v>
      </c>
      <c r="AN39" s="10">
        <v>277.16274510155324</v>
      </c>
      <c r="AO39" s="10">
        <v>0</v>
      </c>
      <c r="AP39" s="10">
        <v>21.796122906501385</v>
      </c>
      <c r="AQ39" s="35">
        <v>22.0608922829582</v>
      </c>
      <c r="AR39" s="35">
        <v>24.5384036763358</v>
      </c>
      <c r="AS39" s="35">
        <v>34.401647910576614</v>
      </c>
      <c r="AT39" s="35">
        <v>31.188120958753814</v>
      </c>
      <c r="AU39" s="35">
        <v>20.691387386114563</v>
      </c>
      <c r="AV39" s="35">
        <v>33.250389745074735</v>
      </c>
      <c r="AW39" s="35">
        <v>16.604987818131452</v>
      </c>
      <c r="AX39" s="35">
        <v>21.712538226299692</v>
      </c>
      <c r="AY39" s="35">
        <v>11.742935565154786</v>
      </c>
      <c r="AZ39" s="59">
        <v>25.136106147192272</v>
      </c>
      <c r="BA39" s="35">
        <v>22.731342184510485</v>
      </c>
      <c r="BB39" s="35">
        <v>31.72623558843453</v>
      </c>
      <c r="BC39" s="35">
        <v>38.551029022660124</v>
      </c>
      <c r="BD39" s="35">
        <v>35.34986093971599</v>
      </c>
      <c r="BE39" s="35">
        <v>42.54000849737997</v>
      </c>
      <c r="BF39" s="35">
        <v>33.248253794339924</v>
      </c>
      <c r="BG39" s="35">
        <v>57.143062029401214</v>
      </c>
      <c r="BH39" s="35">
        <v>13.52970735529588</v>
      </c>
      <c r="BI39" s="35">
        <v>92.29294755877035</v>
      </c>
      <c r="BJ39" s="35">
        <v>376.53980971457185</v>
      </c>
      <c r="BK39" s="10">
        <f>BK38/BK11*100</f>
        <v>38.388317012924006</v>
      </c>
    </row>
    <row r="40" spans="1:63" ht="12.75" customHeight="1">
      <c r="A40" s="22">
        <v>20</v>
      </c>
      <c r="B40" s="16" t="s">
        <v>80</v>
      </c>
      <c r="C40" s="9">
        <v>0</v>
      </c>
      <c r="D40" s="9">
        <v>0</v>
      </c>
      <c r="E40" s="34">
        <v>41144</v>
      </c>
      <c r="F40" s="9">
        <v>0</v>
      </c>
      <c r="G40" s="34">
        <v>0</v>
      </c>
      <c r="H40" s="9">
        <v>10000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8025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25400</v>
      </c>
      <c r="Z40" s="9">
        <v>0</v>
      </c>
      <c r="AA40" s="34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2060</v>
      </c>
      <c r="AN40" s="9">
        <v>107765</v>
      </c>
      <c r="AO40" s="9">
        <v>0</v>
      </c>
      <c r="AP40" s="9">
        <v>0</v>
      </c>
      <c r="AQ40" s="34">
        <v>0</v>
      </c>
      <c r="AR40" s="34">
        <v>0</v>
      </c>
      <c r="AS40" s="34">
        <v>0</v>
      </c>
      <c r="AT40" s="34">
        <v>0</v>
      </c>
      <c r="AU40" s="34">
        <v>0</v>
      </c>
      <c r="AV40" s="34">
        <v>0</v>
      </c>
      <c r="AW40" s="34">
        <v>0</v>
      </c>
      <c r="AX40" s="34">
        <v>0</v>
      </c>
      <c r="AY40" s="34">
        <v>0</v>
      </c>
      <c r="AZ40" s="60">
        <v>0</v>
      </c>
      <c r="BA40" s="34">
        <v>0</v>
      </c>
      <c r="BB40" s="34">
        <v>0</v>
      </c>
      <c r="BC40" s="34">
        <v>0</v>
      </c>
      <c r="BD40" s="34">
        <v>0</v>
      </c>
      <c r="BE40" s="34">
        <v>0</v>
      </c>
      <c r="BF40" s="34">
        <v>0</v>
      </c>
      <c r="BG40" s="34">
        <v>0</v>
      </c>
      <c r="BH40" s="34">
        <v>0</v>
      </c>
      <c r="BI40" s="34">
        <v>0</v>
      </c>
      <c r="BJ40" s="34">
        <v>0</v>
      </c>
      <c r="BK40" s="9">
        <f>SUM(C40:BH40)</f>
        <v>194394</v>
      </c>
    </row>
    <row r="41" spans="1:63" ht="12.75" customHeight="1">
      <c r="A41" s="22">
        <v>21</v>
      </c>
      <c r="B41" s="16" t="s">
        <v>83</v>
      </c>
      <c r="C41" s="9">
        <v>87700</v>
      </c>
      <c r="D41" s="9">
        <v>0</v>
      </c>
      <c r="E41" s="34">
        <v>4194</v>
      </c>
      <c r="F41" s="9">
        <v>4412</v>
      </c>
      <c r="G41" s="34">
        <v>0</v>
      </c>
      <c r="H41" s="9">
        <v>425</v>
      </c>
      <c r="I41" s="9">
        <v>45100</v>
      </c>
      <c r="J41" s="9">
        <v>3000</v>
      </c>
      <c r="K41" s="9">
        <v>0</v>
      </c>
      <c r="L41" s="9">
        <v>12300</v>
      </c>
      <c r="M41" s="9">
        <v>3000</v>
      </c>
      <c r="N41" s="9">
        <v>1320</v>
      </c>
      <c r="O41" s="9">
        <v>60000</v>
      </c>
      <c r="P41" s="9">
        <v>0</v>
      </c>
      <c r="Q41" s="9">
        <v>500</v>
      </c>
      <c r="R41" s="9">
        <v>15300</v>
      </c>
      <c r="S41" s="9">
        <v>5000</v>
      </c>
      <c r="T41" s="9">
        <v>300</v>
      </c>
      <c r="U41" s="9">
        <v>0</v>
      </c>
      <c r="V41" s="9">
        <v>0</v>
      </c>
      <c r="W41" s="9">
        <v>10500</v>
      </c>
      <c r="X41" s="9">
        <v>25000</v>
      </c>
      <c r="Y41" s="9">
        <v>6000</v>
      </c>
      <c r="Z41" s="9">
        <v>0</v>
      </c>
      <c r="AA41" s="34">
        <v>0</v>
      </c>
      <c r="AB41" s="9">
        <v>76630</v>
      </c>
      <c r="AC41" s="9">
        <v>0</v>
      </c>
      <c r="AD41" s="9">
        <v>9519</v>
      </c>
      <c r="AE41" s="9">
        <v>0</v>
      </c>
      <c r="AF41" s="9">
        <v>20000</v>
      </c>
      <c r="AG41" s="9">
        <v>0</v>
      </c>
      <c r="AH41" s="9">
        <v>0</v>
      </c>
      <c r="AI41" s="9">
        <v>0</v>
      </c>
      <c r="AJ41" s="9">
        <v>200</v>
      </c>
      <c r="AK41" s="9">
        <v>0</v>
      </c>
      <c r="AL41" s="9">
        <v>0</v>
      </c>
      <c r="AM41" s="9">
        <v>0</v>
      </c>
      <c r="AN41" s="9">
        <v>19234</v>
      </c>
      <c r="AO41" s="9">
        <v>0</v>
      </c>
      <c r="AP41" s="9">
        <v>0</v>
      </c>
      <c r="AQ41" s="34">
        <v>1408700</v>
      </c>
      <c r="AR41" s="34">
        <v>0</v>
      </c>
      <c r="AS41" s="34">
        <v>500</v>
      </c>
      <c r="AT41" s="34">
        <v>0</v>
      </c>
      <c r="AU41" s="34">
        <v>0</v>
      </c>
      <c r="AV41" s="34">
        <v>165000</v>
      </c>
      <c r="AW41" s="34">
        <v>500</v>
      </c>
      <c r="AX41" s="34">
        <v>0</v>
      </c>
      <c r="AY41" s="34">
        <v>0</v>
      </c>
      <c r="AZ41" s="60">
        <v>0</v>
      </c>
      <c r="BA41" s="34">
        <v>70000</v>
      </c>
      <c r="BB41" s="34">
        <v>0</v>
      </c>
      <c r="BC41" s="34">
        <v>20000</v>
      </c>
      <c r="BD41" s="34">
        <v>0</v>
      </c>
      <c r="BE41" s="34">
        <v>0</v>
      </c>
      <c r="BF41" s="34">
        <v>0</v>
      </c>
      <c r="BG41" s="34">
        <v>0</v>
      </c>
      <c r="BH41" s="34">
        <v>0</v>
      </c>
      <c r="BI41" s="34">
        <v>0</v>
      </c>
      <c r="BJ41" s="34">
        <v>0</v>
      </c>
      <c r="BK41" s="9">
        <f>SUM(C41:BJ41)</f>
        <v>2074334</v>
      </c>
    </row>
    <row r="42" spans="1:63" ht="12.75" customHeight="1">
      <c r="A42" s="22">
        <v>22</v>
      </c>
      <c r="B42" s="16" t="s">
        <v>104</v>
      </c>
      <c r="C42" s="9">
        <v>0</v>
      </c>
      <c r="D42" s="9">
        <v>0</v>
      </c>
      <c r="E42" s="34">
        <v>0</v>
      </c>
      <c r="F42" s="9">
        <v>0</v>
      </c>
      <c r="G42" s="34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34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34">
        <v>0</v>
      </c>
      <c r="AR42" s="34">
        <v>0</v>
      </c>
      <c r="AS42" s="34">
        <v>0</v>
      </c>
      <c r="AT42" s="34">
        <v>0</v>
      </c>
      <c r="AU42" s="34">
        <v>0</v>
      </c>
      <c r="AV42" s="34">
        <v>0</v>
      </c>
      <c r="AW42" s="34">
        <v>0</v>
      </c>
      <c r="AX42" s="34">
        <v>0</v>
      </c>
      <c r="AY42" s="34">
        <v>0</v>
      </c>
      <c r="AZ42" s="60">
        <v>0</v>
      </c>
      <c r="BA42" s="34">
        <v>0</v>
      </c>
      <c r="BB42" s="34">
        <v>0</v>
      </c>
      <c r="BC42" s="34">
        <v>0</v>
      </c>
      <c r="BD42" s="34">
        <v>0</v>
      </c>
      <c r="BE42" s="34">
        <v>0</v>
      </c>
      <c r="BF42" s="34">
        <v>0</v>
      </c>
      <c r="BG42" s="34">
        <v>0</v>
      </c>
      <c r="BH42" s="34">
        <v>0</v>
      </c>
      <c r="BI42" s="34">
        <v>0</v>
      </c>
      <c r="BJ42" s="34">
        <v>0</v>
      </c>
      <c r="BK42" s="9">
        <f>SUM(C42:BF42)</f>
        <v>0</v>
      </c>
    </row>
    <row r="43" spans="1:63" ht="12.75" customHeight="1">
      <c r="A43" s="22">
        <v>23</v>
      </c>
      <c r="B43" s="16" t="s">
        <v>84</v>
      </c>
      <c r="C43" s="9">
        <v>0</v>
      </c>
      <c r="D43" s="9">
        <v>0</v>
      </c>
      <c r="E43" s="34">
        <v>173500</v>
      </c>
      <c r="F43" s="9">
        <v>40000</v>
      </c>
      <c r="G43" s="34">
        <v>3801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87500</v>
      </c>
      <c r="Q43" s="9">
        <v>5000</v>
      </c>
      <c r="R43" s="9">
        <v>0</v>
      </c>
      <c r="S43" s="9">
        <v>502426</v>
      </c>
      <c r="T43" s="9">
        <v>0</v>
      </c>
      <c r="U43" s="9">
        <v>102801</v>
      </c>
      <c r="V43" s="9">
        <v>0</v>
      </c>
      <c r="W43" s="9">
        <v>49100</v>
      </c>
      <c r="X43" s="9">
        <v>0</v>
      </c>
      <c r="Y43" s="9">
        <v>0</v>
      </c>
      <c r="Z43" s="9">
        <v>0</v>
      </c>
      <c r="AA43" s="34">
        <v>0</v>
      </c>
      <c r="AB43" s="9">
        <v>0</v>
      </c>
      <c r="AC43" s="9">
        <v>0</v>
      </c>
      <c r="AD43" s="9">
        <v>302875</v>
      </c>
      <c r="AE43" s="9">
        <v>161900</v>
      </c>
      <c r="AF43" s="9">
        <v>0</v>
      </c>
      <c r="AG43" s="9">
        <v>27000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497391</v>
      </c>
      <c r="AO43" s="9">
        <v>38984</v>
      </c>
      <c r="AP43" s="9">
        <v>0</v>
      </c>
      <c r="AQ43" s="34">
        <v>50000</v>
      </c>
      <c r="AR43" s="34">
        <v>0</v>
      </c>
      <c r="AS43" s="34">
        <v>0</v>
      </c>
      <c r="AT43" s="34">
        <v>20000</v>
      </c>
      <c r="AU43" s="34">
        <v>500</v>
      </c>
      <c r="AV43" s="34">
        <v>43063</v>
      </c>
      <c r="AW43" s="34">
        <v>0</v>
      </c>
      <c r="AX43" s="34">
        <v>0</v>
      </c>
      <c r="AY43" s="34">
        <v>0</v>
      </c>
      <c r="AZ43" s="60">
        <v>0</v>
      </c>
      <c r="BA43" s="34">
        <v>0</v>
      </c>
      <c r="BB43" s="34">
        <v>0</v>
      </c>
      <c r="BC43" s="34">
        <v>0</v>
      </c>
      <c r="BD43" s="34">
        <v>0</v>
      </c>
      <c r="BE43" s="34">
        <v>10000</v>
      </c>
      <c r="BF43" s="34">
        <v>0</v>
      </c>
      <c r="BG43" s="34">
        <v>0</v>
      </c>
      <c r="BH43" s="34">
        <v>190000</v>
      </c>
      <c r="BI43" s="34">
        <v>0</v>
      </c>
      <c r="BJ43" s="34">
        <v>0</v>
      </c>
      <c r="BK43" s="9">
        <f>SUM(C43:BJ43)</f>
        <v>2305841</v>
      </c>
    </row>
    <row r="44" spans="1:63" ht="12.75" customHeight="1">
      <c r="A44" s="25"/>
      <c r="B44" s="19" t="s">
        <v>85</v>
      </c>
      <c r="C44" s="49">
        <v>87700</v>
      </c>
      <c r="D44" s="49">
        <v>0</v>
      </c>
      <c r="E44" s="49">
        <v>218838</v>
      </c>
      <c r="F44" s="49">
        <v>44412</v>
      </c>
      <c r="G44" s="49">
        <v>3801</v>
      </c>
      <c r="H44" s="49">
        <v>10425</v>
      </c>
      <c r="I44" s="49">
        <v>45100</v>
      </c>
      <c r="J44" s="49">
        <v>3000</v>
      </c>
      <c r="K44" s="49">
        <v>0</v>
      </c>
      <c r="L44" s="49">
        <v>12300</v>
      </c>
      <c r="M44" s="49">
        <v>3000</v>
      </c>
      <c r="N44" s="49">
        <v>1320</v>
      </c>
      <c r="O44" s="49">
        <v>60000</v>
      </c>
      <c r="P44" s="49">
        <v>87500</v>
      </c>
      <c r="Q44" s="49">
        <v>5500</v>
      </c>
      <c r="R44" s="49">
        <v>15300</v>
      </c>
      <c r="S44" s="49">
        <v>515451</v>
      </c>
      <c r="T44" s="49">
        <v>300</v>
      </c>
      <c r="U44" s="49">
        <v>102801</v>
      </c>
      <c r="V44" s="49">
        <v>0</v>
      </c>
      <c r="W44" s="49">
        <v>59600</v>
      </c>
      <c r="X44" s="49">
        <v>25000</v>
      </c>
      <c r="Y44" s="49">
        <v>31400</v>
      </c>
      <c r="Z44" s="49">
        <v>0</v>
      </c>
      <c r="AA44" s="49">
        <v>0</v>
      </c>
      <c r="AB44" s="49">
        <v>76630</v>
      </c>
      <c r="AC44" s="49">
        <v>0</v>
      </c>
      <c r="AD44" s="49">
        <v>312394</v>
      </c>
      <c r="AE44" s="49">
        <v>161900</v>
      </c>
      <c r="AF44" s="49">
        <v>20000</v>
      </c>
      <c r="AG44" s="49">
        <v>17178</v>
      </c>
      <c r="AH44" s="49">
        <v>0</v>
      </c>
      <c r="AI44" s="49">
        <v>0</v>
      </c>
      <c r="AJ44" s="49">
        <v>200</v>
      </c>
      <c r="AK44" s="49">
        <v>0</v>
      </c>
      <c r="AL44" s="49">
        <v>0</v>
      </c>
      <c r="AM44" s="49">
        <v>2060</v>
      </c>
      <c r="AN44" s="49">
        <v>624390</v>
      </c>
      <c r="AO44" s="49">
        <v>24465</v>
      </c>
      <c r="AP44" s="49">
        <v>0</v>
      </c>
      <c r="AQ44" s="49">
        <v>1458700</v>
      </c>
      <c r="AR44" s="49">
        <v>0</v>
      </c>
      <c r="AS44" s="49">
        <v>500</v>
      </c>
      <c r="AT44" s="49">
        <v>20000</v>
      </c>
      <c r="AU44" s="49">
        <v>500</v>
      </c>
      <c r="AV44" s="49">
        <v>208063</v>
      </c>
      <c r="AW44" s="49">
        <v>500</v>
      </c>
      <c r="AX44" s="49">
        <v>0</v>
      </c>
      <c r="AY44" s="49">
        <v>0</v>
      </c>
      <c r="AZ44" s="61">
        <v>0</v>
      </c>
      <c r="BA44" s="49">
        <v>70000</v>
      </c>
      <c r="BB44" s="49">
        <v>0</v>
      </c>
      <c r="BC44" s="49">
        <v>20000</v>
      </c>
      <c r="BD44" s="49">
        <v>0</v>
      </c>
      <c r="BE44" s="49">
        <v>10000</v>
      </c>
      <c r="BF44" s="49">
        <v>0</v>
      </c>
      <c r="BG44" s="49">
        <v>0</v>
      </c>
      <c r="BH44" s="49">
        <v>190000</v>
      </c>
      <c r="BI44" s="49">
        <v>0</v>
      </c>
      <c r="BJ44" s="49">
        <v>0</v>
      </c>
      <c r="BK44" s="49">
        <f>SUM(BK40:BK43)</f>
        <v>4574569</v>
      </c>
    </row>
    <row r="45" spans="1:63" ht="12.75" customHeight="1">
      <c r="A45" s="25"/>
      <c r="B45" s="19" t="s">
        <v>86</v>
      </c>
      <c r="C45" s="11">
        <v>-27.740523305835314</v>
      </c>
      <c r="D45" s="11">
        <v>0</v>
      </c>
      <c r="E45" s="11">
        <v>221.0417866125269</v>
      </c>
      <c r="F45" s="11">
        <v>19.777078147335047</v>
      </c>
      <c r="G45" s="11">
        <v>-17.796610169491526</v>
      </c>
      <c r="H45" s="11">
        <v>-9.931125146466234</v>
      </c>
      <c r="I45" s="11">
        <v>98.47161572052401</v>
      </c>
      <c r="J45" s="11">
        <v>2.2825317842550956</v>
      </c>
      <c r="K45" s="11">
        <v>0</v>
      </c>
      <c r="L45" s="11">
        <v>7.488082989875869</v>
      </c>
      <c r="M45" s="11">
        <v>7.9787234042553195</v>
      </c>
      <c r="N45" s="11">
        <v>1.9015241003774237</v>
      </c>
      <c r="O45" s="11">
        <v>24.45984508764778</v>
      </c>
      <c r="P45" s="11">
        <v>68.46635367762129</v>
      </c>
      <c r="Q45" s="11">
        <v>9.18733817756619</v>
      </c>
      <c r="R45" s="11">
        <v>22.46795012996167</v>
      </c>
      <c r="S45" s="11">
        <v>110.5712281544755</v>
      </c>
      <c r="T45" s="11">
        <v>0.2159578450286504</v>
      </c>
      <c r="U45" s="11">
        <v>19.142078273207684</v>
      </c>
      <c r="V45" s="11">
        <v>0</v>
      </c>
      <c r="W45" s="11">
        <v>37.172402609552556</v>
      </c>
      <c r="X45" s="11">
        <v>9.25521438778608</v>
      </c>
      <c r="Y45" s="11">
        <v>72.68518518518519</v>
      </c>
      <c r="Z45" s="11">
        <v>0</v>
      </c>
      <c r="AA45" s="11">
        <v>0</v>
      </c>
      <c r="AB45" s="11">
        <v>65.82089295837557</v>
      </c>
      <c r="AC45" s="11">
        <v>0</v>
      </c>
      <c r="AD45" s="11">
        <v>80.3486643449812</v>
      </c>
      <c r="AE45" s="11">
        <v>49.647347439435755</v>
      </c>
      <c r="AF45" s="11">
        <v>64.47037586229128</v>
      </c>
      <c r="AG45" s="11">
        <v>29713</v>
      </c>
      <c r="AH45" s="11">
        <v>0</v>
      </c>
      <c r="AI45" s="11">
        <v>0</v>
      </c>
      <c r="AJ45" s="11">
        <v>0.3001200480192077</v>
      </c>
      <c r="AK45" s="11">
        <v>0</v>
      </c>
      <c r="AL45" s="11">
        <v>0</v>
      </c>
      <c r="AM45" s="11">
        <v>15.785440613026818</v>
      </c>
      <c r="AN45" s="11">
        <v>112.17466759368548</v>
      </c>
      <c r="AO45" s="11">
        <v>44733</v>
      </c>
      <c r="AP45" s="11">
        <v>0</v>
      </c>
      <c r="AQ45" s="11">
        <v>397.8996181123841</v>
      </c>
      <c r="AR45" s="11">
        <v>0</v>
      </c>
      <c r="AS45" s="11">
        <v>3.861898509307175</v>
      </c>
      <c r="AT45" s="11">
        <v>47.83087004352609</v>
      </c>
      <c r="AU45" s="11">
        <v>0.8384619254439656</v>
      </c>
      <c r="AV45" s="11">
        <v>89.64909559387468</v>
      </c>
      <c r="AW45" s="11">
        <v>1.4798591174120224</v>
      </c>
      <c r="AX45" s="11">
        <v>0</v>
      </c>
      <c r="AY45" s="11">
        <v>0</v>
      </c>
      <c r="AZ45" s="61">
        <v>0</v>
      </c>
      <c r="BA45" s="11">
        <v>96.74521456706516</v>
      </c>
      <c r="BB45" s="11">
        <v>0</v>
      </c>
      <c r="BC45" s="11">
        <v>25.898013622355165</v>
      </c>
      <c r="BD45" s="11">
        <v>0</v>
      </c>
      <c r="BE45" s="11">
        <v>29.05625290562529</v>
      </c>
      <c r="BF45" s="11">
        <v>0</v>
      </c>
      <c r="BG45" s="11">
        <v>0</v>
      </c>
      <c r="BH45" s="11">
        <v>74.34187873665759</v>
      </c>
      <c r="BI45" s="11">
        <v>0</v>
      </c>
      <c r="BJ45" s="11">
        <v>0</v>
      </c>
      <c r="BK45" s="11">
        <f>BK44/BK4*100</f>
        <v>73.45109951803511</v>
      </c>
    </row>
    <row r="46" spans="1:63" ht="12.75" customHeight="1">
      <c r="A46" s="25"/>
      <c r="B46" s="15" t="s">
        <v>105</v>
      </c>
      <c r="C46" s="11">
        <v>-27.740523305835314</v>
      </c>
      <c r="D46" s="11">
        <v>0</v>
      </c>
      <c r="E46" s="11">
        <v>4.236235265598013</v>
      </c>
      <c r="F46" s="11">
        <v>1.9647047821769392</v>
      </c>
      <c r="G46" s="11">
        <v>0</v>
      </c>
      <c r="H46" s="11">
        <v>-0.40486601316529014</v>
      </c>
      <c r="I46" s="11">
        <v>98.47161572052401</v>
      </c>
      <c r="J46" s="11">
        <v>2.2825317842550956</v>
      </c>
      <c r="K46" s="11">
        <v>0</v>
      </c>
      <c r="L46" s="11">
        <v>7.488082989875869</v>
      </c>
      <c r="M46" s="11">
        <v>7.9787234042553195</v>
      </c>
      <c r="N46" s="11">
        <v>1.9015241003774237</v>
      </c>
      <c r="O46" s="11">
        <v>24.45984508764778</v>
      </c>
      <c r="P46" s="11">
        <v>0</v>
      </c>
      <c r="Q46" s="11">
        <v>0.8352125615969264</v>
      </c>
      <c r="R46" s="11">
        <v>22.46795012996167</v>
      </c>
      <c r="S46" s="11">
        <v>1.0725677916472711</v>
      </c>
      <c r="T46" s="11">
        <v>0.2159578450286504</v>
      </c>
      <c r="U46" s="11">
        <v>0</v>
      </c>
      <c r="V46" s="11">
        <v>0</v>
      </c>
      <c r="W46" s="11">
        <v>6.5488293187970115</v>
      </c>
      <c r="X46" s="11">
        <v>9.25521438778608</v>
      </c>
      <c r="Y46" s="11">
        <v>13.88888888888889</v>
      </c>
      <c r="Z46" s="11">
        <v>0</v>
      </c>
      <c r="AA46" s="11">
        <v>0</v>
      </c>
      <c r="AB46" s="11">
        <v>65.82089295837557</v>
      </c>
      <c r="AC46" s="11">
        <v>0</v>
      </c>
      <c r="AD46" s="11">
        <v>2.4483150633490913</v>
      </c>
      <c r="AE46" s="11">
        <v>0</v>
      </c>
      <c r="AF46" s="11">
        <v>64.47037586229128</v>
      </c>
      <c r="AG46" s="11">
        <v>6487</v>
      </c>
      <c r="AH46" s="11">
        <v>0</v>
      </c>
      <c r="AI46" s="11">
        <v>0</v>
      </c>
      <c r="AJ46" s="11">
        <v>0.3001200480192077</v>
      </c>
      <c r="AK46" s="11">
        <v>0</v>
      </c>
      <c r="AL46" s="11">
        <v>0</v>
      </c>
      <c r="AM46" s="11">
        <v>0</v>
      </c>
      <c r="AN46" s="11">
        <v>3.4554806394992665</v>
      </c>
      <c r="AO46" s="11">
        <v>8226</v>
      </c>
      <c r="AP46" s="11">
        <v>0</v>
      </c>
      <c r="AQ46" s="11">
        <v>384.2607746863066</v>
      </c>
      <c r="AR46" s="11">
        <v>0</v>
      </c>
      <c r="AS46" s="11">
        <v>3.861898509307175</v>
      </c>
      <c r="AT46" s="11">
        <v>0</v>
      </c>
      <c r="AU46" s="11">
        <v>0</v>
      </c>
      <c r="AV46" s="11">
        <v>71.0943357203795</v>
      </c>
      <c r="AW46" s="11">
        <v>1.4798591174120224</v>
      </c>
      <c r="AX46" s="11">
        <v>0</v>
      </c>
      <c r="AY46" s="11">
        <v>0</v>
      </c>
      <c r="AZ46" s="61">
        <v>0</v>
      </c>
      <c r="BA46" s="11">
        <v>96.74521456706516</v>
      </c>
      <c r="BB46" s="11">
        <v>0</v>
      </c>
      <c r="BC46" s="11">
        <v>25.898013622355165</v>
      </c>
      <c r="BD46" s="11">
        <v>0</v>
      </c>
      <c r="BE46" s="11">
        <v>0</v>
      </c>
      <c r="BF46" s="11">
        <v>0</v>
      </c>
      <c r="BG46" s="11">
        <v>0</v>
      </c>
      <c r="BH46" s="11">
        <v>0</v>
      </c>
      <c r="BI46" s="11">
        <v>0</v>
      </c>
      <c r="BJ46" s="11">
        <v>0</v>
      </c>
      <c r="BK46" s="11">
        <f>BK41/BK4*100</f>
        <v>33.30633182440659</v>
      </c>
    </row>
    <row r="47" spans="1:63" ht="12.75" customHeight="1">
      <c r="A47" s="25"/>
      <c r="B47" s="15" t="s">
        <v>106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0</v>
      </c>
      <c r="P47" s="38">
        <v>0</v>
      </c>
      <c r="Q47" s="38">
        <v>0</v>
      </c>
      <c r="R47" s="38">
        <v>0</v>
      </c>
      <c r="S47" s="38">
        <v>0</v>
      </c>
      <c r="T47" s="38">
        <v>0</v>
      </c>
      <c r="U47" s="38">
        <v>0</v>
      </c>
      <c r="V47" s="38">
        <v>0</v>
      </c>
      <c r="W47" s="38">
        <v>0</v>
      </c>
      <c r="X47" s="38">
        <v>0</v>
      </c>
      <c r="Y47" s="38">
        <v>0</v>
      </c>
      <c r="Z47" s="38">
        <v>0</v>
      </c>
      <c r="AA47" s="38">
        <v>0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1.4639705716413531</v>
      </c>
      <c r="AH47" s="38">
        <v>0</v>
      </c>
      <c r="AI47" s="38">
        <v>0</v>
      </c>
      <c r="AJ47" s="38">
        <v>0</v>
      </c>
      <c r="AK47" s="38">
        <v>0</v>
      </c>
      <c r="AL47" s="38">
        <v>0</v>
      </c>
      <c r="AM47" s="38">
        <v>0</v>
      </c>
      <c r="AN47" s="38">
        <v>0</v>
      </c>
      <c r="AO47" s="38">
        <v>1.124840780879621</v>
      </c>
      <c r="AP47" s="38">
        <v>0</v>
      </c>
      <c r="AQ47" s="38">
        <v>0</v>
      </c>
      <c r="AR47" s="38">
        <v>0</v>
      </c>
      <c r="AS47" s="38">
        <v>0</v>
      </c>
      <c r="AT47" s="38">
        <v>0</v>
      </c>
      <c r="AU47" s="38">
        <v>0</v>
      </c>
      <c r="AV47" s="38">
        <v>0</v>
      </c>
      <c r="AW47" s="38">
        <v>0</v>
      </c>
      <c r="AX47" s="38">
        <v>0</v>
      </c>
      <c r="AY47" s="38">
        <v>0</v>
      </c>
      <c r="AZ47" s="55">
        <v>0</v>
      </c>
      <c r="BA47" s="38">
        <v>0</v>
      </c>
      <c r="BB47" s="38">
        <v>0</v>
      </c>
      <c r="BC47" s="38">
        <v>0</v>
      </c>
      <c r="BD47" s="38">
        <v>0</v>
      </c>
      <c r="BE47" s="38">
        <v>0</v>
      </c>
      <c r="BF47" s="38">
        <v>0</v>
      </c>
      <c r="BG47" s="38">
        <v>0</v>
      </c>
      <c r="BH47" s="38">
        <v>0</v>
      </c>
      <c r="BI47" s="38">
        <v>0</v>
      </c>
      <c r="BJ47" s="38">
        <v>0</v>
      </c>
      <c r="BK47" s="38">
        <f>BK42/BK4*100</f>
        <v>0</v>
      </c>
    </row>
    <row r="48" spans="1:63" ht="12.75">
      <c r="A48" s="23">
        <v>24</v>
      </c>
      <c r="B48" s="12" t="s">
        <v>87</v>
      </c>
      <c r="C48" s="50">
        <v>3424</v>
      </c>
      <c r="D48" s="50">
        <v>9369</v>
      </c>
      <c r="E48" s="51">
        <v>10896</v>
      </c>
      <c r="F48" s="50">
        <v>286</v>
      </c>
      <c r="G48" s="51">
        <v>1160</v>
      </c>
      <c r="H48" s="50">
        <v>23600</v>
      </c>
      <c r="I48" s="50">
        <v>3200</v>
      </c>
      <c r="J48" s="50">
        <v>2307</v>
      </c>
      <c r="K48" s="50">
        <v>166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0</v>
      </c>
      <c r="S48" s="50">
        <v>0</v>
      </c>
      <c r="T48" s="50">
        <v>0</v>
      </c>
      <c r="U48" s="50">
        <v>0</v>
      </c>
      <c r="V48" s="50">
        <v>0</v>
      </c>
      <c r="W48" s="50">
        <v>0</v>
      </c>
      <c r="X48" s="50">
        <v>0</v>
      </c>
      <c r="Y48" s="50">
        <v>0</v>
      </c>
      <c r="Z48" s="50">
        <v>0</v>
      </c>
      <c r="AA48" s="51">
        <v>0</v>
      </c>
      <c r="AB48" s="50">
        <v>0</v>
      </c>
      <c r="AC48" s="50">
        <v>0</v>
      </c>
      <c r="AD48" s="50">
        <v>0</v>
      </c>
      <c r="AE48" s="50">
        <v>0</v>
      </c>
      <c r="AF48" s="50">
        <v>0</v>
      </c>
      <c r="AG48" s="50">
        <v>10.409679541698091</v>
      </c>
      <c r="AH48" s="50">
        <v>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50">
        <v>20.616541353383457</v>
      </c>
      <c r="AP48" s="50">
        <v>0</v>
      </c>
      <c r="AQ48" s="51">
        <v>0</v>
      </c>
      <c r="AR48" s="51"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8"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v>0</v>
      </c>
      <c r="BI48" s="51">
        <v>0</v>
      </c>
      <c r="BJ48" s="51">
        <v>0</v>
      </c>
      <c r="BK48" s="50">
        <f>SUM(C48:BH48)</f>
        <v>54439.02622089508</v>
      </c>
    </row>
    <row r="49" spans="1:63" ht="12.75">
      <c r="A49" s="22">
        <v>25</v>
      </c>
      <c r="B49" s="20" t="s">
        <v>88</v>
      </c>
      <c r="C49" s="50">
        <v>0</v>
      </c>
      <c r="D49" s="50">
        <v>5017</v>
      </c>
      <c r="E49" s="51">
        <v>0</v>
      </c>
      <c r="F49" s="50">
        <v>286</v>
      </c>
      <c r="G49" s="51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50">
        <v>0</v>
      </c>
      <c r="X49" s="50">
        <v>0</v>
      </c>
      <c r="Y49" s="50">
        <v>0</v>
      </c>
      <c r="Z49" s="50">
        <v>0</v>
      </c>
      <c r="AA49" s="51">
        <v>0</v>
      </c>
      <c r="AB49" s="50">
        <v>0</v>
      </c>
      <c r="AC49" s="50">
        <v>0</v>
      </c>
      <c r="AD49" s="50">
        <v>0</v>
      </c>
      <c r="AE49" s="50">
        <v>0</v>
      </c>
      <c r="AF49" s="50">
        <v>0</v>
      </c>
      <c r="AG49" s="50"/>
      <c r="AH49" s="50">
        <v>0</v>
      </c>
      <c r="AI49" s="50">
        <v>0</v>
      </c>
      <c r="AJ49" s="50">
        <v>0</v>
      </c>
      <c r="AK49" s="50">
        <v>0</v>
      </c>
      <c r="AL49" s="50">
        <v>0</v>
      </c>
      <c r="AM49" s="50">
        <v>0</v>
      </c>
      <c r="AN49" s="50">
        <v>0</v>
      </c>
      <c r="AO49" s="50"/>
      <c r="AP49" s="50">
        <v>0</v>
      </c>
      <c r="AQ49" s="51">
        <v>0</v>
      </c>
      <c r="AR49" s="51">
        <v>0</v>
      </c>
      <c r="AS49" s="51">
        <v>0</v>
      </c>
      <c r="AT49" s="51">
        <v>0</v>
      </c>
      <c r="AU49" s="51">
        <v>0</v>
      </c>
      <c r="AV49" s="51">
        <v>0</v>
      </c>
      <c r="AW49" s="51">
        <v>0</v>
      </c>
      <c r="AX49" s="51">
        <v>0</v>
      </c>
      <c r="AY49" s="51">
        <v>0</v>
      </c>
      <c r="AZ49" s="58"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v>0</v>
      </c>
      <c r="BI49" s="51">
        <v>0</v>
      </c>
      <c r="BJ49" s="51">
        <v>0</v>
      </c>
      <c r="BK49" s="50">
        <f>SUM(C49:BH49)</f>
        <v>5303</v>
      </c>
    </row>
    <row r="50" spans="1:63" ht="12.75">
      <c r="A50" s="24"/>
      <c r="B50" s="15" t="s">
        <v>89</v>
      </c>
      <c r="C50" s="38">
        <v>0.2509057227609009</v>
      </c>
      <c r="D50" s="38">
        <v>8.248884036661707</v>
      </c>
      <c r="E50" s="38">
        <v>0.9455255450699642</v>
      </c>
      <c r="F50" s="38">
        <v>0.015109578786151384</v>
      </c>
      <c r="G50" s="38">
        <v>0.595534517899406</v>
      </c>
      <c r="H50" s="38">
        <v>2.608637020317524</v>
      </c>
      <c r="I50" s="38">
        <v>0.4933703361085414</v>
      </c>
      <c r="J50" s="38">
        <v>0.19116450422351747</v>
      </c>
      <c r="K50" s="38">
        <v>0.04497913618381835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v>0</v>
      </c>
      <c r="R50" s="38">
        <v>0</v>
      </c>
      <c r="S50" s="38">
        <v>0</v>
      </c>
      <c r="T50" s="38">
        <v>0</v>
      </c>
      <c r="U50" s="38">
        <v>0</v>
      </c>
      <c r="V50" s="38">
        <v>0</v>
      </c>
      <c r="W50" s="38">
        <v>0</v>
      </c>
      <c r="X50" s="38">
        <v>0</v>
      </c>
      <c r="Y50" s="38">
        <v>0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/>
      <c r="AH50" s="38">
        <v>0</v>
      </c>
      <c r="AI50" s="38">
        <v>0</v>
      </c>
      <c r="AJ50" s="38">
        <v>0</v>
      </c>
      <c r="AK50" s="38">
        <v>0</v>
      </c>
      <c r="AL50" s="38">
        <v>0</v>
      </c>
      <c r="AM50" s="38">
        <v>0</v>
      </c>
      <c r="AN50" s="38">
        <v>0</v>
      </c>
      <c r="AO50" s="38"/>
      <c r="AP50" s="38">
        <v>0</v>
      </c>
      <c r="AQ50" s="38">
        <v>0</v>
      </c>
      <c r="AR50" s="38">
        <v>0</v>
      </c>
      <c r="AS50" s="38">
        <v>0</v>
      </c>
      <c r="AT50" s="38">
        <v>0</v>
      </c>
      <c r="AU50" s="38">
        <v>0</v>
      </c>
      <c r="AV50" s="38">
        <v>0</v>
      </c>
      <c r="AW50" s="38">
        <v>0</v>
      </c>
      <c r="AX50" s="38">
        <v>0</v>
      </c>
      <c r="AY50" s="38">
        <v>0</v>
      </c>
      <c r="AZ50" s="55">
        <v>0</v>
      </c>
      <c r="BA50" s="38">
        <v>0</v>
      </c>
      <c r="BB50" s="38">
        <v>0</v>
      </c>
      <c r="BC50" s="38">
        <v>0</v>
      </c>
      <c r="BD50" s="38">
        <v>0</v>
      </c>
      <c r="BE50" s="38">
        <v>0</v>
      </c>
      <c r="BF50" s="38">
        <v>0</v>
      </c>
      <c r="BG50" s="38">
        <v>0</v>
      </c>
      <c r="BH50" s="38">
        <v>0</v>
      </c>
      <c r="BI50" s="38">
        <v>0</v>
      </c>
      <c r="BJ50" s="38">
        <v>0</v>
      </c>
      <c r="BK50" s="38">
        <f>BK48/BK7*100</f>
        <v>0.0920894885308307</v>
      </c>
    </row>
    <row r="51" spans="1:63" ht="12.75">
      <c r="A51" s="24"/>
      <c r="B51" s="15" t="s">
        <v>90</v>
      </c>
      <c r="C51" s="38">
        <v>0</v>
      </c>
      <c r="D51" s="38">
        <v>53.54893798697833</v>
      </c>
      <c r="E51" s="38">
        <v>0</v>
      </c>
      <c r="F51" s="38">
        <v>100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0</v>
      </c>
      <c r="N51" s="38">
        <v>0</v>
      </c>
      <c r="O51" s="38">
        <v>0</v>
      </c>
      <c r="P51" s="38">
        <v>0</v>
      </c>
      <c r="Q51" s="38">
        <v>0</v>
      </c>
      <c r="R51" s="38">
        <v>0</v>
      </c>
      <c r="S51" s="38">
        <v>0</v>
      </c>
      <c r="T51" s="38">
        <v>0</v>
      </c>
      <c r="U51" s="38">
        <v>0</v>
      </c>
      <c r="V51" s="38">
        <v>0</v>
      </c>
      <c r="W51" s="38">
        <v>0</v>
      </c>
      <c r="X51" s="38">
        <v>0</v>
      </c>
      <c r="Y51" s="38">
        <v>0</v>
      </c>
      <c r="Z51" s="38">
        <v>0</v>
      </c>
      <c r="AA51" s="38">
        <v>0</v>
      </c>
      <c r="AB51" s="38">
        <v>0</v>
      </c>
      <c r="AC51" s="38">
        <v>0</v>
      </c>
      <c r="AD51" s="38">
        <v>0</v>
      </c>
      <c r="AE51" s="38">
        <v>0</v>
      </c>
      <c r="AF51" s="38">
        <v>0</v>
      </c>
      <c r="AG51" s="38"/>
      <c r="AH51" s="38">
        <v>0</v>
      </c>
      <c r="AI51" s="38">
        <v>0</v>
      </c>
      <c r="AJ51" s="38">
        <v>0</v>
      </c>
      <c r="AK51" s="38">
        <v>0</v>
      </c>
      <c r="AL51" s="38">
        <v>0</v>
      </c>
      <c r="AM51" s="38">
        <v>0</v>
      </c>
      <c r="AN51" s="38">
        <v>0</v>
      </c>
      <c r="AO51" s="38"/>
      <c r="AP51" s="38">
        <v>0</v>
      </c>
      <c r="AQ51" s="38">
        <v>0</v>
      </c>
      <c r="AR51" s="38">
        <v>0</v>
      </c>
      <c r="AS51" s="38">
        <v>0</v>
      </c>
      <c r="AT51" s="38">
        <v>0</v>
      </c>
      <c r="AU51" s="38">
        <v>0</v>
      </c>
      <c r="AV51" s="38">
        <v>0</v>
      </c>
      <c r="AW51" s="38">
        <v>0</v>
      </c>
      <c r="AX51" s="38">
        <v>0</v>
      </c>
      <c r="AY51" s="38">
        <v>0</v>
      </c>
      <c r="AZ51" s="55">
        <v>0</v>
      </c>
      <c r="BA51" s="38">
        <v>0</v>
      </c>
      <c r="BB51" s="38">
        <v>0</v>
      </c>
      <c r="BC51" s="38">
        <v>0</v>
      </c>
      <c r="BD51" s="38">
        <v>0</v>
      </c>
      <c r="BE51" s="38">
        <v>0</v>
      </c>
      <c r="BF51" s="38">
        <v>0</v>
      </c>
      <c r="BG51" s="38">
        <v>0</v>
      </c>
      <c r="BH51" s="38">
        <v>0</v>
      </c>
      <c r="BI51" s="38">
        <v>0</v>
      </c>
      <c r="BJ51" s="38">
        <v>0</v>
      </c>
      <c r="BK51" s="38">
        <f>BK49/BK48*100</f>
        <v>9.74117350755362</v>
      </c>
    </row>
    <row r="52" spans="1:63" ht="12.75">
      <c r="A52" s="23">
        <v>26</v>
      </c>
      <c r="B52" s="12" t="s">
        <v>91</v>
      </c>
      <c r="C52" s="50">
        <v>48542</v>
      </c>
      <c r="D52" s="50">
        <v>11071</v>
      </c>
      <c r="E52" s="51">
        <v>76743</v>
      </c>
      <c r="F52" s="50">
        <v>121779</v>
      </c>
      <c r="G52" s="51">
        <v>4390</v>
      </c>
      <c r="H52" s="50">
        <v>34692</v>
      </c>
      <c r="I52" s="50">
        <v>34800</v>
      </c>
      <c r="J52" s="50">
        <v>82084</v>
      </c>
      <c r="K52" s="50">
        <v>28438</v>
      </c>
      <c r="L52" s="50">
        <v>40990</v>
      </c>
      <c r="M52" s="50">
        <v>28900</v>
      </c>
      <c r="N52" s="50">
        <v>45570</v>
      </c>
      <c r="O52" s="50">
        <v>56100</v>
      </c>
      <c r="P52" s="50">
        <v>63600</v>
      </c>
      <c r="Q52" s="50">
        <v>35582</v>
      </c>
      <c r="R52" s="50">
        <v>38820</v>
      </c>
      <c r="S52" s="50">
        <v>249364</v>
      </c>
      <c r="T52" s="50">
        <v>23791</v>
      </c>
      <c r="U52" s="50">
        <v>198596</v>
      </c>
      <c r="V52" s="50">
        <v>55370</v>
      </c>
      <c r="W52" s="50">
        <v>91870</v>
      </c>
      <c r="X52" s="50">
        <v>84022</v>
      </c>
      <c r="Y52" s="50">
        <v>37200</v>
      </c>
      <c r="Z52" s="50">
        <v>35700</v>
      </c>
      <c r="AA52" s="51">
        <v>14028</v>
      </c>
      <c r="AB52" s="50">
        <v>59669</v>
      </c>
      <c r="AC52" s="50">
        <v>11080</v>
      </c>
      <c r="AD52" s="50">
        <v>105890</v>
      </c>
      <c r="AE52" s="50">
        <v>163200</v>
      </c>
      <c r="AF52" s="50">
        <v>10166</v>
      </c>
      <c r="AG52" s="50"/>
      <c r="AH52" s="50">
        <v>9600</v>
      </c>
      <c r="AI52" s="50">
        <v>39032</v>
      </c>
      <c r="AJ52" s="50">
        <v>46484</v>
      </c>
      <c r="AK52" s="50">
        <v>9400</v>
      </c>
      <c r="AL52" s="50">
        <v>40356</v>
      </c>
      <c r="AM52" s="50">
        <v>4227</v>
      </c>
      <c r="AN52" s="50">
        <v>45507</v>
      </c>
      <c r="AO52" s="50"/>
      <c r="AP52" s="50">
        <v>8835</v>
      </c>
      <c r="AQ52" s="51">
        <v>50700</v>
      </c>
      <c r="AR52" s="51">
        <v>7812</v>
      </c>
      <c r="AS52" s="51">
        <v>8702</v>
      </c>
      <c r="AT52" s="51">
        <v>13495</v>
      </c>
      <c r="AU52" s="51">
        <v>33179</v>
      </c>
      <c r="AV52" s="51">
        <v>75323</v>
      </c>
      <c r="AW52" s="51">
        <v>1213</v>
      </c>
      <c r="AX52" s="51">
        <v>11370</v>
      </c>
      <c r="AY52" s="51">
        <v>26166</v>
      </c>
      <c r="AZ52" s="58">
        <v>26269</v>
      </c>
      <c r="BA52" s="51">
        <v>41537</v>
      </c>
      <c r="BB52" s="51">
        <v>24684</v>
      </c>
      <c r="BC52" s="51">
        <v>31675</v>
      </c>
      <c r="BD52" s="51">
        <v>8262</v>
      </c>
      <c r="BE52" s="51">
        <v>4783</v>
      </c>
      <c r="BF52" s="51">
        <v>3036</v>
      </c>
      <c r="BG52" s="51">
        <v>7031</v>
      </c>
      <c r="BH52" s="51">
        <v>25214</v>
      </c>
      <c r="BI52" s="51">
        <v>1119</v>
      </c>
      <c r="BJ52" s="51">
        <v>0</v>
      </c>
      <c r="BK52" s="50">
        <f>SUM(C52:BJ52)</f>
        <v>2497058</v>
      </c>
    </row>
    <row r="53" spans="1:63" ht="12.75">
      <c r="A53" s="22">
        <v>27</v>
      </c>
      <c r="B53" s="21" t="s">
        <v>92</v>
      </c>
      <c r="C53" s="50">
        <v>38904</v>
      </c>
      <c r="D53" s="50">
        <v>3659</v>
      </c>
      <c r="E53" s="51">
        <v>48277</v>
      </c>
      <c r="F53" s="50">
        <v>71799</v>
      </c>
      <c r="G53" s="51">
        <v>4413</v>
      </c>
      <c r="H53" s="50">
        <v>23409</v>
      </c>
      <c r="I53" s="50">
        <v>19300</v>
      </c>
      <c r="J53" s="50">
        <v>47337</v>
      </c>
      <c r="K53" s="50">
        <v>12314</v>
      </c>
      <c r="L53" s="50">
        <v>18210</v>
      </c>
      <c r="M53" s="50">
        <v>10500</v>
      </c>
      <c r="N53" s="50">
        <v>22911</v>
      </c>
      <c r="O53" s="50">
        <v>28900</v>
      </c>
      <c r="P53" s="50">
        <v>40200</v>
      </c>
      <c r="Q53" s="50">
        <v>18253</v>
      </c>
      <c r="R53" s="50">
        <v>20032</v>
      </c>
      <c r="S53" s="50">
        <v>164892</v>
      </c>
      <c r="T53" s="50">
        <v>8746</v>
      </c>
      <c r="U53" s="50">
        <v>106612</v>
      </c>
      <c r="V53" s="50">
        <v>33040</v>
      </c>
      <c r="W53" s="50">
        <v>60563</v>
      </c>
      <c r="X53" s="50">
        <v>40484</v>
      </c>
      <c r="Y53" s="50">
        <v>20800</v>
      </c>
      <c r="Z53" s="50">
        <v>19500</v>
      </c>
      <c r="AA53" s="51">
        <v>8213</v>
      </c>
      <c r="AB53" s="50">
        <v>43026</v>
      </c>
      <c r="AC53" s="50">
        <v>6372</v>
      </c>
      <c r="AD53" s="50">
        <v>54162</v>
      </c>
      <c r="AE53" s="50">
        <v>111300</v>
      </c>
      <c r="AF53" s="50">
        <v>4971</v>
      </c>
      <c r="AG53" s="50"/>
      <c r="AH53" s="50">
        <v>5400</v>
      </c>
      <c r="AI53" s="50">
        <v>22435</v>
      </c>
      <c r="AJ53" s="50">
        <v>32310</v>
      </c>
      <c r="AK53" s="50">
        <v>4400</v>
      </c>
      <c r="AL53" s="50">
        <v>22249</v>
      </c>
      <c r="AM53" s="50">
        <v>1388</v>
      </c>
      <c r="AN53" s="50">
        <v>15082</v>
      </c>
      <c r="AO53" s="50"/>
      <c r="AP53" s="50">
        <v>6519</v>
      </c>
      <c r="AQ53" s="51">
        <v>73600</v>
      </c>
      <c r="AR53" s="51">
        <v>3388</v>
      </c>
      <c r="AS53" s="51">
        <v>4498</v>
      </c>
      <c r="AT53" s="51">
        <v>7614</v>
      </c>
      <c r="AU53" s="51">
        <v>24238</v>
      </c>
      <c r="AV53" s="51">
        <v>48081</v>
      </c>
      <c r="AW53" s="51">
        <v>640</v>
      </c>
      <c r="AX53" s="51">
        <v>6559</v>
      </c>
      <c r="AY53" s="51">
        <v>12999</v>
      </c>
      <c r="AZ53" s="58">
        <v>17349</v>
      </c>
      <c r="BA53" s="51">
        <v>26066</v>
      </c>
      <c r="BB53" s="51">
        <v>16763</v>
      </c>
      <c r="BC53" s="51">
        <v>19955</v>
      </c>
      <c r="BD53" s="51">
        <v>4328</v>
      </c>
      <c r="BE53" s="51">
        <v>1769</v>
      </c>
      <c r="BF53" s="51">
        <v>1745</v>
      </c>
      <c r="BG53" s="51">
        <v>4469</v>
      </c>
      <c r="BH53" s="51">
        <v>7951</v>
      </c>
      <c r="BI53" s="51">
        <v>688</v>
      </c>
      <c r="BJ53" s="51">
        <v>7</v>
      </c>
      <c r="BK53" s="50">
        <f>SUM(C53:BJ53)</f>
        <v>1503589</v>
      </c>
    </row>
    <row r="54" spans="1:63" ht="12.75">
      <c r="A54" s="22">
        <v>28</v>
      </c>
      <c r="B54" s="12" t="s">
        <v>93</v>
      </c>
      <c r="C54" s="50">
        <v>52865</v>
      </c>
      <c r="D54" s="50">
        <v>12329</v>
      </c>
      <c r="E54" s="51">
        <v>83571</v>
      </c>
      <c r="F54" s="50">
        <v>138063</v>
      </c>
      <c r="G54" s="51">
        <v>4407</v>
      </c>
      <c r="H54" s="50">
        <v>38943</v>
      </c>
      <c r="I54" s="50">
        <v>40000</v>
      </c>
      <c r="J54" s="50">
        <v>92628</v>
      </c>
      <c r="K54" s="50">
        <v>33677</v>
      </c>
      <c r="L54" s="50">
        <v>49304</v>
      </c>
      <c r="M54" s="50">
        <v>28900</v>
      </c>
      <c r="N54" s="50">
        <v>51101</v>
      </c>
      <c r="O54" s="50">
        <v>68200</v>
      </c>
      <c r="P54" s="50">
        <v>83400</v>
      </c>
      <c r="Q54" s="50">
        <v>40476</v>
      </c>
      <c r="R54" s="50">
        <v>44146</v>
      </c>
      <c r="S54" s="50">
        <v>276906</v>
      </c>
      <c r="T54" s="50">
        <v>27998</v>
      </c>
      <c r="U54" s="50">
        <v>218677</v>
      </c>
      <c r="V54" s="50">
        <v>62182</v>
      </c>
      <c r="W54" s="50">
        <v>122052</v>
      </c>
      <c r="X54" s="50">
        <v>95760</v>
      </c>
      <c r="Y54" s="50">
        <v>51000</v>
      </c>
      <c r="Z54" s="50">
        <v>41500</v>
      </c>
      <c r="AA54" s="51">
        <v>18520</v>
      </c>
      <c r="AB54" s="50">
        <v>68656</v>
      </c>
      <c r="AC54" s="50">
        <v>14362</v>
      </c>
      <c r="AD54" s="50">
        <v>114507</v>
      </c>
      <c r="AE54" s="50">
        <v>183800</v>
      </c>
      <c r="AF54" s="50">
        <v>11459</v>
      </c>
      <c r="AG54" s="50"/>
      <c r="AH54" s="50">
        <v>11500</v>
      </c>
      <c r="AI54" s="50">
        <v>50883</v>
      </c>
      <c r="AJ54" s="50">
        <v>53254</v>
      </c>
      <c r="AK54" s="50">
        <v>11100</v>
      </c>
      <c r="AL54" s="50">
        <v>48804</v>
      </c>
      <c r="AM54" s="50">
        <v>5181</v>
      </c>
      <c r="AN54" s="50">
        <v>48783</v>
      </c>
      <c r="AO54" s="50"/>
      <c r="AP54" s="50">
        <v>11297</v>
      </c>
      <c r="AQ54" s="51">
        <v>56100</v>
      </c>
      <c r="AR54" s="51">
        <v>10787</v>
      </c>
      <c r="AS54" s="51">
        <v>10503</v>
      </c>
      <c r="AT54" s="51">
        <v>15288</v>
      </c>
      <c r="AU54" s="51">
        <v>40132</v>
      </c>
      <c r="AV54" s="51">
        <v>86357</v>
      </c>
      <c r="AW54" s="51">
        <v>2168</v>
      </c>
      <c r="AX54" s="51">
        <v>13076</v>
      </c>
      <c r="AY54" s="51">
        <v>32670</v>
      </c>
      <c r="AZ54" s="58">
        <v>30830</v>
      </c>
      <c r="BA54" s="51">
        <v>48265</v>
      </c>
      <c r="BB54" s="51">
        <v>33376</v>
      </c>
      <c r="BC54" s="51">
        <v>35510</v>
      </c>
      <c r="BD54" s="51">
        <v>8625</v>
      </c>
      <c r="BE54" s="51">
        <v>5344</v>
      </c>
      <c r="BF54" s="51">
        <v>5108</v>
      </c>
      <c r="BG54" s="51">
        <v>8544</v>
      </c>
      <c r="BH54" s="51">
        <v>31124</v>
      </c>
      <c r="BI54" s="51">
        <v>1803</v>
      </c>
      <c r="BJ54" s="51">
        <v>0</v>
      </c>
      <c r="BK54" s="50">
        <f>SUM(C54:BJ54)</f>
        <v>2885801</v>
      </c>
    </row>
    <row r="55" spans="1:63" ht="12.75">
      <c r="A55" s="23">
        <v>29</v>
      </c>
      <c r="B55" s="12" t="s">
        <v>94</v>
      </c>
      <c r="C55" s="50">
        <v>35891</v>
      </c>
      <c r="D55" s="50">
        <v>5006</v>
      </c>
      <c r="E55" s="51">
        <v>33512</v>
      </c>
      <c r="F55" s="50">
        <v>31389</v>
      </c>
      <c r="G55" s="51">
        <v>-14496</v>
      </c>
      <c r="H55" s="50">
        <v>26953</v>
      </c>
      <c r="I55" s="50">
        <v>14200</v>
      </c>
      <c r="J55" s="50">
        <v>22974</v>
      </c>
      <c r="K55" s="50">
        <v>9883</v>
      </c>
      <c r="L55" s="50">
        <v>10471</v>
      </c>
      <c r="M55" s="50">
        <v>6700</v>
      </c>
      <c r="N55" s="50">
        <v>10952</v>
      </c>
      <c r="O55" s="50">
        <v>22500</v>
      </c>
      <c r="P55" s="50">
        <v>25800</v>
      </c>
      <c r="Q55" s="50">
        <v>10205</v>
      </c>
      <c r="R55" s="50">
        <v>11907</v>
      </c>
      <c r="S55" s="50">
        <v>38760</v>
      </c>
      <c r="T55" s="50">
        <v>12259</v>
      </c>
      <c r="U55" s="50">
        <v>29057</v>
      </c>
      <c r="V55" s="50">
        <v>19057</v>
      </c>
      <c r="W55" s="50">
        <v>37502</v>
      </c>
      <c r="X55" s="50">
        <v>40102</v>
      </c>
      <c r="Y55" s="50">
        <v>9400</v>
      </c>
      <c r="Z55" s="50">
        <v>9000</v>
      </c>
      <c r="AA55" s="51">
        <v>2923</v>
      </c>
      <c r="AB55" s="50">
        <v>9239</v>
      </c>
      <c r="AC55" s="50">
        <v>3791</v>
      </c>
      <c r="AD55" s="50">
        <v>43631</v>
      </c>
      <c r="AE55" s="50">
        <v>11400</v>
      </c>
      <c r="AF55" s="50">
        <v>1645</v>
      </c>
      <c r="AG55" s="50"/>
      <c r="AH55" s="50">
        <v>600</v>
      </c>
      <c r="AI55" s="50">
        <v>12827</v>
      </c>
      <c r="AJ55" s="50">
        <v>8349</v>
      </c>
      <c r="AK55" s="50">
        <v>1900</v>
      </c>
      <c r="AL55" s="50">
        <v>7220</v>
      </c>
      <c r="AM55" s="50">
        <v>1373</v>
      </c>
      <c r="AN55" s="50">
        <v>22365</v>
      </c>
      <c r="AO55" s="50"/>
      <c r="AP55" s="50">
        <v>55</v>
      </c>
      <c r="AQ55" s="51">
        <v>-12100</v>
      </c>
      <c r="AR55" s="51">
        <v>4302</v>
      </c>
      <c r="AS55" s="51">
        <v>2897</v>
      </c>
      <c r="AT55" s="51">
        <v>3740</v>
      </c>
      <c r="AU55" s="51">
        <v>7647</v>
      </c>
      <c r="AV55" s="51">
        <v>9024</v>
      </c>
      <c r="AW55" s="51">
        <v>416</v>
      </c>
      <c r="AX55" s="51">
        <v>3997</v>
      </c>
      <c r="AY55" s="51">
        <v>11398</v>
      </c>
      <c r="AZ55" s="58">
        <v>5245</v>
      </c>
      <c r="BA55" s="51">
        <v>7149</v>
      </c>
      <c r="BB55" s="51">
        <v>3535</v>
      </c>
      <c r="BC55" s="51">
        <v>4972</v>
      </c>
      <c r="BD55" s="51">
        <v>-234</v>
      </c>
      <c r="BE55" s="51">
        <v>355</v>
      </c>
      <c r="BF55" s="51">
        <v>1131</v>
      </c>
      <c r="BG55" s="51">
        <v>596</v>
      </c>
      <c r="BH55" s="51">
        <v>-3423</v>
      </c>
      <c r="BI55" s="51">
        <v>-137</v>
      </c>
      <c r="BJ55" s="51">
        <v>-152</v>
      </c>
      <c r="BK55" s="50">
        <f>SUM(C55:BJ55)</f>
        <v>636660</v>
      </c>
    </row>
    <row r="56" spans="1:63" ht="12.75">
      <c r="A56" s="25"/>
      <c r="B56" s="15" t="s">
        <v>107</v>
      </c>
      <c r="C56" s="38">
        <v>2.6343961517895447</v>
      </c>
      <c r="D56" s="38">
        <v>4.309962591315503</v>
      </c>
      <c r="E56" s="38">
        <v>2.756012844177787</v>
      </c>
      <c r="F56" s="38">
        <v>1.7760845621987482</v>
      </c>
      <c r="G56" s="38">
        <v>-8.329191529460434</v>
      </c>
      <c r="H56" s="38">
        <v>3.3712615369990733</v>
      </c>
      <c r="I56" s="38">
        <v>2.3568464730290457</v>
      </c>
      <c r="J56" s="38">
        <v>2.0004327566292526</v>
      </c>
      <c r="K56" s="38">
        <v>2.7880786575019005</v>
      </c>
      <c r="L56" s="38">
        <v>1.605033837381301</v>
      </c>
      <c r="M56" s="38">
        <v>1.763854152955114</v>
      </c>
      <c r="N56" s="38">
        <v>1.4784596049251388</v>
      </c>
      <c r="O56" s="38">
        <v>2.420916720464816</v>
      </c>
      <c r="P56" s="38">
        <v>2.1309105926078873</v>
      </c>
      <c r="Q56" s="38">
        <v>2.0388795652521376</v>
      </c>
      <c r="R56" s="38">
        <v>2.020608269780986</v>
      </c>
      <c r="S56" s="38">
        <v>0.7756445994844245</v>
      </c>
      <c r="T56" s="38">
        <v>2.908836370539104</v>
      </c>
      <c r="U56" s="38">
        <v>0.8413453012050635</v>
      </c>
      <c r="V56" s="38">
        <v>2.141321367312966</v>
      </c>
      <c r="W56" s="38">
        <v>2.428525034653204</v>
      </c>
      <c r="X56" s="38">
        <v>3.1691490429410134</v>
      </c>
      <c r="Y56" s="38">
        <v>1.4306369378281714</v>
      </c>
      <c r="Z56" s="38">
        <v>1.4026338346450558</v>
      </c>
      <c r="AA56" s="38">
        <v>1.0494776846863505</v>
      </c>
      <c r="AB56" s="38">
        <v>0.7518845943819027</v>
      </c>
      <c r="AC56" s="38">
        <v>1.6335447619704229</v>
      </c>
      <c r="AD56" s="38">
        <v>2.4358884173173574</v>
      </c>
      <c r="AE56" s="38">
        <v>0.349870333144076</v>
      </c>
      <c r="AF56" s="38">
        <v>0.9793094826328839</v>
      </c>
      <c r="AG56" s="38"/>
      <c r="AH56" s="38">
        <v>0.321285140562249</v>
      </c>
      <c r="AI56" s="38">
        <v>1.9778835397130239</v>
      </c>
      <c r="AJ56" s="38">
        <v>1.0859237668248924</v>
      </c>
      <c r="AK56" s="38">
        <v>1.1452682338758287</v>
      </c>
      <c r="AL56" s="38">
        <v>1.1457271281048291</v>
      </c>
      <c r="AM56" s="38">
        <v>1.5279323391943023</v>
      </c>
      <c r="AN56" s="38">
        <v>0.377748366383993</v>
      </c>
      <c r="AO56" s="38"/>
      <c r="AP56" s="38">
        <v>0.032619171176514195</v>
      </c>
      <c r="AQ56" s="38">
        <v>-0.4966139954853273</v>
      </c>
      <c r="AR56" s="38">
        <v>2.5583843285579206</v>
      </c>
      <c r="AS56" s="38">
        <v>2.235167039580279</v>
      </c>
      <c r="AT56" s="38">
        <v>1.5161742140927177</v>
      </c>
      <c r="AU56" s="38">
        <v>1.3098361034816768</v>
      </c>
      <c r="AV56" s="38">
        <v>0.5408593334196407</v>
      </c>
      <c r="AW56" s="38">
        <v>0.24609778245784242</v>
      </c>
      <c r="AX56" s="38">
        <v>2.043456032719836</v>
      </c>
      <c r="AY56" s="38">
        <v>2.570098199488145</v>
      </c>
      <c r="AZ56" s="55">
        <v>1.0684326530944823</v>
      </c>
      <c r="BA56" s="38">
        <v>0.928598937871938</v>
      </c>
      <c r="BB56" s="38">
        <v>0.6197166308452339</v>
      </c>
      <c r="BC56" s="38">
        <v>0.8242630413681572</v>
      </c>
      <c r="BD56" s="38">
        <v>-0.1139737129859408</v>
      </c>
      <c r="BE56" s="38">
        <v>0.38991065005244574</v>
      </c>
      <c r="BF56" s="38">
        <v>1.2857824969873355</v>
      </c>
      <c r="BG56" s="38">
        <v>0.39544573900581226</v>
      </c>
      <c r="BH56" s="38">
        <v>-0.5241189656650783</v>
      </c>
      <c r="BI56" s="38">
        <v>-0.15742874051262015</v>
      </c>
      <c r="BJ56" s="38">
        <v>-1.691708402893712</v>
      </c>
      <c r="BK56" s="38">
        <f>SUM(C56:BH56)/58</f>
        <v>1.2833192887071125</v>
      </c>
    </row>
    <row r="57" spans="1:63" ht="12.75">
      <c r="A57" s="24"/>
      <c r="B57" s="15" t="s">
        <v>95</v>
      </c>
      <c r="C57" s="38">
        <v>-11.3527379928134</v>
      </c>
      <c r="D57" s="38">
        <v>16.99426282377703</v>
      </c>
      <c r="E57" s="38">
        <v>33.84947930870782</v>
      </c>
      <c r="F57" s="38">
        <v>13.977814688973695</v>
      </c>
      <c r="G57" s="38">
        <v>67.87152355089428</v>
      </c>
      <c r="H57" s="38">
        <v>-25.676126241986037</v>
      </c>
      <c r="I57" s="38">
        <v>31.004366812227076</v>
      </c>
      <c r="J57" s="38">
        <v>17.479628403825522</v>
      </c>
      <c r="K57" s="38">
        <v>20.77045941742676</v>
      </c>
      <c r="L57" s="38">
        <v>6.374611137153677</v>
      </c>
      <c r="M57" s="38">
        <v>17.819148936170212</v>
      </c>
      <c r="N57" s="38">
        <v>15.776887838889047</v>
      </c>
      <c r="O57" s="38">
        <v>9.172441907867917</v>
      </c>
      <c r="P57" s="38">
        <v>20.187793427230048</v>
      </c>
      <c r="Q57" s="38">
        <v>17.046688382193267</v>
      </c>
      <c r="R57" s="38">
        <v>17.48535177761135</v>
      </c>
      <c r="S57" s="38">
        <v>8.314545520849645</v>
      </c>
      <c r="T57" s="38">
        <v>8.824757407354085</v>
      </c>
      <c r="U57" s="38">
        <v>5.410563792031163</v>
      </c>
      <c r="V57" s="38">
        <v>14.607766484232473</v>
      </c>
      <c r="W57" s="38">
        <v>23.389923534621477</v>
      </c>
      <c r="X57" s="38">
        <v>14.846104295159893</v>
      </c>
      <c r="Y57" s="38">
        <v>21.75925925925926</v>
      </c>
      <c r="Z57" s="38">
        <v>11.320754716981133</v>
      </c>
      <c r="AA57" s="38">
        <v>8.04901555830924</v>
      </c>
      <c r="AB57" s="38">
        <v>7.9357853326690835</v>
      </c>
      <c r="AC57" s="38">
        <v>12.796192533585366</v>
      </c>
      <c r="AD57" s="38">
        <v>11.222022747030591</v>
      </c>
      <c r="AE57" s="38">
        <v>3.4958601655933763</v>
      </c>
      <c r="AF57" s="38">
        <v>5.302688414673457</v>
      </c>
      <c r="AG57" s="38"/>
      <c r="AH57" s="38">
        <v>1.9607843137254901</v>
      </c>
      <c r="AI57" s="38">
        <v>19.96358090020544</v>
      </c>
      <c r="AJ57" s="38">
        <v>12.528511404561824</v>
      </c>
      <c r="AK57" s="38">
        <v>6.440677966101695</v>
      </c>
      <c r="AL57" s="38">
        <v>11.038573852951519</v>
      </c>
      <c r="AM57" s="38">
        <v>10.521072796934867</v>
      </c>
      <c r="AN57" s="38">
        <v>4.017979853509466</v>
      </c>
      <c r="AO57" s="38"/>
      <c r="AP57" s="38">
        <v>0.2415034688680074</v>
      </c>
      <c r="AQ57" s="38">
        <v>-3.3006001091107477</v>
      </c>
      <c r="AR57" s="38">
        <v>22.22681477654353</v>
      </c>
      <c r="AS57" s="38">
        <v>22.375839962925774</v>
      </c>
      <c r="AT57" s="38">
        <v>8.944372698139379</v>
      </c>
      <c r="AU57" s="38">
        <v>12.823436687740008</v>
      </c>
      <c r="AV57" s="38">
        <v>3.8882138517618468</v>
      </c>
      <c r="AW57" s="38">
        <v>1.2312427856868027</v>
      </c>
      <c r="AX57" s="38">
        <v>10.328165374677003</v>
      </c>
      <c r="AY57" s="38">
        <v>13.942848754709594</v>
      </c>
      <c r="AZ57" s="55">
        <v>9.524068929200487</v>
      </c>
      <c r="BA57" s="38">
        <v>9.880450556284984</v>
      </c>
      <c r="BB57" s="38">
        <v>6.721682417143618</v>
      </c>
      <c r="BC57" s="38">
        <v>6.438246186517495</v>
      </c>
      <c r="BD57" s="38">
        <v>-0.96051227321238</v>
      </c>
      <c r="BE57" s="38">
        <v>1.0314969781496979</v>
      </c>
      <c r="BF57" s="38">
        <v>11.589302182600676</v>
      </c>
      <c r="BG57" s="38">
        <v>2.271514597149173</v>
      </c>
      <c r="BH57" s="38">
        <v>-1.3393276363977837</v>
      </c>
      <c r="BI57" s="38">
        <v>-0.23058926497567875</v>
      </c>
      <c r="BJ57" s="38">
        <v>-1.1531750246567027</v>
      </c>
      <c r="BK57" s="38">
        <f>BK55/BK4*100</f>
        <v>10.22246620810665</v>
      </c>
    </row>
    <row r="58" ht="12.75">
      <c r="AZ58" s="62"/>
    </row>
  </sheetData>
  <mergeCells count="3">
    <mergeCell ref="A1:A2"/>
    <mergeCell ref="B1:B2"/>
    <mergeCell ref="BK1:BK2"/>
  </mergeCells>
  <conditionalFormatting sqref="A31">
    <cfRule type="cellIs" priority="1" dxfId="0" operator="greaterThan" stopIfTrue="1">
      <formula>5</formula>
    </cfRule>
  </conditionalFormatting>
  <conditionalFormatting sqref="C25:BK25">
    <cfRule type="cellIs" priority="2" dxfId="0" operator="greaterThan" stopIfTrue="1">
      <formula>100</formula>
    </cfRule>
  </conditionalFormatting>
  <printOptions/>
  <pageMargins left="0.46" right="0.24" top="1" bottom="1" header="0.5" footer="0.5"/>
  <pageSetup horizontalDpi="600" verticalDpi="600" orientation="landscape" scale="59" r:id="rId1"/>
  <headerFooter alignWithMargins="0">
    <oddHeader>&amp;C&amp;14Compiled Quarterly Development Banks
065 Chaitra&amp;Rin 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ITD</cp:lastModifiedBy>
  <cp:lastPrinted>2009-06-24T07:45:33Z</cp:lastPrinted>
  <dcterms:created xsi:type="dcterms:W3CDTF">1996-10-14T23:33:28Z</dcterms:created>
  <dcterms:modified xsi:type="dcterms:W3CDTF">2009-09-08T09:37:09Z</dcterms:modified>
  <cp:category/>
  <cp:version/>
  <cp:contentType/>
  <cp:contentStatus/>
</cp:coreProperties>
</file>