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760" activeTab="0"/>
  </bookViews>
  <sheets>
    <sheet name="Development Bank" sheetId="1" r:id="rId1"/>
  </sheets>
  <externalReferences>
    <externalReference r:id="rId4"/>
  </externalReferences>
  <definedNames>
    <definedName name="PRINT_AREA_MI">'[1]BS'!#REF!</definedName>
    <definedName name="_xlnm.Print_Titles" localSheetId="0">'Development Bank'!$A:$B,'Development Bank'!$1:$2</definedName>
  </definedNames>
  <calcPr fullCalcOnLoad="1"/>
</workbook>
</file>

<file path=xl/sharedStrings.xml><?xml version="1.0" encoding="utf-8"?>
<sst xmlns="http://schemas.openxmlformats.org/spreadsheetml/2006/main" count="117" uniqueCount="116">
  <si>
    <t>S. N.</t>
  </si>
  <si>
    <t>Financial Indicators</t>
  </si>
  <si>
    <t>Udhyam</t>
  </si>
  <si>
    <t>Malika</t>
  </si>
  <si>
    <t>Sidartha</t>
  </si>
  <si>
    <t>NCSID</t>
  </si>
  <si>
    <t>Narayani</t>
  </si>
  <si>
    <t>Paschima       nchal</t>
  </si>
  <si>
    <t>Sahayogi</t>
  </si>
  <si>
    <t>Pashupati</t>
  </si>
  <si>
    <t>Karnali</t>
  </si>
  <si>
    <t>Tribeni</t>
  </si>
  <si>
    <t>Annapurna</t>
  </si>
  <si>
    <t>Bhrikuti</t>
  </si>
  <si>
    <t>Subeksha</t>
  </si>
  <si>
    <t>Bageshwori</t>
  </si>
  <si>
    <t>Sanima</t>
  </si>
  <si>
    <t>GauriShan.</t>
  </si>
  <si>
    <t>Gurkha</t>
  </si>
  <si>
    <t>Gandaki</t>
  </si>
  <si>
    <t>Infrastructure</t>
  </si>
  <si>
    <t>Business</t>
  </si>
  <si>
    <t>Biratlaxmi</t>
  </si>
  <si>
    <t xml:space="preserve">Excel </t>
  </si>
  <si>
    <t>Western</t>
  </si>
  <si>
    <t>Himchuli</t>
  </si>
  <si>
    <t>Araniko</t>
  </si>
  <si>
    <t>NDEP</t>
  </si>
  <si>
    <t>Clean        Energy</t>
  </si>
  <si>
    <t>Miteri</t>
  </si>
  <si>
    <t>Tinau</t>
  </si>
  <si>
    <t xml:space="preserve">Raising </t>
  </si>
  <si>
    <t>Muktinath</t>
  </si>
  <si>
    <t>Sewa</t>
  </si>
  <si>
    <t>Kankai</t>
  </si>
  <si>
    <t>Public</t>
  </si>
  <si>
    <t>Mahakali</t>
  </si>
  <si>
    <t>Ace</t>
  </si>
  <si>
    <t>Sangrila</t>
  </si>
  <si>
    <t>Bhargav</t>
  </si>
  <si>
    <t>Vibor</t>
  </si>
  <si>
    <t>Resunga</t>
  </si>
  <si>
    <t>Rara</t>
  </si>
  <si>
    <t>Diyalo</t>
  </si>
  <si>
    <t>Country</t>
  </si>
  <si>
    <t>Kasthamandap</t>
  </si>
  <si>
    <t>Alpine</t>
  </si>
  <si>
    <t>Nilgiri</t>
  </si>
  <si>
    <t>Corporate</t>
  </si>
  <si>
    <t>Kamana</t>
  </si>
  <si>
    <t>City</t>
  </si>
  <si>
    <t>Garima</t>
  </si>
  <si>
    <t>Bishwa</t>
  </si>
  <si>
    <t>Pathibhara</t>
  </si>
  <si>
    <t>Professional</t>
  </si>
  <si>
    <t>Kabeli</t>
  </si>
  <si>
    <t>Purnima</t>
  </si>
  <si>
    <t>Jyoti</t>
  </si>
  <si>
    <t>Shine</t>
  </si>
  <si>
    <t>Bagamati</t>
  </si>
  <si>
    <t>2066 Ashad TOTAL</t>
  </si>
  <si>
    <t>Paid up Capital</t>
  </si>
  <si>
    <t>Core Capital</t>
  </si>
  <si>
    <t>Capital Fund</t>
  </si>
  <si>
    <t>Risk Weighted Assets</t>
  </si>
  <si>
    <t>Total Assets</t>
  </si>
  <si>
    <t xml:space="preserve"> </t>
  </si>
  <si>
    <t>Core Capital to RWA (%)</t>
  </si>
  <si>
    <t>Capital Fund to RWA (%)</t>
  </si>
  <si>
    <t>RWA to TA (%)</t>
  </si>
  <si>
    <t>Total Deposits</t>
  </si>
  <si>
    <t>Borrowing</t>
  </si>
  <si>
    <t>Financial Resources Mobilization (6+7)</t>
  </si>
  <si>
    <t>Financial Resource Mobilization to Last Quarter's Core Capital (times)</t>
  </si>
  <si>
    <t>Total Instiutional Deposits</t>
  </si>
  <si>
    <t>Institutional Deposit to Total Deposits (%)</t>
  </si>
  <si>
    <t>Performing Loan</t>
  </si>
  <si>
    <t>Non Performing Loan (NPL)</t>
  </si>
  <si>
    <t>Loan and Advances (Gross)</t>
  </si>
  <si>
    <t>Deprived Sector Loan</t>
  </si>
  <si>
    <t>Maximum Loan in a Single Sector</t>
  </si>
  <si>
    <t>Maximum Loan to a Single Borrower/Single Group of Borrowers</t>
  </si>
  <si>
    <t>Deprived Sector Loan to Core Capital of 2 Quarters Earlier (%)</t>
  </si>
  <si>
    <t>Max. Loan in a Single Sector to Core Capital (%)</t>
  </si>
  <si>
    <t>Max. Loan to a Single Borrower/Group of Borrowers to Last Quarter's Core Capital (%)</t>
  </si>
  <si>
    <t>Provision for Performing Loan</t>
  </si>
  <si>
    <t>Provision for Non-performing Loan</t>
  </si>
  <si>
    <t>Total Loan Loss Provision</t>
  </si>
  <si>
    <t>Credit to Deposit Ratio (%)</t>
  </si>
  <si>
    <t>Credit to Financial Resources Mobilization Ratio (%)</t>
  </si>
  <si>
    <t>Non Performing Loan to Total Loan (%)</t>
  </si>
  <si>
    <t>Total Loan Loss Provision to Total Loan (%)</t>
  </si>
  <si>
    <t>Provision for Performing Loan to Performing Loan (%)</t>
  </si>
  <si>
    <t>Cash</t>
  </si>
  <si>
    <t>NRB Deposit</t>
  </si>
  <si>
    <t>Banks/BFIs Deposits</t>
  </si>
  <si>
    <t>Investment in NG/NRB Bonds</t>
  </si>
  <si>
    <t>Total Liquid Assets</t>
  </si>
  <si>
    <t>Liquid Assets to Total Deposits (%)</t>
  </si>
  <si>
    <t>Shares &amp; Debentures</t>
  </si>
  <si>
    <t>Investment in Land and Building Development</t>
  </si>
  <si>
    <t>Others</t>
  </si>
  <si>
    <t>Total Investment</t>
  </si>
  <si>
    <t>Total Investment to Core Capital (%)</t>
  </si>
  <si>
    <t>Investment in Shares/Debentures to Core Capital (%)</t>
  </si>
  <si>
    <t>Investment in Land and Building Development to Core Capital (%)</t>
  </si>
  <si>
    <t>NBA (Gross)</t>
  </si>
  <si>
    <t>Provision for NBA</t>
  </si>
  <si>
    <t>Non Banking Assets to Total Assets (%)</t>
  </si>
  <si>
    <t>Provision for NBA to NBA (%)</t>
  </si>
  <si>
    <t>Interest Income</t>
  </si>
  <si>
    <t>Interest Expense</t>
  </si>
  <si>
    <t>Operating Income</t>
  </si>
  <si>
    <t>Net Profit / (Net Loss)</t>
  </si>
  <si>
    <t>Return on Assets (ROA) (%)</t>
  </si>
  <si>
    <t>Return on Equity (ROE) (%)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</si>
</sst>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0_);\(0.00\)"/>
    <numFmt numFmtId="166" formatCode="0.0%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(* #,##0.0_);_(* \(#,##0.0\);_(* &quot;-&quot;_);_(@_)"/>
    <numFmt numFmtId="173" formatCode="_(* #,##0.00_);_(* \(#,##0.00\);_(* &quot;-&quot;_);_(@_)"/>
    <numFmt numFmtId="174" formatCode="_(* #,##0.000_);_(* \(#,##0.000\);_(* &quot;-&quot;??_);_(@_)"/>
    <numFmt numFmtId="175" formatCode="_(* #,##0.0_);_(* \(#,##0.0\);_(* &quot;-&quot;??_);_(@_)"/>
    <numFmt numFmtId="176" formatCode="_(* #,##0_);_(* \(#,##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_(* #,##0.0000000_);_(* \(#,##0.0000000\);_(* &quot;-&quot;??_);_(@_)"/>
    <numFmt numFmtId="181" formatCode="#,##0.0_);\(#,##0.0\)"/>
    <numFmt numFmtId="182" formatCode="0.0"/>
    <numFmt numFmtId="183" formatCode="0_)"/>
    <numFmt numFmtId="184" formatCode="0.00_)"/>
    <numFmt numFmtId="185" formatCode="0.0_)"/>
    <numFmt numFmtId="186" formatCode="0.000_)"/>
    <numFmt numFmtId="187" formatCode="0.000%"/>
    <numFmt numFmtId="188" formatCode="0.0000%"/>
    <numFmt numFmtId="189" formatCode="0.00000%"/>
    <numFmt numFmtId="190" formatCode="0.0000_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0.00_);[Red]\(0.00\)"/>
    <numFmt numFmtId="195" formatCode="[$-409]dddd\,\ mmmm\ dd\,\ yyyy"/>
    <numFmt numFmtId="196" formatCode="0.00000000"/>
    <numFmt numFmtId="197" formatCode="_(* #,##0.000_);_(* \(#,##0.000\);_(* &quot;-&quot;???_);_(@_)"/>
    <numFmt numFmtId="198" formatCode="_(* #,##0.0_);_(* \(#,##0.0\);_(* &quot;-&quot;?_);_(@_)"/>
    <numFmt numFmtId="199" formatCode="_(* #,##0.0000_);_(* \(#,##0.0000\);_(* &quot;-&quot;????_);_(@_)"/>
    <numFmt numFmtId="200" formatCode="_(* #,##0.000_);_(* \(#,##0.000\);_(* &quot;-&quot;_);_(@_)"/>
    <numFmt numFmtId="201" formatCode="_(* #,##0.0000_);_(* \(#,##0.0000\);_(* &quot;-&quot;_);_(@_)"/>
    <numFmt numFmtId="202" formatCode="0.0000000000"/>
    <numFmt numFmtId="203" formatCode="0.00000000000"/>
    <numFmt numFmtId="204" formatCode="0.000000000"/>
    <numFmt numFmtId="205" formatCode="0.000000E+00"/>
    <numFmt numFmtId="206" formatCode="0.0000000E+00"/>
    <numFmt numFmtId="207" formatCode="0.00000000E+00"/>
    <numFmt numFmtId="208" formatCode="0.00000E+00"/>
    <numFmt numFmtId="209" formatCode="0.0000E+00"/>
    <numFmt numFmtId="210" formatCode="0.000E+00"/>
    <numFmt numFmtId="211" formatCode="0.0E+00"/>
    <numFmt numFmtId="212" formatCode="0E+00"/>
  </numFmts>
  <fonts count="13">
    <font>
      <sz val="10"/>
      <name val="Arial"/>
      <family val="0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Garamond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/>
    </xf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2" borderId="0" xfId="0" applyFont="1" applyFill="1" applyAlignment="1">
      <alignment/>
    </xf>
    <xf numFmtId="0" fontId="10" fillId="3" borderId="1" xfId="0" applyNumberFormat="1" applyFont="1" applyFill="1" applyBorder="1" applyAlignment="1" applyProtection="1">
      <alignment/>
      <protection/>
    </xf>
    <xf numFmtId="1" fontId="10" fillId="3" borderId="1" xfId="0" applyNumberFormat="1" applyFont="1" applyFill="1" applyBorder="1" applyAlignment="1" applyProtection="1">
      <alignment/>
      <protection/>
    </xf>
    <xf numFmtId="41" fontId="8" fillId="2" borderId="1" xfId="0" applyNumberFormat="1" applyFont="1" applyFill="1" applyBorder="1" applyAlignment="1" applyProtection="1">
      <alignment/>
      <protection locked="0"/>
    </xf>
    <xf numFmtId="41" fontId="8" fillId="0" borderId="1" xfId="0" applyNumberFormat="1" applyFont="1" applyFill="1" applyBorder="1" applyAlignment="1" applyProtection="1">
      <alignment/>
      <protection locked="0"/>
    </xf>
    <xf numFmtId="173" fontId="8" fillId="0" borderId="1" xfId="0" applyNumberFormat="1" applyFont="1" applyFill="1" applyBorder="1" applyAlignment="1" applyProtection="1">
      <alignment/>
      <protection locked="0"/>
    </xf>
    <xf numFmtId="0" fontId="0" fillId="2" borderId="0" xfId="0" applyFill="1" applyAlignment="1">
      <alignment/>
    </xf>
    <xf numFmtId="0" fontId="11" fillId="3" borderId="1" xfId="0" applyNumberFormat="1" applyFont="1" applyFill="1" applyBorder="1" applyAlignment="1" applyProtection="1">
      <alignment/>
      <protection/>
    </xf>
    <xf numFmtId="2" fontId="11" fillId="3" borderId="1" xfId="0" applyNumberFormat="1" applyFont="1" applyFill="1" applyBorder="1" applyAlignment="1" applyProtection="1">
      <alignment horizontal="left" wrapText="1"/>
      <protection/>
    </xf>
    <xf numFmtId="43" fontId="4" fillId="2" borderId="1" xfId="0" applyNumberFormat="1" applyFont="1" applyFill="1" applyBorder="1" applyAlignment="1">
      <alignment/>
    </xf>
    <xf numFmtId="173" fontId="4" fillId="2" borderId="1" xfId="0" applyNumberFormat="1" applyFont="1" applyFill="1" applyBorder="1" applyAlignment="1">
      <alignment/>
    </xf>
    <xf numFmtId="43" fontId="4" fillId="0" borderId="1" xfId="0" applyNumberFormat="1" applyFont="1" applyFill="1" applyBorder="1" applyAlignment="1">
      <alignment/>
    </xf>
    <xf numFmtId="173" fontId="4" fillId="0" borderId="1" xfId="0" applyNumberFormat="1" applyFont="1" applyFill="1" applyBorder="1" applyAlignment="1">
      <alignment/>
    </xf>
    <xf numFmtId="41" fontId="8" fillId="2" borderId="1" xfId="0" applyNumberFormat="1" applyFont="1" applyFill="1" applyBorder="1" applyAlignment="1" applyProtection="1">
      <alignment horizontal="center"/>
      <protection locked="0"/>
    </xf>
    <xf numFmtId="41" fontId="8" fillId="0" borderId="1" xfId="0" applyNumberFormat="1" applyFont="1" applyFill="1" applyBorder="1" applyAlignment="1" applyProtection="1">
      <alignment horizontal="center"/>
      <protection locked="0"/>
    </xf>
    <xf numFmtId="173" fontId="8" fillId="0" borderId="1" xfId="0" applyNumberFormat="1" applyFont="1" applyFill="1" applyBorder="1" applyAlignment="1" applyProtection="1">
      <alignment horizontal="center"/>
      <protection locked="0"/>
    </xf>
    <xf numFmtId="41" fontId="4" fillId="2" borderId="1" xfId="0" applyNumberFormat="1" applyFont="1" applyFill="1" applyBorder="1" applyAlignment="1" applyProtection="1">
      <alignment/>
      <protection locked="0"/>
    </xf>
    <xf numFmtId="1" fontId="10" fillId="3" borderId="1" xfId="0" applyNumberFormat="1" applyFont="1" applyFill="1" applyBorder="1" applyAlignment="1" applyProtection="1">
      <alignment wrapText="1"/>
      <protection/>
    </xf>
    <xf numFmtId="2" fontId="11" fillId="3" borderId="1" xfId="0" applyNumberFormat="1" applyFont="1" applyFill="1" applyBorder="1" applyAlignment="1" applyProtection="1">
      <alignment wrapText="1"/>
      <protection/>
    </xf>
    <xf numFmtId="41" fontId="4" fillId="2" borderId="1" xfId="0" applyNumberFormat="1" applyFont="1" applyFill="1" applyBorder="1" applyAlignment="1">
      <alignment/>
    </xf>
    <xf numFmtId="41" fontId="4" fillId="0" borderId="1" xfId="0" applyNumberFormat="1" applyFont="1" applyFill="1" applyBorder="1" applyAlignment="1">
      <alignment/>
    </xf>
    <xf numFmtId="2" fontId="10" fillId="3" borderId="1" xfId="0" applyNumberFormat="1" applyFont="1" applyFill="1" applyBorder="1" applyAlignment="1" applyProtection="1">
      <alignment wrapText="1"/>
      <protection/>
    </xf>
    <xf numFmtId="176" fontId="4" fillId="2" borderId="1" xfId="0" applyNumberFormat="1" applyFont="1" applyFill="1" applyBorder="1" applyAlignment="1">
      <alignment/>
    </xf>
    <xf numFmtId="41" fontId="8" fillId="2" borderId="1" xfId="0" applyNumberFormat="1" applyFont="1" applyFill="1" applyBorder="1" applyAlignment="1">
      <alignment/>
    </xf>
    <xf numFmtId="41" fontId="8" fillId="0" borderId="1" xfId="0" applyNumberFormat="1" applyFont="1" applyFill="1" applyBorder="1" applyAlignment="1">
      <alignment/>
    </xf>
    <xf numFmtId="173" fontId="8" fillId="0" borderId="1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/>
    </xf>
    <xf numFmtId="1" fontId="11" fillId="3" borderId="1" xfId="0" applyNumberFormat="1" applyFont="1" applyFill="1" applyBorder="1" applyAlignment="1" applyProtection="1">
      <alignment wrapText="1"/>
      <protection/>
    </xf>
    <xf numFmtId="173" fontId="4" fillId="2" borderId="1" xfId="0" applyNumberFormat="1" applyFont="1" applyFill="1" applyBorder="1" applyAlignment="1" applyProtection="1">
      <alignment/>
      <protection locked="0"/>
    </xf>
    <xf numFmtId="41" fontId="0" fillId="2" borderId="0" xfId="0" applyNumberFormat="1" applyFont="1" applyFill="1" applyAlignment="1">
      <alignment/>
    </xf>
    <xf numFmtId="1" fontId="6" fillId="3" borderId="1" xfId="0" applyNumberFormat="1" applyFont="1" applyFill="1" applyBorder="1" applyAlignment="1" applyProtection="1">
      <alignment wrapText="1"/>
      <protection/>
    </xf>
    <xf numFmtId="1" fontId="11" fillId="3" borderId="1" xfId="0" applyNumberFormat="1" applyFont="1" applyFill="1" applyBorder="1" applyAlignment="1" applyProtection="1">
      <alignment/>
      <protection/>
    </xf>
    <xf numFmtId="43" fontId="11" fillId="3" borderId="1" xfId="0" applyNumberFormat="1" applyFont="1" applyFill="1" applyBorder="1" applyAlignment="1" applyProtection="1">
      <alignment/>
      <protection/>
    </xf>
    <xf numFmtId="176" fontId="8" fillId="2" borderId="1" xfId="0" applyNumberFormat="1" applyFont="1" applyFill="1" applyBorder="1" applyAlignment="1">
      <alignment/>
    </xf>
    <xf numFmtId="176" fontId="8" fillId="0" borderId="1" xfId="0" applyNumberFormat="1" applyFont="1" applyFill="1" applyBorder="1" applyAlignment="1">
      <alignment/>
    </xf>
    <xf numFmtId="37" fontId="4" fillId="2" borderId="1" xfId="0" applyNumberFormat="1" applyFont="1" applyFill="1" applyBorder="1" applyAlignment="1">
      <alignment horizontal="right"/>
    </xf>
    <xf numFmtId="39" fontId="4" fillId="2" borderId="1" xfId="0" applyNumberFormat="1" applyFont="1" applyFill="1" applyBorder="1" applyAlignment="1">
      <alignment horizontal="right"/>
    </xf>
    <xf numFmtId="39" fontId="4" fillId="0" borderId="1" xfId="0" applyNumberFormat="1" applyFont="1" applyFill="1" applyBorder="1" applyAlignment="1">
      <alignment horizontal="right"/>
    </xf>
    <xf numFmtId="173" fontId="4" fillId="0" borderId="1" xfId="0" applyNumberFormat="1" applyFont="1" applyFill="1" applyBorder="1" applyAlignment="1">
      <alignment horizontal="right"/>
    </xf>
    <xf numFmtId="176" fontId="4" fillId="2" borderId="1" xfId="15" applyNumberFormat="1" applyFont="1" applyFill="1" applyBorder="1" applyAlignment="1">
      <alignment/>
    </xf>
    <xf numFmtId="173" fontId="4" fillId="2" borderId="1" xfId="15" applyNumberFormat="1" applyFont="1" applyFill="1" applyBorder="1" applyAlignment="1">
      <alignment/>
    </xf>
    <xf numFmtId="43" fontId="4" fillId="2" borderId="1" xfId="15" applyFont="1" applyFill="1" applyBorder="1" applyAlignment="1">
      <alignment/>
    </xf>
    <xf numFmtId="43" fontId="4" fillId="2" borderId="1" xfId="15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1" fontId="8" fillId="2" borderId="1" xfId="0" applyNumberFormat="1" applyFont="1" applyFill="1" applyBorder="1" applyAlignment="1">
      <alignment/>
    </xf>
    <xf numFmtId="1" fontId="8" fillId="0" borderId="1" xfId="0" applyNumberFormat="1" applyFont="1" applyFill="1" applyBorder="1" applyAlignment="1">
      <alignment/>
    </xf>
    <xf numFmtId="0" fontId="10" fillId="3" borderId="1" xfId="0" applyFont="1" applyFill="1" applyBorder="1" applyAlignment="1" applyProtection="1">
      <alignment/>
      <protection/>
    </xf>
    <xf numFmtId="3" fontId="10" fillId="3" borderId="1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73" fontId="0" fillId="0" borderId="0" xfId="0" applyNumberFormat="1" applyFill="1" applyAlignment="1">
      <alignment/>
    </xf>
    <xf numFmtId="0" fontId="12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abina\Quarterly\Dev%20Banks%20Unaudited%202064%20Ash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"/>
      <sheetName val="BS"/>
      <sheetName val="MI"/>
      <sheetName val="Fin. Ind."/>
      <sheetName val="Sect. Lo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9"/>
  <sheetViews>
    <sheetView tabSelected="1" workbookViewId="0" topLeftCell="A1">
      <pane xSplit="1" topLeftCell="B1" activePane="topRight" state="frozen"/>
      <selection pane="topLeft" activeCell="A1" sqref="A1"/>
      <selection pane="topRight" activeCell="L3" sqref="L3"/>
    </sheetView>
  </sheetViews>
  <sheetFormatPr defaultColWidth="9.140625" defaultRowHeight="12.75"/>
  <cols>
    <col min="1" max="1" width="4.28125" style="15" bestFit="1" customWidth="1"/>
    <col min="2" max="2" width="65.8515625" style="15" customWidth="1"/>
    <col min="3" max="3" width="8.28125" style="15" customWidth="1"/>
    <col min="4" max="4" width="9.8515625" style="58" customWidth="1"/>
    <col min="5" max="5" width="9.8515625" style="15" customWidth="1"/>
    <col min="6" max="6" width="11.00390625" style="15" customWidth="1"/>
    <col min="7" max="8" width="9.8515625" style="15" customWidth="1"/>
    <col min="9" max="10" width="10.00390625" style="15" customWidth="1"/>
    <col min="11" max="11" width="9.00390625" style="15" customWidth="1"/>
    <col min="12" max="12" width="10.00390625" style="15" customWidth="1"/>
    <col min="13" max="13" width="10.421875" style="15" customWidth="1"/>
    <col min="14" max="14" width="10.00390625" style="15" customWidth="1"/>
    <col min="15" max="15" width="9.8515625" style="15" customWidth="1"/>
    <col min="16" max="17" width="11.140625" style="15" customWidth="1"/>
    <col min="18" max="18" width="10.57421875" style="15" customWidth="1"/>
    <col min="19" max="19" width="11.140625" style="15" customWidth="1"/>
    <col min="20" max="20" width="9.8515625" style="15" customWidth="1"/>
    <col min="21" max="22" width="11.140625" style="15" customWidth="1"/>
    <col min="23" max="23" width="10.00390625" style="15" customWidth="1"/>
    <col min="24" max="24" width="9.8515625" style="15" customWidth="1"/>
    <col min="25" max="25" width="9.00390625" style="58" customWidth="1"/>
    <col min="26" max="26" width="9.8515625" style="15" customWidth="1"/>
    <col min="27" max="27" width="9.00390625" style="15" customWidth="1"/>
    <col min="28" max="28" width="9.8515625" style="15" customWidth="1"/>
    <col min="29" max="29" width="11.140625" style="15" customWidth="1"/>
    <col min="30" max="30" width="9.57421875" style="15" customWidth="1"/>
    <col min="31" max="31" width="9.8515625" style="15" customWidth="1"/>
    <col min="32" max="33" width="10.00390625" style="15" customWidth="1"/>
    <col min="34" max="34" width="9.8515625" style="15" customWidth="1"/>
    <col min="35" max="35" width="11.00390625" style="15" customWidth="1"/>
    <col min="36" max="36" width="10.00390625" style="15" customWidth="1"/>
    <col min="37" max="37" width="9.28125" style="15" customWidth="1"/>
    <col min="38" max="40" width="9.8515625" style="15" customWidth="1"/>
    <col min="41" max="42" width="9.8515625" style="58" customWidth="1"/>
    <col min="43" max="43" width="9.00390625" style="58" customWidth="1"/>
    <col min="44" max="45" width="9.8515625" style="58" customWidth="1"/>
    <col min="46" max="46" width="13.28125" style="58" customWidth="1"/>
    <col min="47" max="48" width="9.00390625" style="58" customWidth="1"/>
    <col min="49" max="49" width="10.140625" style="58" customWidth="1"/>
    <col min="50" max="51" width="9.8515625" style="58" customWidth="1"/>
    <col min="52" max="52" width="9.00390625" style="58" customWidth="1"/>
    <col min="53" max="53" width="9.8515625" style="58" customWidth="1"/>
    <col min="54" max="54" width="10.57421875" style="58" customWidth="1"/>
    <col min="55" max="55" width="12.140625" style="58" customWidth="1"/>
    <col min="56" max="56" width="9.00390625" style="58" customWidth="1"/>
    <col min="57" max="57" width="8.7109375" style="58" customWidth="1"/>
    <col min="58" max="58" width="10.00390625" style="58" customWidth="1"/>
    <col min="59" max="59" width="8.57421875" style="58" customWidth="1"/>
    <col min="60" max="60" width="9.57421875" style="58" customWidth="1"/>
    <col min="61" max="61" width="9.8515625" style="15" bestFit="1" customWidth="1"/>
    <col min="62" max="16384" width="9.140625" style="15" customWidth="1"/>
  </cols>
  <sheetData>
    <row r="1" spans="1:61" s="5" customFormat="1" ht="48.75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3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3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3" t="s">
        <v>37</v>
      </c>
      <c r="AM1" s="3" t="s">
        <v>38</v>
      </c>
      <c r="AN1" s="3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4" t="s">
        <v>60</v>
      </c>
    </row>
    <row r="2" spans="1:61" s="9" customFormat="1" ht="18" customHeight="1">
      <c r="A2" s="6"/>
      <c r="B2" s="6"/>
      <c r="C2" s="7">
        <v>1</v>
      </c>
      <c r="D2" s="7">
        <v>2</v>
      </c>
      <c r="E2" s="7">
        <v>3</v>
      </c>
      <c r="F2" s="7">
        <v>4</v>
      </c>
      <c r="G2" s="7">
        <v>5</v>
      </c>
      <c r="H2" s="7">
        <v>6</v>
      </c>
      <c r="I2" s="7">
        <v>7</v>
      </c>
      <c r="J2" s="7">
        <v>8</v>
      </c>
      <c r="K2" s="7">
        <v>9</v>
      </c>
      <c r="L2" s="7">
        <v>10</v>
      </c>
      <c r="M2" s="7">
        <v>11</v>
      </c>
      <c r="N2" s="7">
        <v>12</v>
      </c>
      <c r="O2" s="7">
        <v>13</v>
      </c>
      <c r="P2" s="7">
        <v>14</v>
      </c>
      <c r="Q2" s="7">
        <v>15</v>
      </c>
      <c r="R2" s="7">
        <v>16</v>
      </c>
      <c r="S2" s="7">
        <v>17</v>
      </c>
      <c r="T2" s="7">
        <v>18</v>
      </c>
      <c r="U2" s="7">
        <v>19</v>
      </c>
      <c r="V2" s="7">
        <v>20</v>
      </c>
      <c r="W2" s="7">
        <v>21</v>
      </c>
      <c r="X2" s="7">
        <v>22</v>
      </c>
      <c r="Y2" s="7">
        <v>23</v>
      </c>
      <c r="Z2" s="7">
        <v>24</v>
      </c>
      <c r="AA2" s="7">
        <v>25</v>
      </c>
      <c r="AB2" s="7">
        <v>26</v>
      </c>
      <c r="AC2" s="7">
        <v>27</v>
      </c>
      <c r="AD2" s="7">
        <v>28</v>
      </c>
      <c r="AE2" s="7">
        <v>29</v>
      </c>
      <c r="AF2" s="7">
        <v>30</v>
      </c>
      <c r="AG2" s="7">
        <v>31</v>
      </c>
      <c r="AH2" s="7">
        <v>32</v>
      </c>
      <c r="AI2" s="7">
        <v>33</v>
      </c>
      <c r="AJ2" s="7">
        <v>34</v>
      </c>
      <c r="AK2" s="7">
        <v>35</v>
      </c>
      <c r="AL2" s="7">
        <v>36</v>
      </c>
      <c r="AM2" s="7">
        <v>37</v>
      </c>
      <c r="AN2" s="7">
        <v>38</v>
      </c>
      <c r="AO2" s="7">
        <v>39</v>
      </c>
      <c r="AP2" s="7">
        <v>40</v>
      </c>
      <c r="AQ2" s="7">
        <v>41</v>
      </c>
      <c r="AR2" s="7">
        <v>42</v>
      </c>
      <c r="AS2" s="7">
        <v>43</v>
      </c>
      <c r="AT2" s="7">
        <v>44</v>
      </c>
      <c r="AU2" s="7">
        <v>45</v>
      </c>
      <c r="AV2" s="7">
        <v>46</v>
      </c>
      <c r="AW2" s="7">
        <v>47</v>
      </c>
      <c r="AX2" s="7">
        <v>48</v>
      </c>
      <c r="AY2" s="7">
        <v>49</v>
      </c>
      <c r="AZ2" s="7">
        <v>50</v>
      </c>
      <c r="BA2" s="7">
        <v>51</v>
      </c>
      <c r="BB2" s="7">
        <v>52</v>
      </c>
      <c r="BC2" s="7">
        <v>53</v>
      </c>
      <c r="BD2" s="7">
        <v>54</v>
      </c>
      <c r="BE2" s="7">
        <v>55</v>
      </c>
      <c r="BF2" s="7">
        <v>56</v>
      </c>
      <c r="BG2" s="7">
        <v>57</v>
      </c>
      <c r="BH2" s="7">
        <v>58</v>
      </c>
      <c r="BI2" s="8"/>
    </row>
    <row r="3" spans="1:61" s="9" customFormat="1" ht="18" customHeight="1">
      <c r="A3" s="10">
        <v>1</v>
      </c>
      <c r="B3" s="11" t="s">
        <v>61</v>
      </c>
      <c r="C3" s="12">
        <v>35000</v>
      </c>
      <c r="D3" s="13">
        <v>125850</v>
      </c>
      <c r="E3" s="12">
        <v>645000</v>
      </c>
      <c r="F3" s="12">
        <v>700000</v>
      </c>
      <c r="G3" s="12">
        <v>35000</v>
      </c>
      <c r="H3" s="12">
        <v>110000</v>
      </c>
      <c r="I3" s="12">
        <v>36000</v>
      </c>
      <c r="J3" s="12">
        <v>200000</v>
      </c>
      <c r="K3" s="12">
        <v>31700</v>
      </c>
      <c r="L3" s="12">
        <v>58453</v>
      </c>
      <c r="M3" s="12">
        <v>210000</v>
      </c>
      <c r="N3" s="12">
        <v>103500</v>
      </c>
      <c r="O3" s="12">
        <v>46071</v>
      </c>
      <c r="P3" s="12">
        <v>49500</v>
      </c>
      <c r="Q3" s="12">
        <v>766766</v>
      </c>
      <c r="R3" s="12">
        <v>140000</v>
      </c>
      <c r="S3" s="12">
        <v>597048</v>
      </c>
      <c r="T3" s="12">
        <v>100000</v>
      </c>
      <c r="U3" s="12">
        <v>320000</v>
      </c>
      <c r="V3" s="12">
        <v>210000</v>
      </c>
      <c r="W3" s="12">
        <v>55000</v>
      </c>
      <c r="X3" s="12">
        <v>20000</v>
      </c>
      <c r="Y3" s="13">
        <v>27000</v>
      </c>
      <c r="Z3" s="12">
        <v>106335</v>
      </c>
      <c r="AA3" s="12">
        <v>27104</v>
      </c>
      <c r="AB3" s="12">
        <v>475000</v>
      </c>
      <c r="AC3" s="12">
        <v>320000</v>
      </c>
      <c r="AD3" s="12">
        <v>31600</v>
      </c>
      <c r="AE3" s="12">
        <v>62617</v>
      </c>
      <c r="AF3" s="12">
        <v>67100</v>
      </c>
      <c r="AG3" s="12">
        <v>65000</v>
      </c>
      <c r="AH3" s="12">
        <v>60000</v>
      </c>
      <c r="AI3" s="12">
        <v>28000</v>
      </c>
      <c r="AJ3" s="12">
        <v>90000</v>
      </c>
      <c r="AK3" s="12">
        <v>11820</v>
      </c>
      <c r="AL3" s="12">
        <v>750464</v>
      </c>
      <c r="AM3" s="12">
        <v>79800</v>
      </c>
      <c r="AN3" s="12">
        <v>30220</v>
      </c>
      <c r="AO3" s="13">
        <v>414800</v>
      </c>
      <c r="AP3" s="13">
        <v>21420</v>
      </c>
      <c r="AQ3" s="13">
        <v>10050</v>
      </c>
      <c r="AR3" s="13">
        <v>63000</v>
      </c>
      <c r="AS3" s="13">
        <v>121213</v>
      </c>
      <c r="AT3" s="13">
        <v>224000</v>
      </c>
      <c r="AU3" s="13">
        <v>67000</v>
      </c>
      <c r="AV3" s="13">
        <v>35000</v>
      </c>
      <c r="AW3" s="13">
        <v>70000</v>
      </c>
      <c r="AX3" s="14">
        <v>52000</v>
      </c>
      <c r="AY3" s="13">
        <v>140000</v>
      </c>
      <c r="AZ3" s="13">
        <v>106000</v>
      </c>
      <c r="BA3" s="13">
        <v>146400</v>
      </c>
      <c r="BB3" s="13">
        <v>25500</v>
      </c>
      <c r="BC3" s="13">
        <v>35000</v>
      </c>
      <c r="BD3" s="13">
        <v>11981</v>
      </c>
      <c r="BE3" s="13">
        <v>35000</v>
      </c>
      <c r="BF3" s="13">
        <v>371164</v>
      </c>
      <c r="BG3" s="13">
        <v>60000</v>
      </c>
      <c r="BH3" s="13">
        <v>14000</v>
      </c>
      <c r="BI3" s="12">
        <f>SUM(C3:BH3)</f>
        <v>8850476</v>
      </c>
    </row>
    <row r="4" spans="1:61" ht="12.75" customHeight="1">
      <c r="A4" s="10">
        <v>2</v>
      </c>
      <c r="B4" s="11" t="s">
        <v>62</v>
      </c>
      <c r="C4" s="12">
        <v>38971</v>
      </c>
      <c r="D4" s="13">
        <v>192827</v>
      </c>
      <c r="E4" s="12">
        <v>716083</v>
      </c>
      <c r="F4" s="12">
        <v>424643</v>
      </c>
      <c r="G4" s="12">
        <v>66500</v>
      </c>
      <c r="H4" s="12">
        <v>139741</v>
      </c>
      <c r="I4" s="12">
        <v>57455</v>
      </c>
      <c r="J4" s="12">
        <v>224192</v>
      </c>
      <c r="K4" s="12">
        <v>39900</v>
      </c>
      <c r="L4" s="12">
        <v>90947</v>
      </c>
      <c r="M4" s="12">
        <v>248500</v>
      </c>
      <c r="N4" s="12">
        <v>158600</v>
      </c>
      <c r="O4" s="12">
        <v>68045</v>
      </c>
      <c r="P4" s="12">
        <v>75914</v>
      </c>
      <c r="Q4" s="12">
        <v>867683</v>
      </c>
      <c r="R4" s="12">
        <v>163207</v>
      </c>
      <c r="S4" s="12">
        <v>686198</v>
      </c>
      <c r="T4" s="12">
        <v>126981</v>
      </c>
      <c r="U4" s="12">
        <v>406736</v>
      </c>
      <c r="V4" s="12">
        <v>284208</v>
      </c>
      <c r="W4" s="12">
        <v>99800</v>
      </c>
      <c r="X4" s="12">
        <v>81600</v>
      </c>
      <c r="Y4" s="13">
        <v>36916</v>
      </c>
      <c r="Z4" s="12">
        <v>135472</v>
      </c>
      <c r="AA4" s="12">
        <v>33594</v>
      </c>
      <c r="AB4" s="12">
        <v>548863</v>
      </c>
      <c r="AC4" s="12">
        <v>337700</v>
      </c>
      <c r="AD4" s="12">
        <v>33261</v>
      </c>
      <c r="AE4" s="12">
        <v>66646</v>
      </c>
      <c r="AF4" s="12">
        <v>68600</v>
      </c>
      <c r="AG4" s="12">
        <v>84350</v>
      </c>
      <c r="AH4" s="12">
        <v>69773</v>
      </c>
      <c r="AI4" s="12">
        <v>31100</v>
      </c>
      <c r="AJ4" s="12">
        <v>99473</v>
      </c>
      <c r="AK4" s="12">
        <v>13235</v>
      </c>
      <c r="AL4" s="12">
        <v>888585</v>
      </c>
      <c r="AM4" s="12">
        <v>82685</v>
      </c>
      <c r="AN4" s="12">
        <v>20576.4</v>
      </c>
      <c r="AO4" s="13">
        <v>436700</v>
      </c>
      <c r="AP4" s="13">
        <v>28119</v>
      </c>
      <c r="AQ4" s="13">
        <v>13329</v>
      </c>
      <c r="AR4" s="13">
        <v>67632</v>
      </c>
      <c r="AS4" s="13">
        <v>130749</v>
      </c>
      <c r="AT4" s="13">
        <v>229805</v>
      </c>
      <c r="AU4" s="13">
        <v>68998</v>
      </c>
      <c r="AV4" s="13">
        <v>40800</v>
      </c>
      <c r="AW4" s="13">
        <v>81991</v>
      </c>
      <c r="AX4" s="14">
        <v>68324</v>
      </c>
      <c r="AY4" s="13">
        <v>147230</v>
      </c>
      <c r="AZ4" s="13">
        <v>109403</v>
      </c>
      <c r="BA4" s="13">
        <v>152151</v>
      </c>
      <c r="BB4" s="13">
        <v>28146</v>
      </c>
      <c r="BC4" s="13">
        <v>35065</v>
      </c>
      <c r="BD4" s="13">
        <v>8559</v>
      </c>
      <c r="BE4" s="13">
        <v>34587</v>
      </c>
      <c r="BF4" s="13">
        <v>367198</v>
      </c>
      <c r="BG4" s="13">
        <v>60036</v>
      </c>
      <c r="BH4" s="13">
        <v>13003</v>
      </c>
      <c r="BI4" s="12">
        <f>SUM(C4:BH4)</f>
        <v>9931385.4</v>
      </c>
    </row>
    <row r="5" spans="1:61" ht="12.75" customHeight="1">
      <c r="A5" s="10">
        <v>3</v>
      </c>
      <c r="B5" s="11" t="s">
        <v>63</v>
      </c>
      <c r="C5" s="12">
        <v>39740.25</v>
      </c>
      <c r="D5" s="13">
        <v>203428.07375</v>
      </c>
      <c r="E5" s="12">
        <v>730938</v>
      </c>
      <c r="F5" s="12">
        <v>431033</v>
      </c>
      <c r="G5" s="12">
        <v>70826.25</v>
      </c>
      <c r="H5" s="12">
        <v>150028.25</v>
      </c>
      <c r="I5" s="12">
        <v>60403.75</v>
      </c>
      <c r="J5" s="12">
        <v>227760.75</v>
      </c>
      <c r="K5" s="12">
        <v>42327.5</v>
      </c>
      <c r="L5" s="12">
        <f>20054+L4</f>
        <v>111001</v>
      </c>
      <c r="M5" s="12">
        <v>255823.75</v>
      </c>
      <c r="N5" s="12">
        <v>169755</v>
      </c>
      <c r="O5" s="12">
        <v>73329.75</v>
      </c>
      <c r="P5" s="12">
        <v>81718.75</v>
      </c>
      <c r="Q5" s="12">
        <v>912642</v>
      </c>
      <c r="R5" s="12">
        <v>167904.7475</v>
      </c>
      <c r="S5" s="12">
        <v>713753</v>
      </c>
      <c r="T5" s="12">
        <v>136065.25</v>
      </c>
      <c r="U5" s="12">
        <v>420440</v>
      </c>
      <c r="V5" s="12">
        <v>296868.75</v>
      </c>
      <c r="W5" s="12">
        <v>105232.75</v>
      </c>
      <c r="X5" s="12">
        <v>88669.5</v>
      </c>
      <c r="Y5" s="13">
        <v>39275.25</v>
      </c>
      <c r="Z5" s="12">
        <v>147101</v>
      </c>
      <c r="AA5" s="12">
        <v>36181.75</v>
      </c>
      <c r="AB5" s="12">
        <v>564507</v>
      </c>
      <c r="AC5" s="12">
        <v>362519</v>
      </c>
      <c r="AD5" s="12">
        <v>35153</v>
      </c>
      <c r="AE5" s="12">
        <v>70898</v>
      </c>
      <c r="AF5" s="12">
        <v>70783.5</v>
      </c>
      <c r="AG5" s="12">
        <v>91049</v>
      </c>
      <c r="AH5" s="12">
        <v>77627.8675</v>
      </c>
      <c r="AI5" s="12">
        <v>32800</v>
      </c>
      <c r="AJ5" s="12">
        <v>107011.5</v>
      </c>
      <c r="AK5" s="12">
        <v>13895.5</v>
      </c>
      <c r="AL5" s="12">
        <v>912625.5</v>
      </c>
      <c r="AM5" s="12">
        <v>89360</v>
      </c>
      <c r="AN5" s="12">
        <v>22521.078250000002</v>
      </c>
      <c r="AO5" s="13">
        <v>444300</v>
      </c>
      <c r="AP5" s="13">
        <v>30072.5</v>
      </c>
      <c r="AQ5" s="13">
        <v>14514</v>
      </c>
      <c r="AR5" s="13">
        <v>69649</v>
      </c>
      <c r="AS5" s="13">
        <v>136848</v>
      </c>
      <c r="AT5" s="13">
        <v>241617</v>
      </c>
      <c r="AU5" s="13">
        <v>71045.25</v>
      </c>
      <c r="AV5" s="13">
        <v>42621.75</v>
      </c>
      <c r="AW5" s="13">
        <v>87648.25</v>
      </c>
      <c r="AX5" s="14">
        <v>73662.25</v>
      </c>
      <c r="AY5" s="13">
        <v>155554</v>
      </c>
      <c r="AZ5" s="13">
        <v>114862</v>
      </c>
      <c r="BA5" s="13">
        <v>157520.5</v>
      </c>
      <c r="BB5" s="13">
        <v>30315.25</v>
      </c>
      <c r="BC5" s="13">
        <v>36078.5</v>
      </c>
      <c r="BD5" s="13">
        <v>9062.75</v>
      </c>
      <c r="BE5" s="13">
        <v>35706</v>
      </c>
      <c r="BF5" s="13">
        <v>374108</v>
      </c>
      <c r="BG5" s="13">
        <v>62412</v>
      </c>
      <c r="BH5" s="13">
        <v>13216</v>
      </c>
      <c r="BI5" s="12">
        <f>SUM(C5:BH5)</f>
        <v>10363812.017</v>
      </c>
    </row>
    <row r="6" spans="1:61" ht="12.75" customHeight="1">
      <c r="A6" s="10">
        <v>4</v>
      </c>
      <c r="B6" s="11" t="s">
        <v>64</v>
      </c>
      <c r="C6" s="12">
        <v>96248.2</v>
      </c>
      <c r="D6" s="13">
        <v>848085.9</v>
      </c>
      <c r="E6" s="12">
        <v>1850056</v>
      </c>
      <c r="F6" s="12">
        <v>673561.6</v>
      </c>
      <c r="G6" s="12">
        <v>501430</v>
      </c>
      <c r="H6" s="12">
        <v>1138045.5</v>
      </c>
      <c r="I6" s="12">
        <v>332394.3</v>
      </c>
      <c r="J6" s="12">
        <v>760354.4</v>
      </c>
      <c r="K6" s="12">
        <v>297560</v>
      </c>
      <c r="L6" s="12">
        <v>707695.5</v>
      </c>
      <c r="M6" s="12">
        <v>802880</v>
      </c>
      <c r="N6" s="12">
        <v>1312230</v>
      </c>
      <c r="O6" s="12">
        <v>528373.1</v>
      </c>
      <c r="P6" s="12">
        <v>547716.9</v>
      </c>
      <c r="Q6" s="12">
        <v>4507576.7</v>
      </c>
      <c r="R6" s="12">
        <v>375819.8</v>
      </c>
      <c r="S6" s="12">
        <v>3743367.4</v>
      </c>
      <c r="T6" s="12">
        <v>1005168.9</v>
      </c>
      <c r="U6" s="12">
        <v>1632261.5</v>
      </c>
      <c r="V6" s="12">
        <v>1332501</v>
      </c>
      <c r="W6" s="12">
        <v>618210</v>
      </c>
      <c r="X6" s="12">
        <v>692780</v>
      </c>
      <c r="Y6" s="13">
        <v>288665.1</v>
      </c>
      <c r="Z6" s="12">
        <v>1183278.9</v>
      </c>
      <c r="AA6" s="12">
        <v>285868.8</v>
      </c>
      <c r="AB6" s="12">
        <v>2228150.2</v>
      </c>
      <c r="AC6" s="12">
        <v>2756060.2</v>
      </c>
      <c r="AD6" s="12">
        <v>163043.8</v>
      </c>
      <c r="AE6" s="12">
        <v>414183</v>
      </c>
      <c r="AF6" s="12">
        <v>248440</v>
      </c>
      <c r="AG6" s="12">
        <v>750271.1</v>
      </c>
      <c r="AH6" s="12">
        <v>628389.4</v>
      </c>
      <c r="AI6" s="12">
        <v>188210</v>
      </c>
      <c r="AJ6" s="12">
        <v>838615.8</v>
      </c>
      <c r="AK6" s="12">
        <v>76629.6</v>
      </c>
      <c r="AL6" s="12">
        <v>3096038.2</v>
      </c>
      <c r="AM6" s="12">
        <v>765627.6</v>
      </c>
      <c r="AN6" s="12">
        <v>155574.26</v>
      </c>
      <c r="AO6" s="13">
        <v>885060</v>
      </c>
      <c r="AP6" s="13">
        <v>182498.2</v>
      </c>
      <c r="AQ6" s="13">
        <v>121480.6</v>
      </c>
      <c r="AR6" s="13">
        <v>283560.8</v>
      </c>
      <c r="AS6" s="13">
        <v>641855.4</v>
      </c>
      <c r="AT6" s="13">
        <v>1392413.8</v>
      </c>
      <c r="AU6" s="13">
        <v>230411.6</v>
      </c>
      <c r="AV6" s="13">
        <v>193928</v>
      </c>
      <c r="AW6" s="13">
        <v>606976.1</v>
      </c>
      <c r="AX6" s="14">
        <v>581757.6</v>
      </c>
      <c r="AY6" s="13">
        <v>906786.1</v>
      </c>
      <c r="AZ6" s="13">
        <v>609772.3</v>
      </c>
      <c r="BA6" s="13">
        <v>594313.2</v>
      </c>
      <c r="BB6" s="13">
        <v>244999</v>
      </c>
      <c r="BC6" s="13">
        <v>137600.8</v>
      </c>
      <c r="BD6" s="13">
        <v>76911.4</v>
      </c>
      <c r="BE6" s="13">
        <v>171426.2</v>
      </c>
      <c r="BF6" s="13">
        <v>1156220.2</v>
      </c>
      <c r="BG6" s="13">
        <v>294891.7</v>
      </c>
      <c r="BH6" s="13">
        <v>28610.2</v>
      </c>
      <c r="BI6" s="12">
        <f>SUM(C6:BH6)</f>
        <v>47712835.860000014</v>
      </c>
    </row>
    <row r="7" spans="1:61" ht="12.75" customHeight="1">
      <c r="A7" s="10">
        <v>5</v>
      </c>
      <c r="B7" s="11" t="s">
        <v>65</v>
      </c>
      <c r="C7" s="12">
        <v>155666</v>
      </c>
      <c r="D7" s="13">
        <v>1328431</v>
      </c>
      <c r="E7" s="12">
        <v>2485129</v>
      </c>
      <c r="F7" s="12">
        <v>1227320</v>
      </c>
      <c r="G7" s="12">
        <v>699400</v>
      </c>
      <c r="H7" s="12">
        <v>1292785</v>
      </c>
      <c r="I7" s="12">
        <v>443850</v>
      </c>
      <c r="J7" s="12">
        <v>931092</v>
      </c>
      <c r="K7" s="12">
        <v>470200</v>
      </c>
      <c r="L7" s="12">
        <v>905416</v>
      </c>
      <c r="M7" s="12">
        <v>1111000</v>
      </c>
      <c r="N7" s="12">
        <v>1576900</v>
      </c>
      <c r="O7" s="12">
        <v>674707</v>
      </c>
      <c r="P7" s="12">
        <v>655596</v>
      </c>
      <c r="Q7" s="12">
        <v>5910545</v>
      </c>
      <c r="R7" s="12">
        <v>485570</v>
      </c>
      <c r="S7" s="12">
        <v>4352628</v>
      </c>
      <c r="T7" s="12">
        <v>1269722</v>
      </c>
      <c r="U7" s="12">
        <v>2090979</v>
      </c>
      <c r="V7" s="12">
        <v>1642180</v>
      </c>
      <c r="W7" s="12">
        <v>846700</v>
      </c>
      <c r="X7" s="12">
        <v>934800</v>
      </c>
      <c r="Y7" s="13">
        <v>339234</v>
      </c>
      <c r="Z7" s="12">
        <v>1560998</v>
      </c>
      <c r="AA7" s="12">
        <v>397677</v>
      </c>
      <c r="AB7" s="12">
        <v>2706332</v>
      </c>
      <c r="AC7" s="12">
        <v>3436600</v>
      </c>
      <c r="AD7" s="12">
        <v>235328</v>
      </c>
      <c r="AE7" s="12">
        <v>496870</v>
      </c>
      <c r="AF7" s="12">
        <v>332500</v>
      </c>
      <c r="AG7" s="12">
        <v>837396</v>
      </c>
      <c r="AH7" s="12">
        <v>900951</v>
      </c>
      <c r="AI7" s="12">
        <v>240200</v>
      </c>
      <c r="AJ7" s="12">
        <v>1316977</v>
      </c>
      <c r="AK7" s="12">
        <v>110660</v>
      </c>
      <c r="AL7" s="12">
        <v>4094161</v>
      </c>
      <c r="AM7" s="12">
        <v>965662</v>
      </c>
      <c r="AN7" s="12">
        <v>229544.8</v>
      </c>
      <c r="AO7" s="13">
        <v>2779800</v>
      </c>
      <c r="AP7" s="13">
        <v>242249</v>
      </c>
      <c r="AQ7" s="13">
        <v>171049</v>
      </c>
      <c r="AR7" s="13">
        <v>384814</v>
      </c>
      <c r="AS7" s="13">
        <v>774302</v>
      </c>
      <c r="AT7" s="13">
        <v>2240069</v>
      </c>
      <c r="AU7" s="13">
        <v>310668</v>
      </c>
      <c r="AV7" s="13">
        <v>233200</v>
      </c>
      <c r="AW7" s="13">
        <v>746118</v>
      </c>
      <c r="AX7" s="14">
        <v>715374</v>
      </c>
      <c r="AY7" s="13">
        <v>1191462</v>
      </c>
      <c r="AZ7" s="13">
        <v>815984</v>
      </c>
      <c r="BA7" s="13">
        <v>812656</v>
      </c>
      <c r="BB7" s="13">
        <v>323046</v>
      </c>
      <c r="BC7" s="13">
        <v>223231</v>
      </c>
      <c r="BD7" s="13">
        <v>134986</v>
      </c>
      <c r="BE7" s="13">
        <v>230720</v>
      </c>
      <c r="BF7" s="13">
        <v>1209730</v>
      </c>
      <c r="BG7" s="13">
        <v>417267</v>
      </c>
      <c r="BH7" s="13">
        <v>44846</v>
      </c>
      <c r="BI7" s="12">
        <f>SUM(C7:BH7)</f>
        <v>63693277.8</v>
      </c>
    </row>
    <row r="8" spans="1:61" ht="12.75" customHeight="1">
      <c r="A8" s="16" t="s">
        <v>66</v>
      </c>
      <c r="B8" s="17" t="s">
        <v>67</v>
      </c>
      <c r="C8" s="18">
        <v>40.49010786695232</v>
      </c>
      <c r="D8" s="18">
        <v>22.736729852483105</v>
      </c>
      <c r="E8" s="18">
        <v>38.706017547576934</v>
      </c>
      <c r="F8" s="18">
        <v>63.04441939683022</v>
      </c>
      <c r="G8" s="18">
        <v>13.262070478431687</v>
      </c>
      <c r="H8" s="18">
        <v>12.279034537722788</v>
      </c>
      <c r="I8" s="18">
        <v>17.285194120356458</v>
      </c>
      <c r="J8" s="18">
        <v>29.48519795505885</v>
      </c>
      <c r="K8" s="18">
        <v>13.409060357574942</v>
      </c>
      <c r="L8" s="18">
        <v>12.85114855188425</v>
      </c>
      <c r="M8" s="18">
        <v>30.951076125946592</v>
      </c>
      <c r="N8" s="18">
        <v>12.08629584752673</v>
      </c>
      <c r="O8" s="18">
        <v>12.878210491790746</v>
      </c>
      <c r="P8" s="18">
        <v>13.860079906243536</v>
      </c>
      <c r="Q8" s="18">
        <v>19.24943395860574</v>
      </c>
      <c r="R8" s="18">
        <v>43.426929608285675</v>
      </c>
      <c r="S8" s="18">
        <v>18.33103531328504</v>
      </c>
      <c r="T8" s="18">
        <v>12.632802308149408</v>
      </c>
      <c r="U8" s="18">
        <v>24.91855624849327</v>
      </c>
      <c r="V8" s="18">
        <v>21.328914574923395</v>
      </c>
      <c r="W8" s="18">
        <v>16.143381698775496</v>
      </c>
      <c r="X8" s="18">
        <v>11.778631022835533</v>
      </c>
      <c r="Y8" s="18">
        <v>12.788522062417663</v>
      </c>
      <c r="Z8" s="18">
        <v>11.448864675944108</v>
      </c>
      <c r="AA8" s="18">
        <v>11.75154476459131</v>
      </c>
      <c r="AB8" s="18">
        <v>24.633123924949043</v>
      </c>
      <c r="AC8" s="18">
        <v>12.252997957011242</v>
      </c>
      <c r="AD8" s="18">
        <v>20.400039743921575</v>
      </c>
      <c r="AE8" s="18">
        <v>16.090954964351507</v>
      </c>
      <c r="AF8" s="18">
        <v>27.612300756721947</v>
      </c>
      <c r="AG8" s="18">
        <v>11.242602840493257</v>
      </c>
      <c r="AH8" s="18">
        <v>11.10346546265739</v>
      </c>
      <c r="AI8" s="18">
        <v>16.524095425322777</v>
      </c>
      <c r="AJ8" s="18">
        <v>11.861569982344715</v>
      </c>
      <c r="AK8" s="18">
        <v>17.271393821708582</v>
      </c>
      <c r="AL8" s="18">
        <v>28.70071176770364</v>
      </c>
      <c r="AM8" s="18">
        <v>10.799636794702803</v>
      </c>
      <c r="AN8" s="18">
        <v>13.226095370789487</v>
      </c>
      <c r="AO8" s="18">
        <v>49.34128759632115</v>
      </c>
      <c r="AP8" s="18">
        <v>15.407823200448004</v>
      </c>
      <c r="AQ8" s="18">
        <v>10.972122297716671</v>
      </c>
      <c r="AR8" s="18">
        <v>23.850969527522846</v>
      </c>
      <c r="AS8" s="18">
        <v>20.37047596701687</v>
      </c>
      <c r="AT8" s="18">
        <v>16.50407371716655</v>
      </c>
      <c r="AU8" s="18">
        <v>29.945540936307026</v>
      </c>
      <c r="AV8" s="18">
        <v>21.03873602574151</v>
      </c>
      <c r="AW8" s="18">
        <v>13.508110121634115</v>
      </c>
      <c r="AX8" s="19">
        <v>11.744410386731518</v>
      </c>
      <c r="AY8" s="18">
        <v>16.23646414518264</v>
      </c>
      <c r="AZ8" s="18">
        <v>17.94161525539943</v>
      </c>
      <c r="BA8" s="18">
        <v>25.60114767768914</v>
      </c>
      <c r="BB8" s="18">
        <v>11.48821015595982</v>
      </c>
      <c r="BC8" s="18">
        <v>25.48313672594927</v>
      </c>
      <c r="BD8" s="18">
        <v>11.128389289494146</v>
      </c>
      <c r="BE8" s="18">
        <v>20.176029101735907</v>
      </c>
      <c r="BF8" s="18">
        <v>31.758483375398562</v>
      </c>
      <c r="BG8" s="18">
        <v>20.358660484510075</v>
      </c>
      <c r="BH8" s="18">
        <v>45.44882594319508</v>
      </c>
      <c r="BI8" s="18">
        <f>BI4/BI6*100</f>
        <v>20.814913263887473</v>
      </c>
    </row>
    <row r="9" spans="1:61" ht="12.75" customHeight="1">
      <c r="A9" s="16"/>
      <c r="B9" s="17" t="s">
        <v>68</v>
      </c>
      <c r="C9" s="18">
        <v>41.289343592919145</v>
      </c>
      <c r="D9" s="18">
        <v>23.986729852483105</v>
      </c>
      <c r="E9" s="18">
        <v>39.50896621507673</v>
      </c>
      <c r="F9" s="18">
        <v>63.99310768309833</v>
      </c>
      <c r="G9" s="18">
        <v>14.12485292064695</v>
      </c>
      <c r="H9" s="18">
        <v>13.182974670169163</v>
      </c>
      <c r="I9" s="18">
        <v>18.172318237707447</v>
      </c>
      <c r="J9" s="18">
        <v>29.95455145653132</v>
      </c>
      <c r="K9" s="18">
        <v>14.224862212662991</v>
      </c>
      <c r="L9" s="18">
        <f>L5/L6*100</f>
        <v>15.684853160716722</v>
      </c>
      <c r="M9" s="18">
        <v>31.86326101036269</v>
      </c>
      <c r="N9" s="18">
        <v>12.936375482956494</v>
      </c>
      <c r="O9" s="18">
        <v>13.878403347937281</v>
      </c>
      <c r="P9" s="18">
        <v>14.919888358383682</v>
      </c>
      <c r="Q9" s="18">
        <v>20.246843497970872</v>
      </c>
      <c r="R9" s="18">
        <v>44.676929608285675</v>
      </c>
      <c r="S9" s="18">
        <v>19.067137251876478</v>
      </c>
      <c r="T9" s="18">
        <v>13.536555896227986</v>
      </c>
      <c r="U9" s="18">
        <v>25.75812760394091</v>
      </c>
      <c r="V9" s="18">
        <v>22.27906395567433</v>
      </c>
      <c r="W9" s="18">
        <v>17.022168842302776</v>
      </c>
      <c r="X9" s="18">
        <v>12.799084846560236</v>
      </c>
      <c r="Y9" s="18">
        <v>13.605818645897964</v>
      </c>
      <c r="Z9" s="18">
        <v>12.431642278080005</v>
      </c>
      <c r="AA9" s="18">
        <v>12.656767720017015</v>
      </c>
      <c r="AB9" s="18">
        <v>25.33523099116029</v>
      </c>
      <c r="AC9" s="18">
        <v>13.153522553680066</v>
      </c>
      <c r="AD9" s="18">
        <v>21.560464120684138</v>
      </c>
      <c r="AE9" s="18">
        <v>17.117554317777408</v>
      </c>
      <c r="AF9" s="18">
        <v>28.491184994364836</v>
      </c>
      <c r="AG9" s="18">
        <v>12.135480095128282</v>
      </c>
      <c r="AH9" s="18">
        <v>12.353465462657388</v>
      </c>
      <c r="AI9" s="18">
        <v>17.427341799054247</v>
      </c>
      <c r="AJ9" s="18">
        <v>12.76049175319616</v>
      </c>
      <c r="AK9" s="18">
        <v>18.133332289350328</v>
      </c>
      <c r="AL9" s="18">
        <v>29.477204124936186</v>
      </c>
      <c r="AM9" s="18">
        <v>11.671470568720355</v>
      </c>
      <c r="AN9" s="18">
        <v>14.476095370789487</v>
      </c>
      <c r="AO9" s="18">
        <v>50.199986441597176</v>
      </c>
      <c r="AP9" s="18">
        <v>16.478244716934192</v>
      </c>
      <c r="AQ9" s="18">
        <v>11.947586692854662</v>
      </c>
      <c r="AR9" s="18">
        <v>24.56228082301926</v>
      </c>
      <c r="AS9" s="18">
        <v>21.32068998718403</v>
      </c>
      <c r="AT9" s="18">
        <v>17.352384758036727</v>
      </c>
      <c r="AU9" s="18">
        <v>30.83405956991749</v>
      </c>
      <c r="AV9" s="18">
        <v>21.978131058949714</v>
      </c>
      <c r="AW9" s="18">
        <v>14.440148467130747</v>
      </c>
      <c r="AX9" s="19">
        <v>12.662017651337946</v>
      </c>
      <c r="AY9" s="18">
        <v>17.154431458532503</v>
      </c>
      <c r="AZ9" s="18">
        <v>18.836867466757674</v>
      </c>
      <c r="BA9" s="18">
        <v>26.504627526361524</v>
      </c>
      <c r="BB9" s="18">
        <v>12.373621933150748</v>
      </c>
      <c r="BC9" s="18">
        <v>26.219687676234443</v>
      </c>
      <c r="BD9" s="18">
        <v>11.783363714611879</v>
      </c>
      <c r="BE9" s="18">
        <v>20.82878813156915</v>
      </c>
      <c r="BF9" s="18">
        <v>32.35612039990306</v>
      </c>
      <c r="BG9" s="18">
        <v>21.16438000798259</v>
      </c>
      <c r="BH9" s="18">
        <v>46.19331567063495</v>
      </c>
      <c r="BI9" s="18">
        <f>BI5/BI6*100</f>
        <v>21.72122413224339</v>
      </c>
    </row>
    <row r="10" spans="1:61" ht="12.75" customHeight="1">
      <c r="A10" s="16"/>
      <c r="B10" s="17" t="s">
        <v>69</v>
      </c>
      <c r="C10" s="18">
        <v>61.82994359718885</v>
      </c>
      <c r="D10" s="20">
        <v>63.8411705237231</v>
      </c>
      <c r="E10" s="18">
        <v>74.44506904872947</v>
      </c>
      <c r="F10" s="18">
        <v>54.88068311442819</v>
      </c>
      <c r="G10" s="18">
        <v>71.69430940806404</v>
      </c>
      <c r="H10" s="18">
        <v>88.03053098543067</v>
      </c>
      <c r="I10" s="18">
        <v>74.88888137884419</v>
      </c>
      <c r="J10" s="18">
        <v>81.66264987777792</v>
      </c>
      <c r="K10" s="18">
        <v>63.28370905997448</v>
      </c>
      <c r="L10" s="18">
        <v>78.16246896454227</v>
      </c>
      <c r="M10" s="18">
        <v>72.26642664266426</v>
      </c>
      <c r="N10" s="18">
        <v>83.21580315809499</v>
      </c>
      <c r="O10" s="18">
        <v>78.3114892834964</v>
      </c>
      <c r="P10" s="18">
        <v>83.54488129884868</v>
      </c>
      <c r="Q10" s="18">
        <v>76.26330059241576</v>
      </c>
      <c r="R10" s="18">
        <v>77.39765636262537</v>
      </c>
      <c r="S10" s="18">
        <v>86.00246563685204</v>
      </c>
      <c r="T10" s="18">
        <v>79.16448639938505</v>
      </c>
      <c r="U10" s="18">
        <v>78.06207044642724</v>
      </c>
      <c r="V10" s="18">
        <v>81.14220122032908</v>
      </c>
      <c r="W10" s="18">
        <v>73.01405456478092</v>
      </c>
      <c r="X10" s="18">
        <v>74.1099700470689</v>
      </c>
      <c r="Y10" s="20">
        <v>85.09320999663949</v>
      </c>
      <c r="Z10" s="18">
        <v>75.80271723602465</v>
      </c>
      <c r="AA10" s="18">
        <v>71.88467022231609</v>
      </c>
      <c r="AB10" s="18">
        <v>82.33100003990643</v>
      </c>
      <c r="AC10" s="18">
        <v>80.19729383693186</v>
      </c>
      <c r="AD10" s="18">
        <v>69.28363815610552</v>
      </c>
      <c r="AE10" s="18">
        <v>83.35842373256587</v>
      </c>
      <c r="AF10" s="18">
        <v>74.7187969924812</v>
      </c>
      <c r="AG10" s="18">
        <v>89.59573487334546</v>
      </c>
      <c r="AH10" s="18">
        <v>69.74734475015845</v>
      </c>
      <c r="AI10" s="18">
        <v>78.35553705245628</v>
      </c>
      <c r="AJ10" s="18">
        <v>63.67733073546463</v>
      </c>
      <c r="AK10" s="18">
        <v>69.2477860112055</v>
      </c>
      <c r="AL10" s="18">
        <v>75.62082194618141</v>
      </c>
      <c r="AM10" s="18">
        <v>79.28525716037288</v>
      </c>
      <c r="AN10" s="18">
        <v>67.77511840825842</v>
      </c>
      <c r="AO10" s="20">
        <v>31.838981221670625</v>
      </c>
      <c r="AP10" s="20">
        <v>75.33496526301451</v>
      </c>
      <c r="AQ10" s="20">
        <v>71.0209355214003</v>
      </c>
      <c r="AR10" s="20">
        <v>73.68775564298596</v>
      </c>
      <c r="AS10" s="20">
        <v>82.8947103326609</v>
      </c>
      <c r="AT10" s="20">
        <v>62.15941562514369</v>
      </c>
      <c r="AU10" s="20">
        <v>74.1665057231514</v>
      </c>
      <c r="AV10" s="20">
        <v>83.15951972555746</v>
      </c>
      <c r="AW10" s="20">
        <v>81.35122058441158</v>
      </c>
      <c r="AX10" s="21">
        <v>81.32216155465532</v>
      </c>
      <c r="AY10" s="20">
        <v>76.1070097074015</v>
      </c>
      <c r="AZ10" s="20">
        <v>74.72846281299634</v>
      </c>
      <c r="BA10" s="20">
        <v>73.13219861786536</v>
      </c>
      <c r="BB10" s="20">
        <v>75.84028280802116</v>
      </c>
      <c r="BC10" s="20">
        <v>61.64054275615841</v>
      </c>
      <c r="BD10" s="20">
        <v>56.97731616612093</v>
      </c>
      <c r="BE10" s="20">
        <v>74.30053744798892</v>
      </c>
      <c r="BF10" s="20">
        <v>95.57671546543443</v>
      </c>
      <c r="BG10" s="20">
        <v>70.67218351798729</v>
      </c>
      <c r="BH10" s="20">
        <v>63.79654818712929</v>
      </c>
      <c r="BI10" s="20">
        <f>BI6/BI7*100</f>
        <v>74.91031629714622</v>
      </c>
    </row>
    <row r="11" spans="1:61" ht="12.75" customHeight="1">
      <c r="A11" s="10">
        <v>6</v>
      </c>
      <c r="B11" s="11" t="s">
        <v>70</v>
      </c>
      <c r="C11" s="22">
        <v>84459</v>
      </c>
      <c r="D11" s="23">
        <v>1053825</v>
      </c>
      <c r="E11" s="22">
        <v>1719278</v>
      </c>
      <c r="F11" s="22">
        <v>346339</v>
      </c>
      <c r="G11" s="22">
        <v>589200</v>
      </c>
      <c r="H11" s="22">
        <v>938736</v>
      </c>
      <c r="I11" s="22">
        <v>360031</v>
      </c>
      <c r="J11" s="22">
        <v>590552</v>
      </c>
      <c r="K11" s="22">
        <v>424600</v>
      </c>
      <c r="L11" s="22">
        <v>735572</v>
      </c>
      <c r="M11" s="22">
        <v>737800</v>
      </c>
      <c r="N11" s="22">
        <v>1238000</v>
      </c>
      <c r="O11" s="22">
        <v>472745</v>
      </c>
      <c r="P11" s="22">
        <v>566057</v>
      </c>
      <c r="Q11" s="22">
        <v>4417394</v>
      </c>
      <c r="R11" s="22">
        <v>310719</v>
      </c>
      <c r="S11" s="22">
        <v>3368952</v>
      </c>
      <c r="T11" s="22">
        <v>1114973</v>
      </c>
      <c r="U11" s="22">
        <v>1578171</v>
      </c>
      <c r="V11" s="22">
        <v>1326092</v>
      </c>
      <c r="W11" s="22">
        <v>728700</v>
      </c>
      <c r="X11" s="22">
        <v>834100</v>
      </c>
      <c r="Y11" s="23">
        <v>291400</v>
      </c>
      <c r="Z11" s="22">
        <v>1300092</v>
      </c>
      <c r="AA11" s="22">
        <v>318056</v>
      </c>
      <c r="AB11" s="22">
        <v>1832226</v>
      </c>
      <c r="AC11" s="22">
        <v>2977300</v>
      </c>
      <c r="AD11" s="22">
        <v>198979</v>
      </c>
      <c r="AE11" s="22">
        <v>360039</v>
      </c>
      <c r="AF11" s="22">
        <v>243900</v>
      </c>
      <c r="AG11" s="22">
        <v>715431</v>
      </c>
      <c r="AH11" s="22">
        <v>801153</v>
      </c>
      <c r="AI11" s="22">
        <v>200400</v>
      </c>
      <c r="AJ11" s="22">
        <v>742314</v>
      </c>
      <c r="AK11" s="22">
        <v>95015</v>
      </c>
      <c r="AL11" s="22">
        <v>2626704</v>
      </c>
      <c r="AM11" s="22">
        <v>871184</v>
      </c>
      <c r="AN11" s="22">
        <v>186210.5</v>
      </c>
      <c r="AO11" s="23">
        <v>2040800</v>
      </c>
      <c r="AP11" s="23">
        <v>211424</v>
      </c>
      <c r="AQ11" s="23">
        <v>158658</v>
      </c>
      <c r="AR11" s="23">
        <v>314851</v>
      </c>
      <c r="AS11" s="23">
        <v>528893</v>
      </c>
      <c r="AT11" s="23">
        <v>1781217</v>
      </c>
      <c r="AU11" s="23">
        <v>209960</v>
      </c>
      <c r="AV11" s="23">
        <v>186700</v>
      </c>
      <c r="AW11" s="23">
        <v>503016</v>
      </c>
      <c r="AX11" s="24">
        <v>598399</v>
      </c>
      <c r="AY11" s="23">
        <v>1025287</v>
      </c>
      <c r="AZ11" s="23">
        <v>688741</v>
      </c>
      <c r="BA11" s="23">
        <v>641840</v>
      </c>
      <c r="BB11" s="23">
        <v>280641</v>
      </c>
      <c r="BC11" s="23">
        <v>157399</v>
      </c>
      <c r="BD11" s="23">
        <v>107665</v>
      </c>
      <c r="BE11" s="23">
        <v>192916</v>
      </c>
      <c r="BF11" s="23">
        <v>688171</v>
      </c>
      <c r="BG11" s="23">
        <v>314900</v>
      </c>
      <c r="BH11" s="23">
        <v>19090</v>
      </c>
      <c r="BI11" s="25">
        <f>SUM(C11:BH11)</f>
        <v>47947266.5</v>
      </c>
    </row>
    <row r="12" spans="1:61" ht="12.75" customHeight="1">
      <c r="A12" s="10">
        <v>7</v>
      </c>
      <c r="B12" s="26" t="s">
        <v>71</v>
      </c>
      <c r="C12" s="22">
        <v>0</v>
      </c>
      <c r="D12" s="23">
        <v>0</v>
      </c>
      <c r="E12" s="22">
        <v>9022</v>
      </c>
      <c r="F12" s="22">
        <v>0</v>
      </c>
      <c r="G12" s="22">
        <v>10000</v>
      </c>
      <c r="H12" s="22">
        <v>140488</v>
      </c>
      <c r="I12" s="22">
        <v>0</v>
      </c>
      <c r="J12" s="22">
        <v>98000</v>
      </c>
      <c r="K12" s="22">
        <v>0</v>
      </c>
      <c r="L12" s="22">
        <v>14720</v>
      </c>
      <c r="M12" s="22">
        <v>0</v>
      </c>
      <c r="N12" s="22">
        <v>65000</v>
      </c>
      <c r="O12" s="22">
        <v>60000</v>
      </c>
      <c r="P12" s="22">
        <v>4743</v>
      </c>
      <c r="Q12" s="22">
        <v>506000</v>
      </c>
      <c r="R12" s="22">
        <v>267</v>
      </c>
      <c r="S12" s="22">
        <v>220000</v>
      </c>
      <c r="T12" s="22">
        <v>0</v>
      </c>
      <c r="U12" s="22">
        <v>50000</v>
      </c>
      <c r="V12" s="22">
        <v>0</v>
      </c>
      <c r="W12" s="22">
        <v>0</v>
      </c>
      <c r="X12" s="22">
        <v>800</v>
      </c>
      <c r="Y12" s="23">
        <v>0</v>
      </c>
      <c r="Z12" s="22">
        <v>20000</v>
      </c>
      <c r="AA12" s="22">
        <v>0</v>
      </c>
      <c r="AB12" s="22">
        <v>270000</v>
      </c>
      <c r="AC12" s="22">
        <v>38100</v>
      </c>
      <c r="AD12" s="22">
        <v>0</v>
      </c>
      <c r="AE12" s="22">
        <v>50000</v>
      </c>
      <c r="AF12" s="22">
        <v>0</v>
      </c>
      <c r="AG12" s="22">
        <v>25880</v>
      </c>
      <c r="AH12" s="22">
        <v>937</v>
      </c>
      <c r="AI12" s="22">
        <v>0</v>
      </c>
      <c r="AJ12" s="22">
        <v>185000</v>
      </c>
      <c r="AK12" s="22">
        <v>0</v>
      </c>
      <c r="AL12" s="22">
        <v>390000</v>
      </c>
      <c r="AM12" s="22">
        <v>0</v>
      </c>
      <c r="AN12" s="22">
        <v>0</v>
      </c>
      <c r="AO12" s="23">
        <v>0</v>
      </c>
      <c r="AP12" s="23">
        <v>0</v>
      </c>
      <c r="AQ12" s="23">
        <v>0</v>
      </c>
      <c r="AR12" s="23">
        <v>0</v>
      </c>
      <c r="AS12" s="23">
        <v>95000</v>
      </c>
      <c r="AT12" s="23">
        <v>100000</v>
      </c>
      <c r="AU12" s="23">
        <v>0</v>
      </c>
      <c r="AV12" s="23">
        <v>1900</v>
      </c>
      <c r="AW12" s="23">
        <v>60000</v>
      </c>
      <c r="AX12" s="24">
        <v>40000</v>
      </c>
      <c r="AY12" s="23">
        <v>0</v>
      </c>
      <c r="AZ12" s="23">
        <v>0</v>
      </c>
      <c r="BA12" s="23">
        <v>0</v>
      </c>
      <c r="BB12" s="23">
        <v>0</v>
      </c>
      <c r="BC12" s="23">
        <v>9500</v>
      </c>
      <c r="BD12" s="23">
        <v>0</v>
      </c>
      <c r="BE12" s="23">
        <v>0</v>
      </c>
      <c r="BF12" s="23">
        <v>50000</v>
      </c>
      <c r="BG12" s="23">
        <v>30000</v>
      </c>
      <c r="BH12" s="23">
        <v>0</v>
      </c>
      <c r="BI12" s="12">
        <f>SUM(C12:BH12)</f>
        <v>2545357</v>
      </c>
    </row>
    <row r="13" spans="1:61" ht="12.75" customHeight="1">
      <c r="A13" s="10">
        <v>8</v>
      </c>
      <c r="B13" s="27" t="s">
        <v>72</v>
      </c>
      <c r="C13" s="22">
        <v>84459</v>
      </c>
      <c r="D13" s="23">
        <v>1053825</v>
      </c>
      <c r="E13" s="22">
        <v>1728300</v>
      </c>
      <c r="F13" s="22">
        <v>346339</v>
      </c>
      <c r="G13" s="22">
        <v>599200</v>
      </c>
      <c r="H13" s="22">
        <v>1079224</v>
      </c>
      <c r="I13" s="22">
        <v>360031</v>
      </c>
      <c r="J13" s="22">
        <v>688552</v>
      </c>
      <c r="K13" s="22">
        <v>424600</v>
      </c>
      <c r="L13" s="22">
        <v>750292</v>
      </c>
      <c r="M13" s="22">
        <v>737800</v>
      </c>
      <c r="N13" s="22">
        <v>1303000</v>
      </c>
      <c r="O13" s="22">
        <v>532745</v>
      </c>
      <c r="P13" s="22">
        <v>570800</v>
      </c>
      <c r="Q13" s="22">
        <v>4923394</v>
      </c>
      <c r="R13" s="22">
        <v>310986</v>
      </c>
      <c r="S13" s="22">
        <v>3588952</v>
      </c>
      <c r="T13" s="22">
        <v>1114973</v>
      </c>
      <c r="U13" s="22">
        <v>1628171</v>
      </c>
      <c r="V13" s="22">
        <v>1326092</v>
      </c>
      <c r="W13" s="22">
        <v>728700</v>
      </c>
      <c r="X13" s="22">
        <v>834900</v>
      </c>
      <c r="Y13" s="23">
        <v>291400</v>
      </c>
      <c r="Z13" s="22">
        <v>1320092</v>
      </c>
      <c r="AA13" s="22">
        <v>318056</v>
      </c>
      <c r="AB13" s="22">
        <v>2102226</v>
      </c>
      <c r="AC13" s="22">
        <v>3015400</v>
      </c>
      <c r="AD13" s="22">
        <v>198979</v>
      </c>
      <c r="AE13" s="22">
        <v>410039</v>
      </c>
      <c r="AF13" s="22">
        <v>243900</v>
      </c>
      <c r="AG13" s="22">
        <v>741311</v>
      </c>
      <c r="AH13" s="22">
        <v>802090</v>
      </c>
      <c r="AI13" s="22">
        <v>200400</v>
      </c>
      <c r="AJ13" s="22">
        <v>927314</v>
      </c>
      <c r="AK13" s="22">
        <v>95015</v>
      </c>
      <c r="AL13" s="22">
        <v>3016704</v>
      </c>
      <c r="AM13" s="22">
        <v>871184</v>
      </c>
      <c r="AN13" s="22">
        <v>186210.5</v>
      </c>
      <c r="AO13" s="23">
        <v>2040800</v>
      </c>
      <c r="AP13" s="23">
        <v>211424</v>
      </c>
      <c r="AQ13" s="23">
        <v>158658</v>
      </c>
      <c r="AR13" s="23">
        <v>314851</v>
      </c>
      <c r="AS13" s="23">
        <v>623893</v>
      </c>
      <c r="AT13" s="23">
        <v>1881217</v>
      </c>
      <c r="AU13" s="23">
        <v>209960</v>
      </c>
      <c r="AV13" s="23">
        <v>188600</v>
      </c>
      <c r="AW13" s="23">
        <v>563016</v>
      </c>
      <c r="AX13" s="24">
        <v>638399</v>
      </c>
      <c r="AY13" s="23">
        <v>1025287</v>
      </c>
      <c r="AZ13" s="23">
        <v>688741</v>
      </c>
      <c r="BA13" s="23">
        <v>641840</v>
      </c>
      <c r="BB13" s="23">
        <v>280641</v>
      </c>
      <c r="BC13" s="23">
        <v>166899</v>
      </c>
      <c r="BD13" s="23">
        <v>107665</v>
      </c>
      <c r="BE13" s="23">
        <v>192916</v>
      </c>
      <c r="BF13" s="23">
        <v>738171</v>
      </c>
      <c r="BG13" s="23">
        <v>344900</v>
      </c>
      <c r="BH13" s="23">
        <v>19090</v>
      </c>
      <c r="BI13" s="12">
        <f>BI11+BI12</f>
        <v>50492623.5</v>
      </c>
    </row>
    <row r="14" spans="1:61" ht="12.75" customHeight="1">
      <c r="A14" s="16"/>
      <c r="B14" s="27" t="s">
        <v>73</v>
      </c>
      <c r="C14" s="28">
        <v>2.8671962521641716</v>
      </c>
      <c r="D14" s="29">
        <v>10.644374412896578</v>
      </c>
      <c r="E14" s="28">
        <v>7.696281221750689</v>
      </c>
      <c r="F14" s="28">
        <v>-3.299315061968316</v>
      </c>
      <c r="G14" s="28">
        <v>13.08296943231441</v>
      </c>
      <c r="H14" s="28">
        <v>8.211210274436405</v>
      </c>
      <c r="I14" s="28">
        <v>7.566537766382245</v>
      </c>
      <c r="J14" s="28">
        <v>4.191816681987812</v>
      </c>
      <c r="K14" s="28">
        <v>11.292853533338652</v>
      </c>
      <c r="L14" s="28">
        <v>10.808320608487712</v>
      </c>
      <c r="M14" s="28">
        <v>3.0077456176110884</v>
      </c>
      <c r="N14" s="28">
        <v>10.195618153364633</v>
      </c>
      <c r="O14" s="28">
        <v>8.899106322559092</v>
      </c>
      <c r="P14" s="28">
        <v>8.382160741295506</v>
      </c>
      <c r="Q14" s="28">
        <v>10.56134765997885</v>
      </c>
      <c r="R14" s="28">
        <v>2.2386622131359957</v>
      </c>
      <c r="S14" s="28">
        <v>6.682814379508493</v>
      </c>
      <c r="T14" s="28">
        <v>8.546605037636635</v>
      </c>
      <c r="U14" s="28">
        <v>10.154870457919094</v>
      </c>
      <c r="V14" s="28">
        <v>4.909306303171206</v>
      </c>
      <c r="W14" s="28">
        <v>16.868055555555557</v>
      </c>
      <c r="X14" s="28">
        <v>10.50188679245283</v>
      </c>
      <c r="Y14" s="29">
        <v>8.02423241084951</v>
      </c>
      <c r="Z14" s="28">
        <v>11.338853481300784</v>
      </c>
      <c r="AA14" s="28">
        <v>10.735705123877676</v>
      </c>
      <c r="AB14" s="28">
        <v>5.406987690265897</v>
      </c>
      <c r="AC14" s="28">
        <v>9.24685679239497</v>
      </c>
      <c r="AD14" s="28">
        <v>6.414125459351428</v>
      </c>
      <c r="AE14" s="28">
        <v>6.1524922726045075</v>
      </c>
      <c r="AF14" s="28">
        <v>7.970588235294118</v>
      </c>
      <c r="AG14" s="28">
        <v>11.537555251198405</v>
      </c>
      <c r="AH14" s="28">
        <v>12.036164465786314</v>
      </c>
      <c r="AI14" s="28">
        <v>6.793220338983051</v>
      </c>
      <c r="AJ14" s="28">
        <v>14.177595670188206</v>
      </c>
      <c r="AK14" s="28">
        <v>7.280842911877395</v>
      </c>
      <c r="AL14" s="28">
        <v>5.427161497734113</v>
      </c>
      <c r="AM14" s="28">
        <v>10.536179476325815</v>
      </c>
      <c r="AN14" s="28">
        <v>8.176451216299288</v>
      </c>
      <c r="AO14" s="29">
        <v>5.56683033278778</v>
      </c>
      <c r="AP14" s="29">
        <v>10.923482304314131</v>
      </c>
      <c r="AQ14" s="29">
        <v>12.254421873793156</v>
      </c>
      <c r="AR14" s="29">
        <v>7.529798632037116</v>
      </c>
      <c r="AS14" s="29">
        <v>10.462210521020241</v>
      </c>
      <c r="AT14" s="29">
        <v>8.105689270356677</v>
      </c>
      <c r="AU14" s="29">
        <v>6.214224405836564</v>
      </c>
      <c r="AV14" s="29">
        <v>4.873385012919897</v>
      </c>
      <c r="AW14" s="29">
        <v>6.8872143661007</v>
      </c>
      <c r="AX14" s="21">
        <v>11.592289952969802</v>
      </c>
      <c r="AY14" s="29">
        <v>14.170425961246096</v>
      </c>
      <c r="AZ14" s="29">
        <v>13.096176151813047</v>
      </c>
      <c r="BA14" s="29">
        <v>8.31119053168622</v>
      </c>
      <c r="BB14" s="29">
        <v>11.51962072079468</v>
      </c>
      <c r="BC14" s="29">
        <v>4.849600464913555</v>
      </c>
      <c r="BD14" s="29">
        <v>11.032380366840865</v>
      </c>
      <c r="BE14" s="29">
        <v>7.352261900224856</v>
      </c>
      <c r="BF14" s="29">
        <v>2.8882641562588036</v>
      </c>
      <c r="BG14" s="29">
        <v>5.805126824095737</v>
      </c>
      <c r="BH14" s="29">
        <v>1.4482967908352933</v>
      </c>
      <c r="BI14" s="18">
        <v>5.08</v>
      </c>
    </row>
    <row r="15" spans="1:61" ht="12.75" customHeight="1">
      <c r="A15" s="16"/>
      <c r="B15" s="30" t="s">
        <v>74</v>
      </c>
      <c r="C15" s="18">
        <v>0</v>
      </c>
      <c r="D15" s="18">
        <v>229145</v>
      </c>
      <c r="E15" s="18">
        <v>409337</v>
      </c>
      <c r="F15" s="18">
        <v>148632</v>
      </c>
      <c r="G15" s="18">
        <v>258800</v>
      </c>
      <c r="H15" s="18">
        <v>324063</v>
      </c>
      <c r="I15" s="18">
        <v>22849</v>
      </c>
      <c r="J15" s="18">
        <v>0</v>
      </c>
      <c r="K15" s="18">
        <v>87300</v>
      </c>
      <c r="L15" s="18">
        <v>49755</v>
      </c>
      <c r="M15" s="18">
        <v>357400</v>
      </c>
      <c r="N15" s="18">
        <v>0</v>
      </c>
      <c r="O15" s="18">
        <v>239290</v>
      </c>
      <c r="P15" s="18">
        <v>172177</v>
      </c>
      <c r="Q15" s="18">
        <v>2412616</v>
      </c>
      <c r="R15" s="18">
        <v>45900</v>
      </c>
      <c r="S15" s="18">
        <v>2099455</v>
      </c>
      <c r="T15" s="18">
        <v>190419</v>
      </c>
      <c r="U15" s="18">
        <v>1073863</v>
      </c>
      <c r="V15" s="18">
        <v>520692</v>
      </c>
      <c r="W15" s="18">
        <v>110400</v>
      </c>
      <c r="X15" s="18">
        <v>758300</v>
      </c>
      <c r="Y15" s="18">
        <v>63744</v>
      </c>
      <c r="Z15" s="18">
        <v>473479</v>
      </c>
      <c r="AA15" s="18">
        <v>6332</v>
      </c>
      <c r="AB15" s="18">
        <v>958349</v>
      </c>
      <c r="AC15" s="18">
        <v>1492100</v>
      </c>
      <c r="AD15" s="18">
        <v>0</v>
      </c>
      <c r="AE15" s="18">
        <v>389552</v>
      </c>
      <c r="AF15" s="18">
        <v>28300</v>
      </c>
      <c r="AG15" s="18">
        <v>134017</v>
      </c>
      <c r="AH15" s="18">
        <v>168861</v>
      </c>
      <c r="AI15" s="18">
        <v>199600</v>
      </c>
      <c r="AJ15" s="18">
        <v>0</v>
      </c>
      <c r="AK15" s="18">
        <v>2312</v>
      </c>
      <c r="AL15" s="18">
        <v>872049</v>
      </c>
      <c r="AM15" s="18">
        <v>667502</v>
      </c>
      <c r="AN15" s="18">
        <v>186160.5</v>
      </c>
      <c r="AO15" s="18">
        <v>794300</v>
      </c>
      <c r="AP15" s="18">
        <v>210249</v>
      </c>
      <c r="AQ15" s="18">
        <v>51944</v>
      </c>
      <c r="AR15" s="18">
        <v>314693</v>
      </c>
      <c r="AS15" s="18">
        <v>311196</v>
      </c>
      <c r="AT15" s="18">
        <v>1024641</v>
      </c>
      <c r="AU15" s="18">
        <v>11857</v>
      </c>
      <c r="AV15" s="18">
        <v>40200</v>
      </c>
      <c r="AW15" s="18">
        <v>95548</v>
      </c>
      <c r="AX15" s="19">
        <v>188769</v>
      </c>
      <c r="AY15" s="18">
        <v>151863</v>
      </c>
      <c r="AZ15" s="18">
        <v>34073</v>
      </c>
      <c r="BA15" s="18">
        <v>179449</v>
      </c>
      <c r="BB15" s="18">
        <v>80058</v>
      </c>
      <c r="BC15" s="18">
        <v>0</v>
      </c>
      <c r="BD15" s="18">
        <v>2078</v>
      </c>
      <c r="BE15" s="18">
        <v>0</v>
      </c>
      <c r="BF15" s="18">
        <v>0</v>
      </c>
      <c r="BG15" s="18">
        <v>0</v>
      </c>
      <c r="BH15" s="18">
        <v>0</v>
      </c>
      <c r="BI15" s="31">
        <f>SUM(C15:BH15)</f>
        <v>18643668.5</v>
      </c>
    </row>
    <row r="16" spans="1:61" ht="12.75" customHeight="1">
      <c r="A16" s="16"/>
      <c r="B16" s="27" t="s">
        <v>75</v>
      </c>
      <c r="C16" s="18">
        <v>0</v>
      </c>
      <c r="D16" s="18">
        <v>21.744122601001116</v>
      </c>
      <c r="E16" s="18">
        <v>23.684371926170225</v>
      </c>
      <c r="F16" s="18">
        <v>42.91517848119906</v>
      </c>
      <c r="G16" s="18">
        <v>43.190921228304404</v>
      </c>
      <c r="H16" s="18">
        <v>30.027408582462954</v>
      </c>
      <c r="I16" s="18">
        <v>6.346397949065496</v>
      </c>
      <c r="J16" s="18">
        <v>0</v>
      </c>
      <c r="K16" s="18">
        <v>20.56052755534621</v>
      </c>
      <c r="L16" s="18">
        <v>6.63141816785998</v>
      </c>
      <c r="M16" s="18">
        <v>48.44131200867444</v>
      </c>
      <c r="N16" s="18">
        <v>0</v>
      </c>
      <c r="O16" s="18">
        <v>44.916423429595774</v>
      </c>
      <c r="P16" s="18">
        <v>30.164155571128244</v>
      </c>
      <c r="Q16" s="18">
        <v>49.00310639367883</v>
      </c>
      <c r="R16" s="18">
        <v>14.759506858829658</v>
      </c>
      <c r="S16" s="18">
        <v>58.497717439519946</v>
      </c>
      <c r="T16" s="18">
        <v>17.078350776207138</v>
      </c>
      <c r="U16" s="18">
        <v>65.95517301315402</v>
      </c>
      <c r="V16" s="18">
        <v>39.26514902435125</v>
      </c>
      <c r="W16" s="18">
        <v>15.150267599835324</v>
      </c>
      <c r="X16" s="18">
        <v>90.82524853275842</v>
      </c>
      <c r="Y16" s="18">
        <v>21.87508579272478</v>
      </c>
      <c r="Z16" s="18">
        <v>35.8671213824491</v>
      </c>
      <c r="AA16" s="18">
        <v>1.9908443796061073</v>
      </c>
      <c r="AB16" s="18">
        <v>45.58734408193981</v>
      </c>
      <c r="AC16" s="18">
        <v>49.482655700736224</v>
      </c>
      <c r="AD16" s="18">
        <v>0</v>
      </c>
      <c r="AE16" s="18">
        <v>400</v>
      </c>
      <c r="AF16" s="18">
        <v>11.603116031160312</v>
      </c>
      <c r="AG16" s="18">
        <v>18.078377361188487</v>
      </c>
      <c r="AH16" s="18">
        <v>21.052625017142717</v>
      </c>
      <c r="AI16" s="18">
        <v>99.60079840319361</v>
      </c>
      <c r="AJ16" s="18">
        <v>0</v>
      </c>
      <c r="AK16" s="18">
        <v>2.433300005262327</v>
      </c>
      <c r="AL16" s="18">
        <v>28.907343909114054</v>
      </c>
      <c r="AM16" s="18">
        <v>2840</v>
      </c>
      <c r="AN16" s="18">
        <v>99.97314866777116</v>
      </c>
      <c r="AO16" s="18">
        <v>38.921011368090944</v>
      </c>
      <c r="AP16" s="18">
        <v>99.44424474042683</v>
      </c>
      <c r="AQ16" s="18">
        <v>32.739603423716424</v>
      </c>
      <c r="AR16" s="18">
        <v>99.94981753273771</v>
      </c>
      <c r="AS16" s="18">
        <v>49.87970693692668</v>
      </c>
      <c r="AT16" s="18">
        <v>54.4669222104627</v>
      </c>
      <c r="AU16" s="18">
        <v>5.647266145932559</v>
      </c>
      <c r="AV16" s="18">
        <v>21.314952279957584</v>
      </c>
      <c r="AW16" s="18">
        <v>16.970743282606534</v>
      </c>
      <c r="AX16" s="19">
        <v>29.569125264920526</v>
      </c>
      <c r="AY16" s="18">
        <v>14.811755147583067</v>
      </c>
      <c r="AZ16" s="18">
        <v>4.947142684986083</v>
      </c>
      <c r="BA16" s="18">
        <v>27.958525489218495</v>
      </c>
      <c r="BB16" s="18">
        <v>28.52683677723497</v>
      </c>
      <c r="BC16" s="18">
        <v>0</v>
      </c>
      <c r="BD16" s="18">
        <v>1.9300608368550596</v>
      </c>
      <c r="BE16" s="18">
        <v>0</v>
      </c>
      <c r="BF16" s="18">
        <v>0</v>
      </c>
      <c r="BG16" s="18">
        <v>0</v>
      </c>
      <c r="BH16" s="18">
        <v>0</v>
      </c>
      <c r="BI16" s="18">
        <f>BI15/BI11</f>
        <v>0.3888369423520734</v>
      </c>
    </row>
    <row r="17" spans="1:68" s="36" customFormat="1" ht="12.75" customHeight="1">
      <c r="A17" s="10">
        <v>9</v>
      </c>
      <c r="B17" s="30" t="s">
        <v>76</v>
      </c>
      <c r="C17" s="32">
        <v>42521</v>
      </c>
      <c r="D17" s="33">
        <v>398995</v>
      </c>
      <c r="E17" s="32">
        <v>1484564</v>
      </c>
      <c r="F17" s="32">
        <v>144934</v>
      </c>
      <c r="G17" s="32">
        <v>446303</v>
      </c>
      <c r="H17" s="32">
        <v>1028741</v>
      </c>
      <c r="I17" s="32">
        <v>294922</v>
      </c>
      <c r="J17" s="32">
        <v>705874</v>
      </c>
      <c r="K17" s="32">
        <v>255754</v>
      </c>
      <c r="L17" s="32">
        <v>441947</v>
      </c>
      <c r="M17" s="32">
        <v>730771</v>
      </c>
      <c r="N17" s="32">
        <v>1119394</v>
      </c>
      <c r="O17" s="32">
        <v>486744</v>
      </c>
      <c r="P17" s="32">
        <v>478702</v>
      </c>
      <c r="Q17" s="32">
        <v>4029753</v>
      </c>
      <c r="R17" s="32">
        <v>301453</v>
      </c>
      <c r="S17" s="32">
        <v>3535669</v>
      </c>
      <c r="T17" s="32">
        <v>907981</v>
      </c>
      <c r="U17" s="32">
        <v>1328404</v>
      </c>
      <c r="V17" s="32">
        <v>1266086</v>
      </c>
      <c r="W17" s="32">
        <v>547529</v>
      </c>
      <c r="X17" s="32">
        <v>563107</v>
      </c>
      <c r="Y17" s="33">
        <v>219641</v>
      </c>
      <c r="Z17" s="32">
        <v>1084534</v>
      </c>
      <c r="AA17" s="32">
        <v>248488</v>
      </c>
      <c r="AB17" s="32">
        <v>1548673</v>
      </c>
      <c r="AC17" s="32">
        <v>2378938</v>
      </c>
      <c r="AD17" s="32">
        <v>143570</v>
      </c>
      <c r="AE17" s="32">
        <v>389952</v>
      </c>
      <c r="AF17" s="32">
        <v>220519</v>
      </c>
      <c r="AG17" s="32">
        <v>663334</v>
      </c>
      <c r="AH17" s="32">
        <v>571054</v>
      </c>
      <c r="AI17" s="32">
        <v>167300</v>
      </c>
      <c r="AJ17" s="32">
        <v>711533</v>
      </c>
      <c r="AK17" s="32">
        <v>66016</v>
      </c>
      <c r="AL17" s="32">
        <v>2276000</v>
      </c>
      <c r="AM17" s="32">
        <v>670342</v>
      </c>
      <c r="AN17" s="32">
        <v>132614.2</v>
      </c>
      <c r="AO17" s="33">
        <v>764700</v>
      </c>
      <c r="AP17" s="33">
        <v>154632</v>
      </c>
      <c r="AQ17" s="33">
        <v>104460</v>
      </c>
      <c r="AR17" s="33">
        <v>201137</v>
      </c>
      <c r="AS17" s="33">
        <v>609854</v>
      </c>
      <c r="AT17" s="33">
        <v>1127251</v>
      </c>
      <c r="AU17" s="33">
        <v>204764</v>
      </c>
      <c r="AV17" s="33">
        <v>178187</v>
      </c>
      <c r="AW17" s="33">
        <v>571206</v>
      </c>
      <c r="AX17" s="34">
        <v>532904</v>
      </c>
      <c r="AY17" s="33">
        <v>813224</v>
      </c>
      <c r="AZ17" s="33">
        <v>544614</v>
      </c>
      <c r="BA17" s="33">
        <v>536961</v>
      </c>
      <c r="BB17" s="33">
        <v>216553</v>
      </c>
      <c r="BC17" s="33">
        <v>103177</v>
      </c>
      <c r="BD17" s="33">
        <v>50322</v>
      </c>
      <c r="BE17" s="33">
        <v>120681</v>
      </c>
      <c r="BF17" s="33">
        <v>690964</v>
      </c>
      <c r="BG17" s="33">
        <v>237656</v>
      </c>
      <c r="BH17" s="33">
        <v>21261</v>
      </c>
      <c r="BI17" s="12">
        <f>SUM(C17:BH17)</f>
        <v>39817164.2</v>
      </c>
      <c r="BJ17" s="35"/>
      <c r="BK17" s="35"/>
      <c r="BL17" s="35"/>
      <c r="BM17" s="35"/>
      <c r="BN17" s="35"/>
      <c r="BO17" s="35"/>
      <c r="BP17" s="35"/>
    </row>
    <row r="18" spans="1:61" ht="12.75" customHeight="1">
      <c r="A18" s="10">
        <v>10</v>
      </c>
      <c r="B18" s="26" t="s">
        <v>77</v>
      </c>
      <c r="C18" s="12">
        <v>10908</v>
      </c>
      <c r="D18" s="13">
        <v>32920</v>
      </c>
      <c r="E18" s="12">
        <v>9453</v>
      </c>
      <c r="F18" s="12">
        <v>364444</v>
      </c>
      <c r="G18" s="12">
        <v>15897</v>
      </c>
      <c r="H18" s="12">
        <v>22660</v>
      </c>
      <c r="I18" s="12">
        <v>5873</v>
      </c>
      <c r="J18" s="12">
        <v>13753</v>
      </c>
      <c r="K18" s="12">
        <v>5646</v>
      </c>
      <c r="L18" s="12">
        <v>211020</v>
      </c>
      <c r="M18" s="12">
        <v>6329</v>
      </c>
      <c r="N18" s="12">
        <v>2106</v>
      </c>
      <c r="O18" s="12">
        <v>6651</v>
      </c>
      <c r="P18" s="12">
        <v>15413</v>
      </c>
      <c r="Q18" s="12">
        <v>7068</v>
      </c>
      <c r="R18" s="12">
        <v>5392</v>
      </c>
      <c r="S18" s="12">
        <v>22053</v>
      </c>
      <c r="T18" s="12">
        <v>3524</v>
      </c>
      <c r="U18" s="12">
        <v>20577</v>
      </c>
      <c r="V18" s="12">
        <v>1041</v>
      </c>
      <c r="W18" s="12">
        <v>6171</v>
      </c>
      <c r="X18" s="12">
        <v>6393</v>
      </c>
      <c r="Y18" s="13">
        <v>5239</v>
      </c>
      <c r="Z18" s="12">
        <v>174</v>
      </c>
      <c r="AA18" s="12">
        <v>4069</v>
      </c>
      <c r="AB18" s="12">
        <v>787</v>
      </c>
      <c r="AC18" s="12">
        <v>2562</v>
      </c>
      <c r="AD18" s="12">
        <v>0</v>
      </c>
      <c r="AE18" s="12">
        <v>1561</v>
      </c>
      <c r="AF18" s="12">
        <v>6081</v>
      </c>
      <c r="AG18" s="12">
        <v>0</v>
      </c>
      <c r="AH18" s="12">
        <v>1051</v>
      </c>
      <c r="AI18" s="12">
        <v>100</v>
      </c>
      <c r="AJ18" s="12">
        <v>986</v>
      </c>
      <c r="AK18" s="12">
        <v>560</v>
      </c>
      <c r="AL18" s="12">
        <v>-2372</v>
      </c>
      <c r="AM18" s="12">
        <v>4319</v>
      </c>
      <c r="AN18" s="12">
        <v>10263</v>
      </c>
      <c r="AO18" s="13">
        <v>0</v>
      </c>
      <c r="AP18" s="13">
        <v>463</v>
      </c>
      <c r="AQ18" s="13">
        <v>284</v>
      </c>
      <c r="AR18" s="13">
        <v>0</v>
      </c>
      <c r="AS18" s="13">
        <v>0</v>
      </c>
      <c r="AT18" s="13">
        <v>0</v>
      </c>
      <c r="AU18" s="13">
        <v>942</v>
      </c>
      <c r="AV18" s="13">
        <v>413</v>
      </c>
      <c r="AW18" s="13">
        <v>1915</v>
      </c>
      <c r="AX18" s="14">
        <v>653</v>
      </c>
      <c r="AY18" s="13">
        <v>0</v>
      </c>
      <c r="AZ18" s="13">
        <v>0</v>
      </c>
      <c r="BA18" s="13">
        <v>878</v>
      </c>
      <c r="BB18" s="13">
        <v>295</v>
      </c>
      <c r="BC18" s="13">
        <v>416</v>
      </c>
      <c r="BD18" s="13">
        <v>2994</v>
      </c>
      <c r="BE18" s="13">
        <v>242</v>
      </c>
      <c r="BF18" s="13">
        <v>0</v>
      </c>
      <c r="BG18" s="13">
        <v>0</v>
      </c>
      <c r="BH18" s="13">
        <v>0</v>
      </c>
      <c r="BI18" s="12">
        <f>SUM(C18:BH18)</f>
        <v>840167</v>
      </c>
    </row>
    <row r="19" spans="1:67" ht="12.75" customHeight="1">
      <c r="A19" s="16"/>
      <c r="B19" s="37" t="s">
        <v>78</v>
      </c>
      <c r="C19" s="25">
        <v>53429</v>
      </c>
      <c r="D19" s="25">
        <v>431915</v>
      </c>
      <c r="E19" s="25">
        <v>1494017</v>
      </c>
      <c r="F19" s="25">
        <v>509378</v>
      </c>
      <c r="G19" s="25">
        <v>462200</v>
      </c>
      <c r="H19" s="25">
        <v>1051401</v>
      </c>
      <c r="I19" s="25">
        <v>300795</v>
      </c>
      <c r="J19" s="25">
        <v>719627</v>
      </c>
      <c r="K19" s="25">
        <v>261400</v>
      </c>
      <c r="L19" s="25">
        <v>652967</v>
      </c>
      <c r="M19" s="25">
        <v>737100</v>
      </c>
      <c r="N19" s="25">
        <v>1121500</v>
      </c>
      <c r="O19" s="25">
        <v>493395</v>
      </c>
      <c r="P19" s="25">
        <v>494115</v>
      </c>
      <c r="Q19" s="25">
        <v>4036821</v>
      </c>
      <c r="R19" s="25">
        <v>306845</v>
      </c>
      <c r="S19" s="25">
        <v>3557722</v>
      </c>
      <c r="T19" s="25">
        <v>911505</v>
      </c>
      <c r="U19" s="25">
        <v>1348981</v>
      </c>
      <c r="V19" s="25">
        <v>1267127</v>
      </c>
      <c r="W19" s="25">
        <v>553700</v>
      </c>
      <c r="X19" s="25">
        <v>569500</v>
      </c>
      <c r="Y19" s="25">
        <v>224880</v>
      </c>
      <c r="Z19" s="25">
        <v>1084708</v>
      </c>
      <c r="AA19" s="25">
        <v>252557</v>
      </c>
      <c r="AB19" s="25">
        <v>1549460</v>
      </c>
      <c r="AC19" s="25">
        <v>2381500</v>
      </c>
      <c r="AD19" s="25">
        <v>143570</v>
      </c>
      <c r="AE19" s="25">
        <v>513</v>
      </c>
      <c r="AF19" s="25">
        <v>226600</v>
      </c>
      <c r="AG19" s="25">
        <v>663334</v>
      </c>
      <c r="AH19" s="25">
        <v>572105</v>
      </c>
      <c r="AI19" s="25">
        <v>167400</v>
      </c>
      <c r="AJ19" s="25">
        <v>712519</v>
      </c>
      <c r="AK19" s="25">
        <v>66576</v>
      </c>
      <c r="AL19" s="25">
        <v>2273628</v>
      </c>
      <c r="AM19" s="25">
        <v>0</v>
      </c>
      <c r="AN19" s="25">
        <v>142877.2</v>
      </c>
      <c r="AO19" s="25">
        <v>764700</v>
      </c>
      <c r="AP19" s="25">
        <v>155095</v>
      </c>
      <c r="AQ19" s="25">
        <v>104744</v>
      </c>
      <c r="AR19" s="25">
        <v>201137</v>
      </c>
      <c r="AS19" s="25">
        <v>609854</v>
      </c>
      <c r="AT19" s="25">
        <v>1127251</v>
      </c>
      <c r="AU19" s="25">
        <v>205706</v>
      </c>
      <c r="AV19" s="25">
        <v>178600</v>
      </c>
      <c r="AW19" s="25">
        <v>573121</v>
      </c>
      <c r="AX19" s="38">
        <v>533557</v>
      </c>
      <c r="AY19" s="25">
        <v>813224</v>
      </c>
      <c r="AZ19" s="25">
        <v>544614</v>
      </c>
      <c r="BA19" s="25">
        <v>537839</v>
      </c>
      <c r="BB19" s="25">
        <v>216848</v>
      </c>
      <c r="BC19" s="25">
        <v>103593</v>
      </c>
      <c r="BD19" s="25">
        <v>53316</v>
      </c>
      <c r="BE19" s="25">
        <v>120923</v>
      </c>
      <c r="BF19" s="25">
        <v>690964</v>
      </c>
      <c r="BG19" s="25">
        <v>237656</v>
      </c>
      <c r="BH19" s="25">
        <v>21261</v>
      </c>
      <c r="BI19" s="25">
        <f>SUM(BI17:BI18)</f>
        <v>40657331.2</v>
      </c>
      <c r="BJ19" s="36"/>
      <c r="BK19" s="36"/>
      <c r="BL19" s="36"/>
      <c r="BM19" s="36"/>
      <c r="BN19" s="36"/>
      <c r="BO19" s="36"/>
    </row>
    <row r="20" spans="1:67" s="36" customFormat="1" ht="12.75" customHeight="1">
      <c r="A20" s="10">
        <v>11</v>
      </c>
      <c r="B20" s="26" t="s">
        <v>79</v>
      </c>
      <c r="C20" s="32">
        <v>1284</v>
      </c>
      <c r="D20" s="33">
        <v>16594</v>
      </c>
      <c r="E20" s="32">
        <v>13676</v>
      </c>
      <c r="F20" s="32">
        <v>100</v>
      </c>
      <c r="G20" s="32">
        <v>7100</v>
      </c>
      <c r="H20" s="32">
        <v>18630</v>
      </c>
      <c r="I20" s="32">
        <v>4179</v>
      </c>
      <c r="J20" s="32">
        <v>8511</v>
      </c>
      <c r="K20" s="32">
        <v>25822</v>
      </c>
      <c r="L20" s="32">
        <v>7150</v>
      </c>
      <c r="M20" s="32">
        <v>15400</v>
      </c>
      <c r="N20" s="32">
        <v>15501</v>
      </c>
      <c r="O20" s="32">
        <v>15501</v>
      </c>
      <c r="P20" s="32">
        <v>9138</v>
      </c>
      <c r="Q20" s="32">
        <v>56842</v>
      </c>
      <c r="R20" s="32">
        <v>18200</v>
      </c>
      <c r="S20" s="32">
        <v>44330</v>
      </c>
      <c r="T20" s="32">
        <v>9522</v>
      </c>
      <c r="U20" s="32">
        <v>21259</v>
      </c>
      <c r="V20" s="32">
        <v>29910</v>
      </c>
      <c r="W20" s="32">
        <v>5400</v>
      </c>
      <c r="X20" s="32">
        <v>8600</v>
      </c>
      <c r="Y20" s="33">
        <v>3071</v>
      </c>
      <c r="Z20" s="32">
        <v>23368</v>
      </c>
      <c r="AA20" s="32">
        <v>2974</v>
      </c>
      <c r="AB20" s="32">
        <v>24362</v>
      </c>
      <c r="AC20" s="32">
        <v>39758</v>
      </c>
      <c r="AD20" s="32">
        <v>2000</v>
      </c>
      <c r="AE20" s="32">
        <v>2074</v>
      </c>
      <c r="AF20" s="32">
        <v>3700</v>
      </c>
      <c r="AG20" s="32">
        <v>75231</v>
      </c>
      <c r="AH20" s="32">
        <v>15022</v>
      </c>
      <c r="AI20" s="32">
        <v>3700</v>
      </c>
      <c r="AJ20" s="32">
        <v>7280</v>
      </c>
      <c r="AK20" s="32">
        <v>882</v>
      </c>
      <c r="AL20" s="32">
        <v>40000</v>
      </c>
      <c r="AM20" s="32">
        <v>4319</v>
      </c>
      <c r="AN20" s="32">
        <v>2226</v>
      </c>
      <c r="AO20" s="33">
        <v>10200</v>
      </c>
      <c r="AP20" s="33">
        <v>2590</v>
      </c>
      <c r="AQ20" s="33">
        <v>1645</v>
      </c>
      <c r="AR20" s="33">
        <v>2716</v>
      </c>
      <c r="AS20" s="33">
        <v>3822</v>
      </c>
      <c r="AT20" s="33">
        <v>9829</v>
      </c>
      <c r="AU20" s="33">
        <v>4595</v>
      </c>
      <c r="AV20" s="33">
        <v>5600</v>
      </c>
      <c r="AW20" s="33">
        <v>5209</v>
      </c>
      <c r="AX20" s="34">
        <v>4686</v>
      </c>
      <c r="AY20" s="33">
        <v>9402</v>
      </c>
      <c r="AZ20" s="33">
        <v>20396</v>
      </c>
      <c r="BA20" s="33">
        <v>7600</v>
      </c>
      <c r="BB20" s="33">
        <v>2997</v>
      </c>
      <c r="BC20" s="33">
        <v>1495</v>
      </c>
      <c r="BD20" s="33">
        <v>1379</v>
      </c>
      <c r="BE20" s="33">
        <v>3229</v>
      </c>
      <c r="BF20" s="33">
        <v>3613</v>
      </c>
      <c r="BG20" s="33">
        <v>0</v>
      </c>
      <c r="BH20" s="33">
        <v>0</v>
      </c>
      <c r="BI20" s="32">
        <f>SUM(C20:BH20)</f>
        <v>703619</v>
      </c>
      <c r="BJ20" s="39"/>
      <c r="BK20" s="39"/>
      <c r="BL20" s="39"/>
      <c r="BM20" s="39"/>
      <c r="BN20" s="39"/>
      <c r="BO20" s="39"/>
    </row>
    <row r="21" spans="1:67" ht="12.75" customHeight="1">
      <c r="A21" s="10">
        <v>12</v>
      </c>
      <c r="B21" s="26" t="s">
        <v>80</v>
      </c>
      <c r="C21" s="32">
        <v>15238</v>
      </c>
      <c r="D21" s="33">
        <v>242636</v>
      </c>
      <c r="E21" s="32">
        <v>500831</v>
      </c>
      <c r="F21" s="32">
        <v>157995</v>
      </c>
      <c r="G21" s="32">
        <v>198400</v>
      </c>
      <c r="H21" s="32">
        <v>243668</v>
      </c>
      <c r="I21" s="32">
        <v>113373</v>
      </c>
      <c r="J21" s="32">
        <v>217121</v>
      </c>
      <c r="K21" s="32">
        <v>102900</v>
      </c>
      <c r="L21" s="32">
        <v>379531</v>
      </c>
      <c r="M21" s="32">
        <v>391600</v>
      </c>
      <c r="N21" s="32">
        <v>365000</v>
      </c>
      <c r="O21" s="32">
        <v>233645</v>
      </c>
      <c r="P21" s="32">
        <v>186815</v>
      </c>
      <c r="Q21" s="32">
        <v>1176776</v>
      </c>
      <c r="R21" s="32">
        <v>95127</v>
      </c>
      <c r="S21" s="32">
        <v>1639674</v>
      </c>
      <c r="T21" s="32">
        <v>371439</v>
      </c>
      <c r="U21" s="32">
        <v>507966</v>
      </c>
      <c r="V21" s="32">
        <v>501862</v>
      </c>
      <c r="W21" s="32">
        <v>185800</v>
      </c>
      <c r="X21" s="32">
        <v>166000</v>
      </c>
      <c r="Y21" s="33">
        <v>75385</v>
      </c>
      <c r="Z21" s="32">
        <v>547260</v>
      </c>
      <c r="AA21" s="32">
        <v>119749</v>
      </c>
      <c r="AB21" s="32">
        <v>403689</v>
      </c>
      <c r="AC21" s="32">
        <v>1006076</v>
      </c>
      <c r="AD21" s="32">
        <v>71438</v>
      </c>
      <c r="AE21" s="32">
        <v>108.30826660445119</v>
      </c>
      <c r="AF21" s="32">
        <v>167500</v>
      </c>
      <c r="AG21" s="32">
        <v>180306</v>
      </c>
      <c r="AH21" s="32">
        <v>164626</v>
      </c>
      <c r="AI21" s="32">
        <v>47000</v>
      </c>
      <c r="AJ21" s="32">
        <v>324184</v>
      </c>
      <c r="AK21" s="32">
        <v>36025</v>
      </c>
      <c r="AL21" s="32">
        <v>583100</v>
      </c>
      <c r="AM21" s="32">
        <v>76.94608716413525</v>
      </c>
      <c r="AN21" s="32">
        <v>71355</v>
      </c>
      <c r="AO21" s="33">
        <v>320200</v>
      </c>
      <c r="AP21" s="33">
        <v>70407</v>
      </c>
      <c r="AQ21" s="33">
        <v>65884</v>
      </c>
      <c r="AR21" s="33">
        <v>72302</v>
      </c>
      <c r="AS21" s="33">
        <v>227309</v>
      </c>
      <c r="AT21" s="33">
        <v>592432</v>
      </c>
      <c r="AU21" s="33">
        <v>62002</v>
      </c>
      <c r="AV21" s="33">
        <v>93100</v>
      </c>
      <c r="AW21" s="33">
        <v>356126</v>
      </c>
      <c r="AX21" s="34">
        <v>146227</v>
      </c>
      <c r="AY21" s="33">
        <v>280159</v>
      </c>
      <c r="AZ21" s="33">
        <v>270099</v>
      </c>
      <c r="BA21" s="33">
        <v>324649</v>
      </c>
      <c r="BB21" s="33">
        <v>117493</v>
      </c>
      <c r="BC21" s="33">
        <v>40257</v>
      </c>
      <c r="BD21" s="33">
        <v>17840</v>
      </c>
      <c r="BE21" s="33">
        <v>56411</v>
      </c>
      <c r="BF21" s="33">
        <v>252676</v>
      </c>
      <c r="BG21" s="33">
        <v>133454</v>
      </c>
      <c r="BH21" s="33">
        <v>9061</v>
      </c>
      <c r="BI21" s="32">
        <f>SUM(C21:BH21)</f>
        <v>15299363.25435377</v>
      </c>
      <c r="BJ21" s="39"/>
      <c r="BK21" s="39"/>
      <c r="BL21" s="39"/>
      <c r="BM21" s="39"/>
      <c r="BN21" s="39"/>
      <c r="BO21" s="39"/>
    </row>
    <row r="22" spans="1:67" ht="12.75" customHeight="1">
      <c r="A22" s="10">
        <v>13</v>
      </c>
      <c r="B22" s="26" t="s">
        <v>81</v>
      </c>
      <c r="C22" s="32">
        <v>0</v>
      </c>
      <c r="D22" s="33">
        <v>0</v>
      </c>
      <c r="E22" s="32">
        <v>0</v>
      </c>
      <c r="F22" s="32">
        <v>0</v>
      </c>
      <c r="G22" s="32">
        <v>201859</v>
      </c>
      <c r="H22" s="32">
        <v>140383</v>
      </c>
      <c r="I22" s="32">
        <v>0</v>
      </c>
      <c r="J22" s="32">
        <v>35000</v>
      </c>
      <c r="K22" s="32">
        <v>0</v>
      </c>
      <c r="L22" s="32">
        <v>16000</v>
      </c>
      <c r="M22" s="32">
        <v>0</v>
      </c>
      <c r="N22" s="32">
        <v>15000</v>
      </c>
      <c r="O22" s="32">
        <v>0</v>
      </c>
      <c r="P22" s="32">
        <v>0</v>
      </c>
      <c r="Q22" s="32">
        <v>209500</v>
      </c>
      <c r="R22" s="32">
        <v>0</v>
      </c>
      <c r="S22" s="32">
        <v>78000</v>
      </c>
      <c r="T22" s="32">
        <v>18500</v>
      </c>
      <c r="U22" s="32">
        <v>30000</v>
      </c>
      <c r="V22" s="32">
        <v>19599</v>
      </c>
      <c r="W22" s="32">
        <v>5000</v>
      </c>
      <c r="X22" s="32">
        <v>6900</v>
      </c>
      <c r="Y22" s="33">
        <v>3500</v>
      </c>
      <c r="Z22" s="32">
        <v>20000</v>
      </c>
      <c r="AA22" s="32">
        <v>0</v>
      </c>
      <c r="AB22" s="32">
        <v>80000</v>
      </c>
      <c r="AC22" s="32">
        <v>83482</v>
      </c>
      <c r="AD22" s="32">
        <v>0</v>
      </c>
      <c r="AE22" s="32">
        <v>95.10119769095134</v>
      </c>
      <c r="AF22" s="32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0</v>
      </c>
      <c r="AL22" s="32">
        <v>0</v>
      </c>
      <c r="AM22" s="32">
        <v>76.94608716413525</v>
      </c>
      <c r="AN22" s="32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3">
        <v>0</v>
      </c>
      <c r="AW22" s="33">
        <v>0</v>
      </c>
      <c r="AX22" s="34">
        <v>0</v>
      </c>
      <c r="AY22" s="33">
        <v>0</v>
      </c>
      <c r="AZ22" s="33">
        <v>0</v>
      </c>
      <c r="BA22" s="33">
        <v>0</v>
      </c>
      <c r="BB22" s="33">
        <v>0</v>
      </c>
      <c r="BC22" s="33">
        <v>0</v>
      </c>
      <c r="BD22" s="33">
        <v>0</v>
      </c>
      <c r="BE22" s="33">
        <v>0</v>
      </c>
      <c r="BF22" s="33">
        <v>0</v>
      </c>
      <c r="BG22" s="33">
        <v>0</v>
      </c>
      <c r="BH22" s="33">
        <v>0</v>
      </c>
      <c r="BI22" s="32"/>
      <c r="BJ22" s="39"/>
      <c r="BK22" s="39"/>
      <c r="BL22" s="39"/>
      <c r="BM22" s="39"/>
      <c r="BN22" s="39"/>
      <c r="BO22" s="39"/>
    </row>
    <row r="23" spans="1:61" ht="12.75" customHeight="1">
      <c r="A23" s="10"/>
      <c r="B23" s="37" t="s">
        <v>82</v>
      </c>
      <c r="C23" s="18">
        <v>4.358896017924432</v>
      </c>
      <c r="D23" s="18">
        <v>16.76110824924497</v>
      </c>
      <c r="E23" s="18">
        <v>6.090050453547557</v>
      </c>
      <c r="F23" s="18">
        <v>-0.09526259133300945</v>
      </c>
      <c r="G23" s="18">
        <v>15.502183406113538</v>
      </c>
      <c r="H23" s="18">
        <v>14.174522380224145</v>
      </c>
      <c r="I23" s="18">
        <v>8.78273296624774</v>
      </c>
      <c r="J23" s="18">
        <v>5.1813881566531315</v>
      </c>
      <c r="K23" s="18">
        <v>68.67735844038405</v>
      </c>
      <c r="L23" s="18">
        <v>10.299922210377712</v>
      </c>
      <c r="M23" s="18">
        <v>0</v>
      </c>
      <c r="N23" s="18">
        <v>12.129107981220658</v>
      </c>
      <c r="O23" s="18">
        <v>25.893259834627912</v>
      </c>
      <c r="P23" s="18">
        <v>13.419093352130048</v>
      </c>
      <c r="Q23" s="18">
        <v>12.193379682562837</v>
      </c>
      <c r="R23" s="18">
        <v>0</v>
      </c>
      <c r="S23" s="18">
        <v>8.254475441399368</v>
      </c>
      <c r="T23" s="18">
        <v>7.298900795658373</v>
      </c>
      <c r="U23" s="18">
        <v>13.259196427457681</v>
      </c>
      <c r="V23" s="18">
        <v>11.072938493547264</v>
      </c>
      <c r="W23" s="18">
        <v>12.5</v>
      </c>
      <c r="X23" s="18">
        <v>10.817610062893083</v>
      </c>
      <c r="Y23" s="18">
        <v>8.4565606498692</v>
      </c>
      <c r="Z23" s="18">
        <v>20.07180773393345</v>
      </c>
      <c r="AA23" s="18">
        <v>10.038479713764936</v>
      </c>
      <c r="AB23" s="18">
        <v>6.2659787344585105</v>
      </c>
      <c r="AC23" s="18">
        <v>12.191965654707145</v>
      </c>
      <c r="AD23" s="18">
        <v>0</v>
      </c>
      <c r="AE23" s="18">
        <v>0.10257672739208928</v>
      </c>
      <c r="AF23" s="18">
        <v>0</v>
      </c>
      <c r="AG23" s="18">
        <v>0</v>
      </c>
      <c r="AH23" s="18">
        <v>0</v>
      </c>
      <c r="AI23" s="18">
        <v>12.54237288135593</v>
      </c>
      <c r="AJ23" s="18" t="e">
        <v>#VALUE!</v>
      </c>
      <c r="AK23" s="18">
        <v>0</v>
      </c>
      <c r="AL23" s="18">
        <v>7.196147182798329</v>
      </c>
      <c r="AM23" s="18">
        <v>0.4236643385018394</v>
      </c>
      <c r="AN23" s="18">
        <v>0</v>
      </c>
      <c r="AO23" s="18">
        <v>0</v>
      </c>
      <c r="AP23" s="18">
        <v>13.381555153707053</v>
      </c>
      <c r="AQ23" s="18">
        <v>0</v>
      </c>
      <c r="AR23" s="18">
        <v>0</v>
      </c>
      <c r="AS23" s="18">
        <v>6.4092029580936725</v>
      </c>
      <c r="AT23" s="18">
        <v>4.235068035124911</v>
      </c>
      <c r="AU23" s="18">
        <v>13.599905289016487</v>
      </c>
      <c r="AV23" s="18">
        <v>14.470284237726098</v>
      </c>
      <c r="AW23" s="18">
        <v>6.372021333855263</v>
      </c>
      <c r="AX23" s="19">
        <v>8.509015634362914</v>
      </c>
      <c r="AY23" s="18">
        <v>12.994443983746578</v>
      </c>
      <c r="AZ23" s="18">
        <v>38.78230115418988</v>
      </c>
      <c r="BA23" s="18">
        <v>9.841245176494963</v>
      </c>
      <c r="BB23" s="18">
        <v>12.301945653066252</v>
      </c>
      <c r="BC23" s="18">
        <v>4.344036030800523</v>
      </c>
      <c r="BD23" s="18">
        <v>14.130546162516652</v>
      </c>
      <c r="BE23" s="18">
        <v>12.30610922672358</v>
      </c>
      <c r="BF23" s="18">
        <v>1.4136695151344414</v>
      </c>
      <c r="BG23" s="18">
        <v>0</v>
      </c>
      <c r="BH23" s="18">
        <v>0</v>
      </c>
      <c r="BI23" s="18">
        <f>BI20/BI17*100</f>
        <v>1.7671248421051542</v>
      </c>
    </row>
    <row r="24" spans="1:61" ht="12.75" customHeight="1">
      <c r="A24" s="10"/>
      <c r="B24" s="37" t="s">
        <v>83</v>
      </c>
      <c r="C24" s="38">
        <v>39.10086987760129</v>
      </c>
      <c r="D24" s="38">
        <v>125.83092616697868</v>
      </c>
      <c r="E24" s="38">
        <v>69.94035607604147</v>
      </c>
      <c r="F24" s="38">
        <v>37.20654761764588</v>
      </c>
      <c r="G24" s="38">
        <v>298.34586466165416</v>
      </c>
      <c r="H24" s="38">
        <v>174.37115807100278</v>
      </c>
      <c r="I24" s="38">
        <v>197.32486293621093</v>
      </c>
      <c r="J24" s="38">
        <v>96.84600699400514</v>
      </c>
      <c r="K24" s="38">
        <v>257.89473684210526</v>
      </c>
      <c r="L24" s="38">
        <v>417.31008169593275</v>
      </c>
      <c r="M24" s="38">
        <v>157.58551307847083</v>
      </c>
      <c r="N24" s="38">
        <v>230.1387137452711</v>
      </c>
      <c r="O24" s="38">
        <v>343.368359174076</v>
      </c>
      <c r="P24" s="38">
        <v>246.08767816213083</v>
      </c>
      <c r="Q24" s="38">
        <v>135.62280233679812</v>
      </c>
      <c r="R24" s="38">
        <v>58.28610292450691</v>
      </c>
      <c r="S24" s="38">
        <v>238.9505652887359</v>
      </c>
      <c r="T24" s="38">
        <v>292.51541569211145</v>
      </c>
      <c r="U24" s="38">
        <v>124.88837968608631</v>
      </c>
      <c r="V24" s="38">
        <v>176.58264369757362</v>
      </c>
      <c r="W24" s="38">
        <v>186.17234468937875</v>
      </c>
      <c r="X24" s="38">
        <v>203.43137254901958</v>
      </c>
      <c r="Y24" s="38">
        <v>204.206847979196</v>
      </c>
      <c r="Z24" s="38">
        <v>403.9653950631865</v>
      </c>
      <c r="AA24" s="38">
        <v>356.45948681312143</v>
      </c>
      <c r="AB24" s="38">
        <v>73.55004800833723</v>
      </c>
      <c r="AC24" s="38">
        <v>297.92004737933075</v>
      </c>
      <c r="AD24" s="38">
        <v>214.78007275788462</v>
      </c>
      <c r="AE24" s="38">
        <v>0.531860331527983</v>
      </c>
      <c r="AF24" s="38">
        <v>244.1690962099125</v>
      </c>
      <c r="AG24" s="38">
        <v>213.75933609958508</v>
      </c>
      <c r="AH24" s="38">
        <v>235.94513637080246</v>
      </c>
      <c r="AI24" s="38">
        <v>151.12540192926045</v>
      </c>
      <c r="AJ24" s="38">
        <v>325.9015009097946</v>
      </c>
      <c r="AK24" s="38">
        <v>272.1949376652815</v>
      </c>
      <c r="AL24" s="38">
        <v>65.62118424236286</v>
      </c>
      <c r="AM24" s="38">
        <v>0.6442979852075508</v>
      </c>
      <c r="AN24" s="38">
        <v>346.7807779786551</v>
      </c>
      <c r="AO24" s="38">
        <v>73.32264712617358</v>
      </c>
      <c r="AP24" s="38">
        <v>250.38941640883388</v>
      </c>
      <c r="AQ24" s="38">
        <v>494.29064445944937</v>
      </c>
      <c r="AR24" s="38">
        <v>106.90501537733617</v>
      </c>
      <c r="AS24" s="38">
        <v>173.8514252499063</v>
      </c>
      <c r="AT24" s="38">
        <v>257.79769804834535</v>
      </c>
      <c r="AU24" s="38">
        <v>89.86057566885997</v>
      </c>
      <c r="AV24" s="38">
        <v>228.18627450980392</v>
      </c>
      <c r="AW24" s="38">
        <v>434.347672305497</v>
      </c>
      <c r="AX24" s="38">
        <v>214.01996370235935</v>
      </c>
      <c r="AY24" s="38">
        <v>190.2866263669089</v>
      </c>
      <c r="AZ24" s="38">
        <v>246.8844547224482</v>
      </c>
      <c r="BA24" s="38">
        <v>213.3728992908361</v>
      </c>
      <c r="BB24" s="38">
        <v>417.44119945995874</v>
      </c>
      <c r="BC24" s="38">
        <v>114.80678739483817</v>
      </c>
      <c r="BD24" s="38">
        <v>208.43556490244185</v>
      </c>
      <c r="BE24" s="38">
        <v>163.09885216989042</v>
      </c>
      <c r="BF24" s="38">
        <v>68.81192163356009</v>
      </c>
      <c r="BG24" s="38">
        <v>222.2899593577187</v>
      </c>
      <c r="BH24" s="38">
        <v>69.68391909559332</v>
      </c>
      <c r="BI24" s="38">
        <f>BI21/BI4*100</f>
        <v>154.05064488136537</v>
      </c>
    </row>
    <row r="25" spans="1:61" ht="12.75" customHeight="1">
      <c r="A25" s="10"/>
      <c r="B25" s="40" t="s">
        <v>84</v>
      </c>
      <c r="C25" s="38">
        <v>0</v>
      </c>
      <c r="D25" s="38">
        <v>0</v>
      </c>
      <c r="E25" s="38">
        <v>0</v>
      </c>
      <c r="F25" s="38">
        <v>0</v>
      </c>
      <c r="G25" s="38">
        <v>440.7401746724891</v>
      </c>
      <c r="H25" s="38">
        <v>106.80955315636102</v>
      </c>
      <c r="I25" s="38">
        <v>0</v>
      </c>
      <c r="J25" s="38">
        <v>21.307553223224016</v>
      </c>
      <c r="K25" s="38">
        <v>0</v>
      </c>
      <c r="L25" s="38">
        <v>23.048776974271803</v>
      </c>
      <c r="M25" s="38">
        <v>0</v>
      </c>
      <c r="N25" s="38">
        <v>11.737089201877934</v>
      </c>
      <c r="O25" s="38">
        <v>0</v>
      </c>
      <c r="P25" s="38">
        <v>0</v>
      </c>
      <c r="Q25" s="38">
        <v>44.94059047002066</v>
      </c>
      <c r="R25" s="38">
        <v>0</v>
      </c>
      <c r="S25" s="38">
        <v>14.5240037092071</v>
      </c>
      <c r="T25" s="38">
        <v>14.180809149304757</v>
      </c>
      <c r="U25" s="38">
        <v>18.710940910848603</v>
      </c>
      <c r="V25" s="38">
        <v>7.255717871448775</v>
      </c>
      <c r="W25" s="38">
        <v>11.574074074074074</v>
      </c>
      <c r="X25" s="38">
        <v>8.679245283018867</v>
      </c>
      <c r="Y25" s="38">
        <v>9.637890678782872</v>
      </c>
      <c r="Z25" s="38">
        <v>17.178883716136127</v>
      </c>
      <c r="AA25" s="38">
        <v>0</v>
      </c>
      <c r="AB25" s="38">
        <v>20.57623753208607</v>
      </c>
      <c r="AC25" s="38">
        <v>25.600122661760196</v>
      </c>
      <c r="AD25" s="38">
        <v>0</v>
      </c>
      <c r="AE25" s="38"/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0</v>
      </c>
      <c r="AL25" s="38">
        <v>0</v>
      </c>
      <c r="AM25" s="38"/>
      <c r="AN25" s="38">
        <v>0</v>
      </c>
      <c r="AO25" s="38">
        <v>0</v>
      </c>
      <c r="AP25" s="38">
        <v>0</v>
      </c>
      <c r="AQ25" s="38">
        <v>0</v>
      </c>
      <c r="AR25" s="38">
        <v>0</v>
      </c>
      <c r="AS25" s="38">
        <v>0</v>
      </c>
      <c r="AT25" s="38">
        <v>0</v>
      </c>
      <c r="AU25" s="38">
        <v>0</v>
      </c>
      <c r="AV25" s="38">
        <v>0</v>
      </c>
      <c r="AW25" s="38">
        <v>0</v>
      </c>
      <c r="AX25" s="38">
        <v>0</v>
      </c>
      <c r="AY25" s="38">
        <v>0</v>
      </c>
      <c r="AZ25" s="38">
        <v>0</v>
      </c>
      <c r="BA25" s="38">
        <v>0</v>
      </c>
      <c r="BB25" s="38">
        <v>0</v>
      </c>
      <c r="BC25" s="38">
        <v>0</v>
      </c>
      <c r="BD25" s="38">
        <v>0</v>
      </c>
      <c r="BE25" s="38">
        <v>0</v>
      </c>
      <c r="BF25" s="38">
        <v>0</v>
      </c>
      <c r="BG25" s="38">
        <v>0</v>
      </c>
      <c r="BH25" s="38">
        <v>0</v>
      </c>
      <c r="BI25" s="38"/>
    </row>
    <row r="26" spans="1:61" ht="12.75" customHeight="1">
      <c r="A26" s="10">
        <v>14</v>
      </c>
      <c r="B26" s="26" t="s">
        <v>85</v>
      </c>
      <c r="C26" s="12">
        <v>0</v>
      </c>
      <c r="D26" s="13">
        <v>3982</v>
      </c>
      <c r="E26" s="12">
        <v>14855</v>
      </c>
      <c r="F26" s="12">
        <v>1390</v>
      </c>
      <c r="G26" s="12">
        <v>4400</v>
      </c>
      <c r="H26" s="12">
        <v>10287</v>
      </c>
      <c r="I26" s="12">
        <v>2949</v>
      </c>
      <c r="J26" s="12">
        <v>7381</v>
      </c>
      <c r="K26" s="12">
        <v>4800</v>
      </c>
      <c r="L26" s="12">
        <v>7280</v>
      </c>
      <c r="M26" s="12">
        <v>7300</v>
      </c>
      <c r="N26" s="12">
        <v>11200</v>
      </c>
      <c r="O26" s="12">
        <v>5285</v>
      </c>
      <c r="P26" s="12">
        <v>5928</v>
      </c>
      <c r="Q26" s="12">
        <v>44895</v>
      </c>
      <c r="R26" s="12">
        <v>3699</v>
      </c>
      <c r="S26" s="12">
        <v>40465</v>
      </c>
      <c r="T26" s="12">
        <v>9085</v>
      </c>
      <c r="U26" s="12">
        <v>13250</v>
      </c>
      <c r="V26" s="12">
        <v>12661</v>
      </c>
      <c r="W26" s="12">
        <v>0</v>
      </c>
      <c r="X26" s="12">
        <v>7100</v>
      </c>
      <c r="Y26" s="13">
        <v>2182</v>
      </c>
      <c r="Z26" s="12">
        <v>11684</v>
      </c>
      <c r="AA26" s="12">
        <v>2482</v>
      </c>
      <c r="AB26" s="12">
        <v>15577</v>
      </c>
      <c r="AC26" s="12">
        <v>23800</v>
      </c>
      <c r="AD26" s="12">
        <v>1892</v>
      </c>
      <c r="AE26" s="12">
        <v>190</v>
      </c>
      <c r="AF26" s="12">
        <v>2200</v>
      </c>
      <c r="AG26" s="12">
        <v>6699</v>
      </c>
      <c r="AH26" s="12">
        <v>5655</v>
      </c>
      <c r="AI26" s="12">
        <v>1700</v>
      </c>
      <c r="AJ26" s="12">
        <v>7115</v>
      </c>
      <c r="AK26" s="12">
        <v>660</v>
      </c>
      <c r="AL26" s="12">
        <v>22728</v>
      </c>
      <c r="AM26" s="12">
        <v>20872</v>
      </c>
      <c r="AN26" s="12">
        <v>1313.4</v>
      </c>
      <c r="AO26" s="13">
        <v>7600</v>
      </c>
      <c r="AP26" s="13">
        <v>1514</v>
      </c>
      <c r="AQ26" s="13">
        <v>982</v>
      </c>
      <c r="AR26" s="13">
        <v>2017</v>
      </c>
      <c r="AS26" s="13">
        <v>6099</v>
      </c>
      <c r="AT26" s="13">
        <v>11257</v>
      </c>
      <c r="AU26" s="13">
        <v>2048</v>
      </c>
      <c r="AV26" s="13">
        <v>1800</v>
      </c>
      <c r="AW26" s="13">
        <v>6136</v>
      </c>
      <c r="AX26" s="14">
        <v>5539</v>
      </c>
      <c r="AY26" s="13">
        <v>8324</v>
      </c>
      <c r="AZ26" s="13">
        <v>5459</v>
      </c>
      <c r="BA26" s="13">
        <v>5589</v>
      </c>
      <c r="BB26" s="13">
        <v>2169</v>
      </c>
      <c r="BC26" s="13">
        <v>1032</v>
      </c>
      <c r="BD26" s="13">
        <v>504</v>
      </c>
      <c r="BE26" s="13">
        <v>1207</v>
      </c>
      <c r="BF26" s="13">
        <v>6910</v>
      </c>
      <c r="BG26" s="13">
        <v>2376</v>
      </c>
      <c r="BH26" s="13">
        <v>213</v>
      </c>
      <c r="BI26" s="12">
        <f>SUM(C26:BH26)</f>
        <v>423716.4</v>
      </c>
    </row>
    <row r="27" spans="1:61" ht="12.75" customHeight="1">
      <c r="A27" s="10">
        <v>15</v>
      </c>
      <c r="B27" s="26" t="s">
        <v>86</v>
      </c>
      <c r="C27" s="12">
        <v>9504</v>
      </c>
      <c r="D27" s="13">
        <v>29142</v>
      </c>
      <c r="E27" s="12">
        <v>6247</v>
      </c>
      <c r="F27" s="12">
        <v>347394</v>
      </c>
      <c r="G27" s="12">
        <v>9900</v>
      </c>
      <c r="H27" s="12">
        <v>9853</v>
      </c>
      <c r="I27" s="12">
        <v>5294</v>
      </c>
      <c r="J27" s="12">
        <v>1676</v>
      </c>
      <c r="K27" s="12">
        <v>0</v>
      </c>
      <c r="L27" s="12">
        <v>62</v>
      </c>
      <c r="M27" s="12">
        <v>3200</v>
      </c>
      <c r="N27" s="12">
        <v>700</v>
      </c>
      <c r="O27" s="12">
        <v>3568</v>
      </c>
      <c r="P27" s="12">
        <v>8893</v>
      </c>
      <c r="Q27" s="12">
        <v>4595</v>
      </c>
      <c r="R27" s="12">
        <v>3782</v>
      </c>
      <c r="S27" s="12">
        <v>0</v>
      </c>
      <c r="T27" s="12">
        <v>1090</v>
      </c>
      <c r="U27" s="12">
        <v>10823</v>
      </c>
      <c r="V27" s="12">
        <v>415</v>
      </c>
      <c r="W27" s="12">
        <v>7500</v>
      </c>
      <c r="X27" s="12">
        <v>1900</v>
      </c>
      <c r="Y27" s="13">
        <v>3525</v>
      </c>
      <c r="Z27" s="12">
        <v>0</v>
      </c>
      <c r="AA27" s="12">
        <v>1960</v>
      </c>
      <c r="AB27" s="12">
        <v>757</v>
      </c>
      <c r="AC27" s="12">
        <v>1300</v>
      </c>
      <c r="AD27" s="12">
        <v>0</v>
      </c>
      <c r="AE27" s="12">
        <v>91465</v>
      </c>
      <c r="AF27" s="12">
        <v>2400</v>
      </c>
      <c r="AG27" s="12">
        <v>0</v>
      </c>
      <c r="AH27" s="12">
        <v>2650</v>
      </c>
      <c r="AI27" s="12">
        <v>100</v>
      </c>
      <c r="AJ27" s="12">
        <v>265</v>
      </c>
      <c r="AK27" s="12">
        <v>373</v>
      </c>
      <c r="AL27" s="12">
        <v>679</v>
      </c>
      <c r="AM27" s="12">
        <v>167458</v>
      </c>
      <c r="AN27" s="12">
        <v>9897.5</v>
      </c>
      <c r="AO27" s="13">
        <v>0</v>
      </c>
      <c r="AP27" s="13">
        <v>588</v>
      </c>
      <c r="AQ27" s="13">
        <v>284</v>
      </c>
      <c r="AR27" s="13">
        <v>0</v>
      </c>
      <c r="AS27" s="13">
        <v>0</v>
      </c>
      <c r="AT27" s="13">
        <v>555</v>
      </c>
      <c r="AU27" s="13">
        <v>353</v>
      </c>
      <c r="AV27" s="13">
        <v>200</v>
      </c>
      <c r="AW27" s="13">
        <v>0</v>
      </c>
      <c r="AX27" s="14">
        <v>0</v>
      </c>
      <c r="AY27" s="13">
        <v>0</v>
      </c>
      <c r="AZ27" s="13">
        <v>0</v>
      </c>
      <c r="BA27" s="13">
        <v>0</v>
      </c>
      <c r="BB27" s="13">
        <v>74</v>
      </c>
      <c r="BC27" s="13">
        <v>237</v>
      </c>
      <c r="BD27" s="13">
        <v>1073</v>
      </c>
      <c r="BE27" s="13">
        <v>53</v>
      </c>
      <c r="BF27" s="13">
        <v>0</v>
      </c>
      <c r="BG27" s="13">
        <v>0</v>
      </c>
      <c r="BH27" s="13">
        <v>0</v>
      </c>
      <c r="BI27" s="12">
        <f>SUM(C27:BH27)</f>
        <v>751784.5</v>
      </c>
    </row>
    <row r="28" spans="1:61" s="36" customFormat="1" ht="12.75" customHeight="1">
      <c r="A28" s="16"/>
      <c r="B28" s="41" t="s">
        <v>87</v>
      </c>
      <c r="C28" s="28">
        <v>9504</v>
      </c>
      <c r="D28" s="28">
        <v>33124</v>
      </c>
      <c r="E28" s="28">
        <v>21102</v>
      </c>
      <c r="F28" s="28">
        <v>348784</v>
      </c>
      <c r="G28" s="28">
        <v>14300</v>
      </c>
      <c r="H28" s="28">
        <v>20140</v>
      </c>
      <c r="I28" s="28">
        <v>8243</v>
      </c>
      <c r="J28" s="28">
        <v>9057</v>
      </c>
      <c r="K28" s="28">
        <v>4800</v>
      </c>
      <c r="L28" s="28">
        <v>7342</v>
      </c>
      <c r="M28" s="28">
        <v>10500</v>
      </c>
      <c r="N28" s="28">
        <v>11900</v>
      </c>
      <c r="O28" s="28">
        <v>8853</v>
      </c>
      <c r="P28" s="28">
        <v>14821</v>
      </c>
      <c r="Q28" s="28">
        <v>49490</v>
      </c>
      <c r="R28" s="28">
        <v>7481</v>
      </c>
      <c r="S28" s="28">
        <v>40465</v>
      </c>
      <c r="T28" s="28">
        <v>10175</v>
      </c>
      <c r="U28" s="28">
        <v>24073</v>
      </c>
      <c r="V28" s="28">
        <v>13076</v>
      </c>
      <c r="W28" s="28">
        <v>7500</v>
      </c>
      <c r="X28" s="28">
        <v>9000</v>
      </c>
      <c r="Y28" s="28">
        <v>5707</v>
      </c>
      <c r="Z28" s="28">
        <v>11684</v>
      </c>
      <c r="AA28" s="28">
        <v>4442</v>
      </c>
      <c r="AB28" s="28">
        <v>16334</v>
      </c>
      <c r="AC28" s="28">
        <v>25100</v>
      </c>
      <c r="AD28" s="28">
        <v>1892</v>
      </c>
      <c r="AE28" s="28">
        <v>0</v>
      </c>
      <c r="AF28" s="28">
        <v>4600</v>
      </c>
      <c r="AG28" s="28">
        <v>6699</v>
      </c>
      <c r="AH28" s="28">
        <v>8305</v>
      </c>
      <c r="AI28" s="28">
        <v>1800</v>
      </c>
      <c r="AJ28" s="28">
        <v>7380</v>
      </c>
      <c r="AK28" s="28">
        <v>1033</v>
      </c>
      <c r="AL28" s="28">
        <v>23407</v>
      </c>
      <c r="AM28" s="28">
        <v>0</v>
      </c>
      <c r="AN28" s="28">
        <v>11210.9</v>
      </c>
      <c r="AO28" s="28">
        <v>7600</v>
      </c>
      <c r="AP28" s="28">
        <v>2102</v>
      </c>
      <c r="AQ28" s="28">
        <v>1266</v>
      </c>
      <c r="AR28" s="28">
        <v>2017</v>
      </c>
      <c r="AS28" s="28">
        <v>6099</v>
      </c>
      <c r="AT28" s="28">
        <v>11812</v>
      </c>
      <c r="AU28" s="28">
        <v>2401</v>
      </c>
      <c r="AV28" s="28">
        <v>2000</v>
      </c>
      <c r="AW28" s="28">
        <v>6136</v>
      </c>
      <c r="AX28" s="19">
        <v>5539</v>
      </c>
      <c r="AY28" s="28">
        <v>8324</v>
      </c>
      <c r="AZ28" s="28">
        <v>5459</v>
      </c>
      <c r="BA28" s="28">
        <v>5589</v>
      </c>
      <c r="BB28" s="28">
        <v>2243</v>
      </c>
      <c r="BC28" s="28">
        <v>1269</v>
      </c>
      <c r="BD28" s="28">
        <v>1577</v>
      </c>
      <c r="BE28" s="28">
        <v>1260</v>
      </c>
      <c r="BF28" s="28">
        <v>6910</v>
      </c>
      <c r="BG28" s="28">
        <v>2376</v>
      </c>
      <c r="BH28" s="28">
        <v>213</v>
      </c>
      <c r="BI28" s="28">
        <f>SUM(BI26:BI27)</f>
        <v>1175500.9</v>
      </c>
    </row>
    <row r="29" spans="1:61" ht="12.75" customHeight="1">
      <c r="A29" s="16"/>
      <c r="B29" s="27" t="s">
        <v>88</v>
      </c>
      <c r="C29" s="18">
        <v>63.26028013592394</v>
      </c>
      <c r="D29" s="18">
        <v>40.985457737290346</v>
      </c>
      <c r="E29" s="18">
        <v>86.8979304103234</v>
      </c>
      <c r="F29" s="18">
        <v>147.07497567412275</v>
      </c>
      <c r="G29" s="18">
        <v>78.44534962661236</v>
      </c>
      <c r="H29" s="18">
        <v>112.0017768573912</v>
      </c>
      <c r="I29" s="18">
        <v>83.54697234404816</v>
      </c>
      <c r="J29" s="18">
        <v>121.85666969208468</v>
      </c>
      <c r="K29" s="18">
        <v>61.56382477626001</v>
      </c>
      <c r="L29" s="18">
        <v>88.76996405518427</v>
      </c>
      <c r="M29" s="18">
        <v>99.90512333965845</v>
      </c>
      <c r="N29" s="18">
        <v>90.58966074313409</v>
      </c>
      <c r="O29" s="18">
        <v>104.36810542681572</v>
      </c>
      <c r="P29" s="18">
        <v>87.29067920721765</v>
      </c>
      <c r="Q29" s="18">
        <v>91.38467159596813</v>
      </c>
      <c r="R29" s="18">
        <v>98.75321431904712</v>
      </c>
      <c r="S29" s="18">
        <v>105.60322616647551</v>
      </c>
      <c r="T29" s="18">
        <v>81.75130698232155</v>
      </c>
      <c r="U29" s="18">
        <v>85.47749261645285</v>
      </c>
      <c r="V29" s="18">
        <v>95.55347592776369</v>
      </c>
      <c r="W29" s="18">
        <v>75.98463016330452</v>
      </c>
      <c r="X29" s="18">
        <v>68.27718498980938</v>
      </c>
      <c r="Y29" s="18">
        <v>77.1722717913521</v>
      </c>
      <c r="Z29" s="18">
        <v>83.433172421644</v>
      </c>
      <c r="AA29" s="18">
        <v>79.40645672460195</v>
      </c>
      <c r="AB29" s="18">
        <v>84.5670785154233</v>
      </c>
      <c r="AC29" s="18">
        <v>79.98858025728009</v>
      </c>
      <c r="AD29" s="18">
        <v>72.15334281507094</v>
      </c>
      <c r="AE29" s="18">
        <f>AE19/AE11</f>
        <v>0.0014248456417221467</v>
      </c>
      <c r="AF29" s="18">
        <v>92.90692906929068</v>
      </c>
      <c r="AG29" s="18">
        <v>92.71809580518597</v>
      </c>
      <c r="AH29" s="18">
        <v>71.41020504198325</v>
      </c>
      <c r="AI29" s="18">
        <v>83.53293413173652</v>
      </c>
      <c r="AJ29" s="18">
        <v>95.98619991001112</v>
      </c>
      <c r="AK29" s="18">
        <v>70.0689364837131</v>
      </c>
      <c r="AL29" s="18">
        <v>86.5582113553716</v>
      </c>
      <c r="AM29" s="18">
        <f>AM19/AM11</f>
        <v>0</v>
      </c>
      <c r="AN29" s="18">
        <v>76.72886330255277</v>
      </c>
      <c r="AO29" s="18">
        <v>37.470599764798116</v>
      </c>
      <c r="AP29" s="18">
        <v>73.35732934766158</v>
      </c>
      <c r="AQ29" s="18">
        <v>66.01873211561976</v>
      </c>
      <c r="AR29" s="18">
        <v>63.88323365655501</v>
      </c>
      <c r="AS29" s="18">
        <v>115.30763311293587</v>
      </c>
      <c r="AT29" s="18">
        <v>63.28543911269654</v>
      </c>
      <c r="AU29" s="18">
        <v>97.97389979043626</v>
      </c>
      <c r="AV29" s="18">
        <v>95.66148901981789</v>
      </c>
      <c r="AW29" s="18">
        <v>113.93693242362073</v>
      </c>
      <c r="AX29" s="19">
        <v>89.1640861699301</v>
      </c>
      <c r="AY29" s="18">
        <v>79.31671814818681</v>
      </c>
      <c r="AZ29" s="18">
        <v>79.07384633701201</v>
      </c>
      <c r="BA29" s="18">
        <v>83.79642901657735</v>
      </c>
      <c r="BB29" s="18">
        <v>77.26882387106659</v>
      </c>
      <c r="BC29" s="18">
        <v>65.815538853487</v>
      </c>
      <c r="BD29" s="18">
        <v>49.52027121162866</v>
      </c>
      <c r="BE29" s="18">
        <v>62.681685293080925</v>
      </c>
      <c r="BF29" s="18">
        <v>100.40585842762917</v>
      </c>
      <c r="BG29" s="18">
        <v>75.47030803429661</v>
      </c>
      <c r="BH29" s="18">
        <v>111.37244630696699</v>
      </c>
      <c r="BI29" s="18">
        <f>BI19/BI11*100</f>
        <v>84.79593138015491</v>
      </c>
    </row>
    <row r="30" spans="1:61" ht="12.75" customHeight="1">
      <c r="A30" s="16"/>
      <c r="B30" s="27" t="s">
        <v>89</v>
      </c>
      <c r="C30" s="18">
        <v>63.26028013592394</v>
      </c>
      <c r="D30" s="18">
        <v>40.985457737290346</v>
      </c>
      <c r="E30" s="18">
        <v>86.44430943701904</v>
      </c>
      <c r="F30" s="18">
        <v>147.07497567412275</v>
      </c>
      <c r="G30" s="18">
        <v>77.13618157543391</v>
      </c>
      <c r="H30" s="18">
        <v>97.42194391525763</v>
      </c>
      <c r="I30" s="18">
        <v>83.54697234404816</v>
      </c>
      <c r="J30" s="18">
        <v>104.51309414539497</v>
      </c>
      <c r="K30" s="18">
        <v>61.56382477626001</v>
      </c>
      <c r="L30" s="18">
        <v>87.02838361597884</v>
      </c>
      <c r="M30" s="18">
        <v>99.90512333965845</v>
      </c>
      <c r="N30" s="18">
        <v>86.0706062931696</v>
      </c>
      <c r="O30" s="18">
        <v>92.61372701761631</v>
      </c>
      <c r="P30" s="18">
        <v>86.56534688156972</v>
      </c>
      <c r="Q30" s="18">
        <v>81.99264572366135</v>
      </c>
      <c r="R30" s="18">
        <v>98.66842880386898</v>
      </c>
      <c r="S30" s="18">
        <v>99.12982954355478</v>
      </c>
      <c r="T30" s="18">
        <v>81.75130698232155</v>
      </c>
      <c r="U30" s="18">
        <v>82.85253821619474</v>
      </c>
      <c r="V30" s="18">
        <v>95.55347592776369</v>
      </c>
      <c r="W30" s="18">
        <v>75.98463016330452</v>
      </c>
      <c r="X30" s="18">
        <v>68.2117618876512</v>
      </c>
      <c r="Y30" s="18">
        <v>77.1722717913521</v>
      </c>
      <c r="Z30" s="18">
        <v>82.16912154607407</v>
      </c>
      <c r="AA30" s="18">
        <v>79.40645672460195</v>
      </c>
      <c r="AB30" s="18">
        <v>73.70568150141801</v>
      </c>
      <c r="AC30" s="18">
        <v>78.97791337799298</v>
      </c>
      <c r="AD30" s="18">
        <v>72.15334281507094</v>
      </c>
      <c r="AE30" s="18">
        <v>27.139282133324443</v>
      </c>
      <c r="AF30" s="18">
        <v>92.90692906929068</v>
      </c>
      <c r="AG30" s="18">
        <v>89.48120289595055</v>
      </c>
      <c r="AH30" s="18">
        <v>71.32678377738159</v>
      </c>
      <c r="AI30" s="18">
        <v>83.53293413173652</v>
      </c>
      <c r="AJ30" s="18">
        <v>76.83686431996067</v>
      </c>
      <c r="AK30" s="18">
        <v>70.0689364837131</v>
      </c>
      <c r="AL30" s="18">
        <v>75.36795124745417</v>
      </c>
      <c r="AM30" s="18">
        <v>25.364216973681792</v>
      </c>
      <c r="AN30" s="18">
        <v>76.72886330255277</v>
      </c>
      <c r="AO30" s="18">
        <v>37.470599764798116</v>
      </c>
      <c r="AP30" s="18">
        <v>73.35732934766158</v>
      </c>
      <c r="AQ30" s="18">
        <v>66.01873211561976</v>
      </c>
      <c r="AR30" s="18">
        <v>63.88323365655501</v>
      </c>
      <c r="AS30" s="18">
        <v>97.74977440041802</v>
      </c>
      <c r="AT30" s="18">
        <v>59.92137004928193</v>
      </c>
      <c r="AU30" s="18">
        <v>97.97389979043626</v>
      </c>
      <c r="AV30" s="18">
        <v>94.69777306468717</v>
      </c>
      <c r="AW30" s="18">
        <v>101.7947980163974</v>
      </c>
      <c r="AX30" s="19">
        <v>83.57735522768675</v>
      </c>
      <c r="AY30" s="18">
        <v>79.31671814818681</v>
      </c>
      <c r="AZ30" s="18">
        <v>79.07384633701201</v>
      </c>
      <c r="BA30" s="18">
        <v>83.79642901657735</v>
      </c>
      <c r="BB30" s="18">
        <v>77.26882387106659</v>
      </c>
      <c r="BC30" s="18">
        <v>62.06927543005051</v>
      </c>
      <c r="BD30" s="18">
        <v>49.52027121162866</v>
      </c>
      <c r="BE30" s="18">
        <v>62.681685293080925</v>
      </c>
      <c r="BF30" s="18">
        <v>93.60486933244465</v>
      </c>
      <c r="BG30" s="18">
        <v>68.90576978834446</v>
      </c>
      <c r="BH30" s="18">
        <v>111.37244630696699</v>
      </c>
      <c r="BI30" s="18">
        <f>BI19/BI13*100</f>
        <v>80.5213284273098</v>
      </c>
    </row>
    <row r="31" spans="1:61" ht="12.75" customHeight="1">
      <c r="A31" s="42"/>
      <c r="B31" s="27" t="s">
        <v>90</v>
      </c>
      <c r="C31" s="18">
        <v>20.415879017013232</v>
      </c>
      <c r="D31" s="18">
        <v>7.621870043874374</v>
      </c>
      <c r="E31" s="18">
        <v>0.6327237240272366</v>
      </c>
      <c r="F31" s="18">
        <v>71.54686696323752</v>
      </c>
      <c r="G31" s="18">
        <v>3.439420164430982</v>
      </c>
      <c r="H31" s="18">
        <v>2.1552195594259467</v>
      </c>
      <c r="I31" s="18">
        <v>1.952492561379012</v>
      </c>
      <c r="J31" s="18">
        <v>1.9111289598639294</v>
      </c>
      <c r="K31" s="18">
        <v>2.1599081866870695</v>
      </c>
      <c r="L31" s="18">
        <v>32.31710025162068</v>
      </c>
      <c r="M31" s="18">
        <v>0.8586351919685252</v>
      </c>
      <c r="N31" s="18">
        <v>0.18778421756576014</v>
      </c>
      <c r="O31" s="18">
        <v>1.3480071747788283</v>
      </c>
      <c r="P31" s="18">
        <v>3.1193143296600994</v>
      </c>
      <c r="Q31" s="18">
        <v>0.17508826871441663</v>
      </c>
      <c r="R31" s="18">
        <v>1.7572389968876796</v>
      </c>
      <c r="S31" s="18">
        <v>0.6198629347655606</v>
      </c>
      <c r="T31" s="18">
        <v>0.38661334825371224</v>
      </c>
      <c r="U31" s="18">
        <v>1.5253735968112228</v>
      </c>
      <c r="V31" s="18">
        <v>0.08215435390454152</v>
      </c>
      <c r="W31" s="18">
        <v>1.114502438143399</v>
      </c>
      <c r="X31" s="18">
        <v>1.1225636523266023</v>
      </c>
      <c r="Y31" s="18">
        <v>2.3296869441479897</v>
      </c>
      <c r="Z31" s="18">
        <v>0.016041183433698286</v>
      </c>
      <c r="AA31" s="18">
        <v>1.6111214498113295</v>
      </c>
      <c r="AB31" s="18">
        <v>0.0507918887870613</v>
      </c>
      <c r="AC31" s="18">
        <v>0.10757925677094268</v>
      </c>
      <c r="AD31" s="18">
        <v>0</v>
      </c>
      <c r="AE31" s="18">
        <v>0</v>
      </c>
      <c r="AF31" s="18">
        <v>2.683583406884378</v>
      </c>
      <c r="AG31" s="18">
        <v>0</v>
      </c>
      <c r="AH31" s="18">
        <v>0.1837075362040185</v>
      </c>
      <c r="AI31" s="18">
        <v>0.05973715651135006</v>
      </c>
      <c r="AJ31" s="18">
        <v>0.13838227471828823</v>
      </c>
      <c r="AK31" s="18">
        <v>0.8411439557798606</v>
      </c>
      <c r="AL31" s="18">
        <v>-0.10432665326077968</v>
      </c>
      <c r="AM31" s="18">
        <v>0</v>
      </c>
      <c r="AN31" s="18">
        <v>7.183091493954248</v>
      </c>
      <c r="AO31" s="18">
        <v>0</v>
      </c>
      <c r="AP31" s="18">
        <v>0.29852670943615206</v>
      </c>
      <c r="AQ31" s="18">
        <v>0.27113724891163216</v>
      </c>
      <c r="AR31" s="18">
        <v>0</v>
      </c>
      <c r="AS31" s="18">
        <v>0</v>
      </c>
      <c r="AT31" s="18">
        <v>0</v>
      </c>
      <c r="AU31" s="18">
        <v>0.4579351112753153</v>
      </c>
      <c r="AV31" s="18">
        <v>0.23124300111982085</v>
      </c>
      <c r="AW31" s="18">
        <v>0.33413537455441344</v>
      </c>
      <c r="AX31" s="19">
        <v>0.12238617429815371</v>
      </c>
      <c r="AY31" s="18">
        <v>0</v>
      </c>
      <c r="AZ31" s="18">
        <v>0</v>
      </c>
      <c r="BA31" s="18">
        <v>0.16324587841342855</v>
      </c>
      <c r="BB31" s="18">
        <v>0.13603999114587179</v>
      </c>
      <c r="BC31" s="18">
        <v>0.40157153475620944</v>
      </c>
      <c r="BD31" s="18">
        <v>5.6155750618951155</v>
      </c>
      <c r="BE31" s="18">
        <v>0.20012735377058127</v>
      </c>
      <c r="BF31" s="18">
        <v>0</v>
      </c>
      <c r="BG31" s="18">
        <v>0</v>
      </c>
      <c r="BH31" s="18">
        <v>0</v>
      </c>
      <c r="BI31" s="18">
        <f>BI18/BI19*100</f>
        <v>2.066458803867579</v>
      </c>
    </row>
    <row r="32" spans="1:61" ht="12.75" customHeight="1">
      <c r="A32" s="16"/>
      <c r="B32" s="27" t="s">
        <v>91</v>
      </c>
      <c r="C32" s="18">
        <v>17.788092608882817</v>
      </c>
      <c r="D32" s="18">
        <v>7.6691015593345915</v>
      </c>
      <c r="E32" s="18">
        <v>1.412433727327065</v>
      </c>
      <c r="F32" s="18">
        <v>68.47252924154557</v>
      </c>
      <c r="G32" s="18">
        <v>3.0938987451319773</v>
      </c>
      <c r="H32" s="18">
        <v>1.9155393612903167</v>
      </c>
      <c r="I32" s="18">
        <v>2.7404045944912645</v>
      </c>
      <c r="J32" s="18">
        <v>1.258568675160882</v>
      </c>
      <c r="K32" s="18">
        <v>1.8362662586074983</v>
      </c>
      <c r="L32" s="18">
        <v>1.1244059807004028</v>
      </c>
      <c r="M32" s="18">
        <v>1.4245014245014245</v>
      </c>
      <c r="N32" s="18">
        <v>1.0610789121711994</v>
      </c>
      <c r="O32" s="18">
        <v>1.794302739184629</v>
      </c>
      <c r="P32" s="18">
        <v>2.9995041640104025</v>
      </c>
      <c r="Q32" s="18">
        <v>1.2259646885507185</v>
      </c>
      <c r="R32" s="18">
        <v>2.438038749205625</v>
      </c>
      <c r="S32" s="18">
        <v>1.1373851020400132</v>
      </c>
      <c r="T32" s="18">
        <v>1.1162857033148474</v>
      </c>
      <c r="U32" s="18">
        <v>1.7845321765095283</v>
      </c>
      <c r="V32" s="18">
        <v>1.0319407604762585</v>
      </c>
      <c r="W32" s="18">
        <v>1.3545241105291674</v>
      </c>
      <c r="X32" s="18">
        <v>1.5803336259877085</v>
      </c>
      <c r="Y32" s="18">
        <v>2.537797936677339</v>
      </c>
      <c r="Z32" s="18">
        <v>1.0771562485019008</v>
      </c>
      <c r="AA32" s="18">
        <v>1.758810882295878</v>
      </c>
      <c r="AB32" s="18">
        <v>1.0541737121319685</v>
      </c>
      <c r="AC32" s="18">
        <v>1.0539575897543565</v>
      </c>
      <c r="AD32" s="18">
        <v>1.3178240579508254</v>
      </c>
      <c r="AE32" s="18">
        <v>200</v>
      </c>
      <c r="AF32" s="18">
        <v>2.0300088261253313</v>
      </c>
      <c r="AG32" s="18">
        <v>1.009898482514088</v>
      </c>
      <c r="AH32" s="18">
        <v>1.4516566014979768</v>
      </c>
      <c r="AI32" s="18">
        <v>1.0752688172043012</v>
      </c>
      <c r="AJ32" s="18">
        <v>1.0357618533681208</v>
      </c>
      <c r="AK32" s="18">
        <v>1.551610189858207</v>
      </c>
      <c r="AL32" s="18">
        <v>1.0294999885645322</v>
      </c>
      <c r="AM32" s="18">
        <v>0</v>
      </c>
      <c r="AN32" s="18">
        <v>7.846528347420022</v>
      </c>
      <c r="AO32" s="18">
        <v>0.9938537988753761</v>
      </c>
      <c r="AP32" s="18">
        <v>1.3552983655179085</v>
      </c>
      <c r="AQ32" s="18">
        <v>1.2086611166272054</v>
      </c>
      <c r="AR32" s="18">
        <v>1.0027990871893286</v>
      </c>
      <c r="AS32" s="18">
        <v>1.000075427889298</v>
      </c>
      <c r="AT32" s="18">
        <v>1.047858906312791</v>
      </c>
      <c r="AU32" s="18">
        <v>1.1671997899915414</v>
      </c>
      <c r="AV32" s="18">
        <v>1.1198208286674132</v>
      </c>
      <c r="AW32" s="18">
        <v>1.0706290643686063</v>
      </c>
      <c r="AX32" s="19">
        <v>1.038127135432578</v>
      </c>
      <c r="AY32" s="18">
        <v>1.0235802189802563</v>
      </c>
      <c r="AZ32" s="18">
        <v>1.0023613054383473</v>
      </c>
      <c r="BA32" s="18">
        <v>1.0391585586021097</v>
      </c>
      <c r="BB32" s="18">
        <v>1.0343650852209842</v>
      </c>
      <c r="BC32" s="18">
        <v>1.2249862442443022</v>
      </c>
      <c r="BD32" s="18">
        <v>2.957836296796459</v>
      </c>
      <c r="BE32" s="18">
        <v>1.04198539566501</v>
      </c>
      <c r="BF32" s="18">
        <v>1.0000521011224899</v>
      </c>
      <c r="BG32" s="18">
        <v>0.9997643653011075</v>
      </c>
      <c r="BH32" s="18">
        <v>1.001834344574573</v>
      </c>
      <c r="BI32" s="18">
        <f>BI28/BI19*100</f>
        <v>2.8912396984876367</v>
      </c>
    </row>
    <row r="33" spans="1:61" ht="12.75" customHeight="1">
      <c r="A33" s="16"/>
      <c r="B33" s="27" t="s">
        <v>92</v>
      </c>
      <c r="C33" s="18">
        <v>0</v>
      </c>
      <c r="D33" s="18">
        <v>0.9980074938282435</v>
      </c>
      <c r="E33" s="18">
        <v>1.0006304881433201</v>
      </c>
      <c r="F33" s="18">
        <v>0.9590572260477184</v>
      </c>
      <c r="G33" s="18">
        <v>0.9858773075690731</v>
      </c>
      <c r="H33" s="18">
        <v>0.9999601454593529</v>
      </c>
      <c r="I33" s="18">
        <v>0.9999254040051266</v>
      </c>
      <c r="J33" s="18">
        <v>1.0456540402394763</v>
      </c>
      <c r="K33" s="18">
        <v>1.876803490854493</v>
      </c>
      <c r="L33" s="18">
        <v>1.6472563452178655</v>
      </c>
      <c r="M33" s="18">
        <v>0.9989449499227528</v>
      </c>
      <c r="N33" s="18">
        <v>1.0005413643453511</v>
      </c>
      <c r="O33" s="18">
        <v>1.0857863681935473</v>
      </c>
      <c r="P33" s="18">
        <v>1.2383487012797105</v>
      </c>
      <c r="Q33" s="18">
        <v>1.1140881339377378</v>
      </c>
      <c r="R33" s="18">
        <v>1.2270569541520568</v>
      </c>
      <c r="S33" s="18">
        <v>1.1444793050480688</v>
      </c>
      <c r="T33" s="18">
        <v>1.0005715978638319</v>
      </c>
      <c r="U33" s="18">
        <v>0.997437526535602</v>
      </c>
      <c r="V33" s="18">
        <v>1.0000110577006618</v>
      </c>
      <c r="W33" s="18">
        <v>0</v>
      </c>
      <c r="X33" s="18">
        <v>1.2608616124466576</v>
      </c>
      <c r="Y33" s="18">
        <v>0.9934392941208607</v>
      </c>
      <c r="Z33" s="18">
        <v>1.0773290648333755</v>
      </c>
      <c r="AA33" s="18">
        <v>0.9988409903093912</v>
      </c>
      <c r="AB33" s="18">
        <v>1.0058288612250617</v>
      </c>
      <c r="AC33" s="18">
        <v>1.00044641768722</v>
      </c>
      <c r="AD33" s="18">
        <v>1.3178240579508254</v>
      </c>
      <c r="AE33" s="18">
        <v>0</v>
      </c>
      <c r="AF33" s="18">
        <v>0.9976464613026542</v>
      </c>
      <c r="AG33" s="18">
        <v>1.009898482514088</v>
      </c>
      <c r="AH33" s="18">
        <v>0.9902741246887334</v>
      </c>
      <c r="AI33" s="18">
        <v>1.0161386730424387</v>
      </c>
      <c r="AJ33" s="18">
        <v>0.9999536212656335</v>
      </c>
      <c r="AK33" s="18">
        <v>0.9997576345128453</v>
      </c>
      <c r="AL33" s="18">
        <v>0.9985940246045695</v>
      </c>
      <c r="AM33" s="18">
        <v>0</v>
      </c>
      <c r="AN33" s="18">
        <v>0.9903916775126645</v>
      </c>
      <c r="AO33" s="18">
        <v>0.9938537988753761</v>
      </c>
      <c r="AP33" s="18">
        <v>0.9790987635159605</v>
      </c>
      <c r="AQ33" s="18">
        <v>0.9400727551215777</v>
      </c>
      <c r="AR33" s="18">
        <v>1.0027990871893286</v>
      </c>
      <c r="AS33" s="18">
        <v>1.000075427889298</v>
      </c>
      <c r="AT33" s="18">
        <v>0.9986240863836005</v>
      </c>
      <c r="AU33" s="18">
        <v>1.0001758121544804</v>
      </c>
      <c r="AV33" s="18">
        <v>1.010174704102993</v>
      </c>
      <c r="AW33" s="18">
        <v>1.074218408069943</v>
      </c>
      <c r="AX33" s="19">
        <v>1.0393992163691772</v>
      </c>
      <c r="AY33" s="18">
        <v>1.0235802189802563</v>
      </c>
      <c r="AZ33" s="18">
        <v>1.0023613054383473</v>
      </c>
      <c r="BA33" s="18">
        <v>1.0408577159235028</v>
      </c>
      <c r="BB33" s="18">
        <v>1.0016023790942634</v>
      </c>
      <c r="BC33" s="18">
        <v>1.0002229178983688</v>
      </c>
      <c r="BD33" s="18">
        <v>1.0015500178848218</v>
      </c>
      <c r="BE33" s="18">
        <v>1.0001574398621158</v>
      </c>
      <c r="BF33" s="18">
        <v>1.0000521011224899</v>
      </c>
      <c r="BG33" s="18">
        <v>0.9997643653011075</v>
      </c>
      <c r="BH33" s="18">
        <v>1.001834344574573</v>
      </c>
      <c r="BI33" s="18">
        <f>BI26/BI17*100</f>
        <v>1.0641551414151187</v>
      </c>
    </row>
    <row r="34" spans="1:61" s="36" customFormat="1" ht="12.75" customHeight="1">
      <c r="A34" s="10">
        <v>16</v>
      </c>
      <c r="B34" s="30" t="s">
        <v>93</v>
      </c>
      <c r="C34" s="43">
        <v>364</v>
      </c>
      <c r="D34" s="44">
        <v>43978</v>
      </c>
      <c r="E34" s="43">
        <v>26819</v>
      </c>
      <c r="F34" s="43">
        <v>3235</v>
      </c>
      <c r="G34" s="43">
        <v>11800</v>
      </c>
      <c r="H34" s="43">
        <v>23787</v>
      </c>
      <c r="I34" s="43">
        <v>5253</v>
      </c>
      <c r="J34" s="43">
        <v>7582</v>
      </c>
      <c r="K34" s="43">
        <v>33600</v>
      </c>
      <c r="L34" s="43">
        <v>27372</v>
      </c>
      <c r="M34" s="43">
        <v>19300</v>
      </c>
      <c r="N34" s="43">
        <v>23300</v>
      </c>
      <c r="O34" s="43">
        <v>25983</v>
      </c>
      <c r="P34" s="43">
        <v>33185</v>
      </c>
      <c r="Q34" s="43">
        <v>79914</v>
      </c>
      <c r="R34" s="43">
        <v>16102</v>
      </c>
      <c r="S34" s="43">
        <v>124055</v>
      </c>
      <c r="T34" s="43">
        <v>16031</v>
      </c>
      <c r="U34" s="43">
        <v>64137</v>
      </c>
      <c r="V34" s="43">
        <v>25094</v>
      </c>
      <c r="W34" s="43">
        <v>17400</v>
      </c>
      <c r="X34" s="43">
        <v>25700</v>
      </c>
      <c r="Y34" s="44">
        <v>14043</v>
      </c>
      <c r="Z34" s="43">
        <v>55785</v>
      </c>
      <c r="AA34" s="43">
        <v>9832</v>
      </c>
      <c r="AB34" s="43">
        <v>18483</v>
      </c>
      <c r="AC34" s="43">
        <v>85400</v>
      </c>
      <c r="AD34" s="43">
        <v>3235</v>
      </c>
      <c r="AE34" s="43">
        <v>0</v>
      </c>
      <c r="AF34" s="43">
        <v>9600</v>
      </c>
      <c r="AG34" s="43">
        <v>32006</v>
      </c>
      <c r="AH34" s="43">
        <v>23731</v>
      </c>
      <c r="AI34" s="43">
        <v>9300</v>
      </c>
      <c r="AJ34" s="43">
        <v>16356</v>
      </c>
      <c r="AK34" s="43">
        <v>316</v>
      </c>
      <c r="AL34" s="43">
        <v>28092</v>
      </c>
      <c r="AM34" s="43">
        <v>0</v>
      </c>
      <c r="AN34" s="43">
        <v>2201.3</v>
      </c>
      <c r="AO34" s="44">
        <v>12200</v>
      </c>
      <c r="AP34" s="44">
        <v>7989</v>
      </c>
      <c r="AQ34" s="44">
        <v>9831</v>
      </c>
      <c r="AR34" s="44">
        <v>1659</v>
      </c>
      <c r="AS34" s="44">
        <v>16001</v>
      </c>
      <c r="AT34" s="44">
        <v>75493</v>
      </c>
      <c r="AU34" s="44">
        <v>10230</v>
      </c>
      <c r="AV34" s="44">
        <v>3200</v>
      </c>
      <c r="AW34" s="44">
        <v>1621</v>
      </c>
      <c r="AX34" s="34">
        <v>12769</v>
      </c>
      <c r="AY34" s="44">
        <v>23074</v>
      </c>
      <c r="AZ34" s="44">
        <v>43533</v>
      </c>
      <c r="BA34" s="44">
        <v>10714</v>
      </c>
      <c r="BB34" s="44">
        <v>6829</v>
      </c>
      <c r="BC34" s="44">
        <v>4436</v>
      </c>
      <c r="BD34" s="44">
        <v>8559</v>
      </c>
      <c r="BE34" s="44">
        <v>2860</v>
      </c>
      <c r="BF34" s="44">
        <v>38800</v>
      </c>
      <c r="BG34" s="44">
        <v>6496</v>
      </c>
      <c r="BH34" s="44">
        <v>2506</v>
      </c>
      <c r="BI34" s="43">
        <f>SUM(C34:BH34)</f>
        <v>1261171.3</v>
      </c>
    </row>
    <row r="35" spans="1:61" s="36" customFormat="1" ht="12.75" customHeight="1">
      <c r="A35" s="10">
        <v>17</v>
      </c>
      <c r="B35" s="30" t="s">
        <v>94</v>
      </c>
      <c r="C35" s="43">
        <v>55</v>
      </c>
      <c r="D35" s="44">
        <v>41496</v>
      </c>
      <c r="E35" s="43">
        <v>39444</v>
      </c>
      <c r="F35" s="43">
        <v>18454</v>
      </c>
      <c r="G35" s="43">
        <v>200</v>
      </c>
      <c r="H35" s="43">
        <v>323</v>
      </c>
      <c r="I35" s="43">
        <v>8848</v>
      </c>
      <c r="J35" s="43">
        <v>11529</v>
      </c>
      <c r="K35" s="43">
        <v>65700</v>
      </c>
      <c r="L35" s="43">
        <v>5</v>
      </c>
      <c r="M35" s="43">
        <v>93200</v>
      </c>
      <c r="N35" s="43">
        <v>2200</v>
      </c>
      <c r="O35" s="43">
        <v>0</v>
      </c>
      <c r="P35" s="43">
        <v>63059</v>
      </c>
      <c r="Q35" s="43">
        <v>528846</v>
      </c>
      <c r="R35" s="43">
        <v>991</v>
      </c>
      <c r="S35" s="43">
        <v>68935</v>
      </c>
      <c r="T35" s="43">
        <v>18906</v>
      </c>
      <c r="U35" s="43">
        <v>66511</v>
      </c>
      <c r="V35" s="43">
        <v>35892</v>
      </c>
      <c r="W35" s="43">
        <v>61200</v>
      </c>
      <c r="X35" s="43">
        <v>0</v>
      </c>
      <c r="Y35" s="44">
        <v>28</v>
      </c>
      <c r="Z35" s="43">
        <v>62877</v>
      </c>
      <c r="AA35" s="43">
        <v>58</v>
      </c>
      <c r="AB35" s="43">
        <v>88339</v>
      </c>
      <c r="AC35" s="43">
        <v>300500</v>
      </c>
      <c r="AD35" s="43">
        <v>100</v>
      </c>
      <c r="AE35" s="43">
        <v>200</v>
      </c>
      <c r="AF35" s="43">
        <v>0</v>
      </c>
      <c r="AG35" s="43">
        <v>18814</v>
      </c>
      <c r="AH35" s="43">
        <v>75025</v>
      </c>
      <c r="AI35" s="43">
        <v>100</v>
      </c>
      <c r="AJ35" s="43">
        <v>367299</v>
      </c>
      <c r="AK35" s="43">
        <v>1894</v>
      </c>
      <c r="AL35" s="43">
        <v>124947</v>
      </c>
      <c r="AM35" s="43">
        <v>0</v>
      </c>
      <c r="AN35" s="43">
        <v>4094.6</v>
      </c>
      <c r="AO35" s="44">
        <v>37900</v>
      </c>
      <c r="AP35" s="44">
        <v>600</v>
      </c>
      <c r="AQ35" s="44">
        <v>0</v>
      </c>
      <c r="AR35" s="44">
        <v>3563</v>
      </c>
      <c r="AS35" s="44">
        <v>37691</v>
      </c>
      <c r="AT35" s="44">
        <v>118336</v>
      </c>
      <c r="AU35" s="44">
        <v>782</v>
      </c>
      <c r="AV35" s="44">
        <v>10</v>
      </c>
      <c r="AW35" s="44">
        <v>31024</v>
      </c>
      <c r="AX35" s="34">
        <v>14063</v>
      </c>
      <c r="AY35" s="44">
        <v>19384</v>
      </c>
      <c r="AZ35" s="44">
        <v>16324</v>
      </c>
      <c r="BA35" s="44">
        <v>13128</v>
      </c>
      <c r="BB35" s="44">
        <v>1286</v>
      </c>
      <c r="BC35" s="44">
        <v>100</v>
      </c>
      <c r="BD35" s="44">
        <v>840</v>
      </c>
      <c r="BE35" s="44">
        <v>4114</v>
      </c>
      <c r="BF35" s="44">
        <v>39388</v>
      </c>
      <c r="BG35" s="44">
        <v>946</v>
      </c>
      <c r="BH35" s="44">
        <v>0</v>
      </c>
      <c r="BI35" s="43">
        <f>SUM(C35:BH35)</f>
        <v>2509548.6</v>
      </c>
    </row>
    <row r="36" spans="1:61" ht="12.75" customHeight="1">
      <c r="A36" s="10">
        <v>18</v>
      </c>
      <c r="B36" s="30" t="s">
        <v>95</v>
      </c>
      <c r="C36" s="43">
        <v>70311</v>
      </c>
      <c r="D36" s="44">
        <v>459632</v>
      </c>
      <c r="E36" s="43">
        <v>570300</v>
      </c>
      <c r="F36" s="43">
        <v>639733</v>
      </c>
      <c r="G36" s="43">
        <v>137400</v>
      </c>
      <c r="H36" s="43">
        <v>154340</v>
      </c>
      <c r="I36" s="43">
        <v>116334</v>
      </c>
      <c r="J36" s="43">
        <v>177487</v>
      </c>
      <c r="K36" s="43">
        <v>86300</v>
      </c>
      <c r="L36" s="43">
        <v>137710</v>
      </c>
      <c r="M36" s="43">
        <v>125600</v>
      </c>
      <c r="N36" s="43">
        <v>273900</v>
      </c>
      <c r="O36" s="43">
        <v>91558</v>
      </c>
      <c r="P36" s="43">
        <v>31752</v>
      </c>
      <c r="Q36" s="43">
        <v>395356</v>
      </c>
      <c r="R36" s="43">
        <v>107044</v>
      </c>
      <c r="S36" s="43">
        <v>516872</v>
      </c>
      <c r="T36" s="43">
        <v>281762</v>
      </c>
      <c r="U36" s="43">
        <v>406560</v>
      </c>
      <c r="V36" s="43">
        <v>268360</v>
      </c>
      <c r="W36" s="43">
        <v>160700</v>
      </c>
      <c r="X36" s="43">
        <v>314400</v>
      </c>
      <c r="Y36" s="44">
        <v>87823</v>
      </c>
      <c r="Z36" s="43">
        <v>269982</v>
      </c>
      <c r="AA36" s="43">
        <v>126629</v>
      </c>
      <c r="AB36" s="43">
        <v>519447</v>
      </c>
      <c r="AC36" s="43">
        <v>329800</v>
      </c>
      <c r="AD36" s="43">
        <v>61269</v>
      </c>
      <c r="AE36" s="43">
        <v>0.30009302883894007</v>
      </c>
      <c r="AF36" s="43">
        <v>90700</v>
      </c>
      <c r="AG36" s="43">
        <v>94138</v>
      </c>
      <c r="AH36" s="43">
        <v>214937</v>
      </c>
      <c r="AI36" s="43">
        <v>53300</v>
      </c>
      <c r="AJ36" s="43">
        <v>113024</v>
      </c>
      <c r="AK36" s="43">
        <v>36703</v>
      </c>
      <c r="AL36" s="43">
        <v>710891</v>
      </c>
      <c r="AM36" s="43">
        <v>0</v>
      </c>
      <c r="AN36" s="43">
        <v>64213.8</v>
      </c>
      <c r="AO36" s="44">
        <v>547800</v>
      </c>
      <c r="AP36" s="44">
        <v>73011</v>
      </c>
      <c r="AQ36" s="44">
        <v>53453</v>
      </c>
      <c r="AR36" s="44">
        <v>119104</v>
      </c>
      <c r="AS36" s="44">
        <v>100057</v>
      </c>
      <c r="AT36" s="44">
        <v>645624</v>
      </c>
      <c r="AU36" s="44">
        <v>80418</v>
      </c>
      <c r="AV36" s="44">
        <v>42390</v>
      </c>
      <c r="AW36" s="44">
        <v>126158</v>
      </c>
      <c r="AX36" s="34">
        <v>128103</v>
      </c>
      <c r="AY36" s="44">
        <v>208218</v>
      </c>
      <c r="AZ36" s="44">
        <v>197164</v>
      </c>
      <c r="BA36" s="44">
        <v>201641</v>
      </c>
      <c r="BB36" s="44">
        <v>87345</v>
      </c>
      <c r="BC36" s="44">
        <v>101629</v>
      </c>
      <c r="BD36" s="44">
        <v>54872</v>
      </c>
      <c r="BE36" s="44">
        <v>67581</v>
      </c>
      <c r="BF36" s="44">
        <v>83576</v>
      </c>
      <c r="BG36" s="44">
        <v>152246</v>
      </c>
      <c r="BH36" s="44">
        <v>17416</v>
      </c>
      <c r="BI36" s="43">
        <f>SUM(C36:BH36)</f>
        <v>11384074.10009303</v>
      </c>
    </row>
    <row r="37" spans="1:61" ht="12.75" customHeight="1">
      <c r="A37" s="10">
        <v>19</v>
      </c>
      <c r="B37" s="30" t="s">
        <v>96</v>
      </c>
      <c r="C37" s="43">
        <v>0</v>
      </c>
      <c r="D37" s="44">
        <v>41144</v>
      </c>
      <c r="E37" s="43">
        <v>102822</v>
      </c>
      <c r="F37" s="43">
        <v>10000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8025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25400</v>
      </c>
      <c r="X37" s="43">
        <v>0</v>
      </c>
      <c r="Y37" s="44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0.30009302883894007</v>
      </c>
      <c r="AF37" s="43">
        <v>0</v>
      </c>
      <c r="AG37" s="43">
        <v>0</v>
      </c>
      <c r="AH37" s="43">
        <v>0</v>
      </c>
      <c r="AI37" s="43">
        <v>0</v>
      </c>
      <c r="AJ37" s="43">
        <v>0</v>
      </c>
      <c r="AK37" s="43">
        <v>2060</v>
      </c>
      <c r="AL37" s="43">
        <v>104850</v>
      </c>
      <c r="AM37" s="43">
        <v>0</v>
      </c>
      <c r="AN37" s="43">
        <v>0</v>
      </c>
      <c r="AO37" s="44">
        <v>0</v>
      </c>
      <c r="AP37" s="44">
        <v>0</v>
      </c>
      <c r="AQ37" s="44">
        <v>0</v>
      </c>
      <c r="AR37" s="44">
        <v>0</v>
      </c>
      <c r="AS37" s="44">
        <v>0</v>
      </c>
      <c r="AT37" s="44">
        <v>0</v>
      </c>
      <c r="AU37" s="44">
        <v>0</v>
      </c>
      <c r="AV37" s="44">
        <v>0</v>
      </c>
      <c r="AW37" s="44">
        <v>0</v>
      </c>
      <c r="AX37" s="34">
        <v>0</v>
      </c>
      <c r="AY37" s="44">
        <v>0</v>
      </c>
      <c r="AZ37" s="44">
        <v>0</v>
      </c>
      <c r="BA37" s="44">
        <v>0</v>
      </c>
      <c r="BB37" s="44">
        <v>0</v>
      </c>
      <c r="BC37" s="44">
        <v>0</v>
      </c>
      <c r="BD37" s="44">
        <v>0</v>
      </c>
      <c r="BE37" s="44">
        <v>0</v>
      </c>
      <c r="BF37" s="44">
        <v>0</v>
      </c>
      <c r="BG37" s="44">
        <v>0</v>
      </c>
      <c r="BH37" s="44">
        <v>0</v>
      </c>
      <c r="BI37" s="43">
        <f>SUM(C37:BH37)</f>
        <v>294301.3000930288</v>
      </c>
    </row>
    <row r="38" spans="1:61" ht="12.75" customHeight="1">
      <c r="A38" s="16"/>
      <c r="B38" s="41" t="s">
        <v>97</v>
      </c>
      <c r="C38" s="45">
        <f>SUM(C34:C37)</f>
        <v>70730</v>
      </c>
      <c r="D38" s="45">
        <f aca="true" t="shared" si="0" ref="D38:BI38">SUM(D34:D37)</f>
        <v>586250</v>
      </c>
      <c r="E38" s="45">
        <f t="shared" si="0"/>
        <v>739385</v>
      </c>
      <c r="F38" s="45">
        <f t="shared" si="0"/>
        <v>671422</v>
      </c>
      <c r="G38" s="45">
        <f t="shared" si="0"/>
        <v>149400</v>
      </c>
      <c r="H38" s="45">
        <f t="shared" si="0"/>
        <v>178450</v>
      </c>
      <c r="I38" s="45">
        <f t="shared" si="0"/>
        <v>130435</v>
      </c>
      <c r="J38" s="45">
        <f t="shared" si="0"/>
        <v>196598</v>
      </c>
      <c r="K38" s="45">
        <f t="shared" si="0"/>
        <v>185600</v>
      </c>
      <c r="L38" s="45">
        <f t="shared" si="0"/>
        <v>165087</v>
      </c>
      <c r="M38" s="45">
        <f t="shared" si="0"/>
        <v>238100</v>
      </c>
      <c r="N38" s="45">
        <f t="shared" si="0"/>
        <v>299400</v>
      </c>
      <c r="O38" s="45">
        <f t="shared" si="0"/>
        <v>117541</v>
      </c>
      <c r="P38" s="45">
        <f t="shared" si="0"/>
        <v>127996</v>
      </c>
      <c r="Q38" s="45">
        <f t="shared" si="0"/>
        <v>1012141</v>
      </c>
      <c r="R38" s="45">
        <f t="shared" si="0"/>
        <v>124137</v>
      </c>
      <c r="S38" s="45">
        <f t="shared" si="0"/>
        <v>709862</v>
      </c>
      <c r="T38" s="45">
        <f t="shared" si="0"/>
        <v>316699</v>
      </c>
      <c r="U38" s="45">
        <f t="shared" si="0"/>
        <v>537208</v>
      </c>
      <c r="V38" s="45">
        <f t="shared" si="0"/>
        <v>329346</v>
      </c>
      <c r="W38" s="45">
        <f t="shared" si="0"/>
        <v>264700</v>
      </c>
      <c r="X38" s="45">
        <f t="shared" si="0"/>
        <v>340100</v>
      </c>
      <c r="Y38" s="45">
        <f t="shared" si="0"/>
        <v>101894</v>
      </c>
      <c r="Z38" s="45">
        <f t="shared" si="0"/>
        <v>388644</v>
      </c>
      <c r="AA38" s="45">
        <f t="shared" si="0"/>
        <v>136519</v>
      </c>
      <c r="AB38" s="45">
        <f t="shared" si="0"/>
        <v>626269</v>
      </c>
      <c r="AC38" s="45">
        <f t="shared" si="0"/>
        <v>715700</v>
      </c>
      <c r="AD38" s="45">
        <f t="shared" si="0"/>
        <v>64604</v>
      </c>
      <c r="AE38" s="45">
        <f t="shared" si="0"/>
        <v>200.6001860576779</v>
      </c>
      <c r="AF38" s="45">
        <f t="shared" si="0"/>
        <v>100300</v>
      </c>
      <c r="AG38" s="45">
        <f t="shared" si="0"/>
        <v>144958</v>
      </c>
      <c r="AH38" s="45">
        <f t="shared" si="0"/>
        <v>313693</v>
      </c>
      <c r="AI38" s="45">
        <f t="shared" si="0"/>
        <v>62700</v>
      </c>
      <c r="AJ38" s="45">
        <f t="shared" si="0"/>
        <v>496679</v>
      </c>
      <c r="AK38" s="45">
        <f t="shared" si="0"/>
        <v>40973</v>
      </c>
      <c r="AL38" s="45">
        <f t="shared" si="0"/>
        <v>968780</v>
      </c>
      <c r="AM38" s="45">
        <f t="shared" si="0"/>
        <v>0</v>
      </c>
      <c r="AN38" s="45">
        <f t="shared" si="0"/>
        <v>70509.7</v>
      </c>
      <c r="AO38" s="45">
        <f t="shared" si="0"/>
        <v>597900</v>
      </c>
      <c r="AP38" s="45">
        <f t="shared" si="0"/>
        <v>81600</v>
      </c>
      <c r="AQ38" s="45">
        <f t="shared" si="0"/>
        <v>63284</v>
      </c>
      <c r="AR38" s="45">
        <f t="shared" si="0"/>
        <v>124326</v>
      </c>
      <c r="AS38" s="45">
        <f t="shared" si="0"/>
        <v>153749</v>
      </c>
      <c r="AT38" s="45">
        <f t="shared" si="0"/>
        <v>839453</v>
      </c>
      <c r="AU38" s="45">
        <f t="shared" si="0"/>
        <v>91430</v>
      </c>
      <c r="AV38" s="45">
        <f t="shared" si="0"/>
        <v>45600</v>
      </c>
      <c r="AW38" s="45">
        <f t="shared" si="0"/>
        <v>158803</v>
      </c>
      <c r="AX38" s="45">
        <f t="shared" si="0"/>
        <v>154935</v>
      </c>
      <c r="AY38" s="45">
        <f t="shared" si="0"/>
        <v>250676</v>
      </c>
      <c r="AZ38" s="45">
        <f t="shared" si="0"/>
        <v>257021</v>
      </c>
      <c r="BA38" s="45">
        <f t="shared" si="0"/>
        <v>225483</v>
      </c>
      <c r="BB38" s="45">
        <f t="shared" si="0"/>
        <v>95460</v>
      </c>
      <c r="BC38" s="45">
        <f t="shared" si="0"/>
        <v>106165</v>
      </c>
      <c r="BD38" s="45">
        <f t="shared" si="0"/>
        <v>64271</v>
      </c>
      <c r="BE38" s="45">
        <f t="shared" si="0"/>
        <v>74555</v>
      </c>
      <c r="BF38" s="45">
        <f t="shared" si="0"/>
        <v>161764</v>
      </c>
      <c r="BG38" s="45">
        <f t="shared" si="0"/>
        <v>159688</v>
      </c>
      <c r="BH38" s="45">
        <f t="shared" si="0"/>
        <v>19922</v>
      </c>
      <c r="BI38" s="45">
        <f t="shared" si="0"/>
        <v>15449095.300186059</v>
      </c>
    </row>
    <row r="39" spans="1:61" ht="12.75" customHeight="1">
      <c r="A39" s="16"/>
      <c r="B39" s="27" t="s">
        <v>98</v>
      </c>
      <c r="C39" s="46">
        <v>83.74477557157911</v>
      </c>
      <c r="D39" s="47">
        <v>55.630678718003466</v>
      </c>
      <c r="E39" s="46">
        <v>43.00555233068765</v>
      </c>
      <c r="F39" s="46">
        <v>193.86266057244492</v>
      </c>
      <c r="G39" s="46">
        <v>25.35641547861507</v>
      </c>
      <c r="H39" s="46">
        <v>19.00960440422014</v>
      </c>
      <c r="I39" s="46">
        <v>36.228824740091824</v>
      </c>
      <c r="J39" s="46">
        <v>33.29054850377274</v>
      </c>
      <c r="K39" s="46">
        <v>43.711728685821946</v>
      </c>
      <c r="L39" s="46">
        <v>22.44335020908898</v>
      </c>
      <c r="M39" s="46">
        <v>32.271618324749255</v>
      </c>
      <c r="N39" s="46">
        <v>24.184168012924072</v>
      </c>
      <c r="O39" s="46">
        <v>24.86350992607008</v>
      </c>
      <c r="P39" s="46">
        <v>22.61185710979636</v>
      </c>
      <c r="Q39" s="46">
        <v>22.912626765916738</v>
      </c>
      <c r="R39" s="46">
        <v>39.951531769862804</v>
      </c>
      <c r="S39" s="46">
        <v>21.070706854832007</v>
      </c>
      <c r="T39" s="46">
        <v>28.404185572206682</v>
      </c>
      <c r="U39" s="46">
        <v>34.03991075745277</v>
      </c>
      <c r="V39" s="46">
        <v>24.835833411256534</v>
      </c>
      <c r="W39" s="46">
        <v>36.32496226156168</v>
      </c>
      <c r="X39" s="46">
        <v>40.77448747152619</v>
      </c>
      <c r="Y39" s="47">
        <v>34.96705559368565</v>
      </c>
      <c r="Z39" s="46">
        <v>29.893576762259897</v>
      </c>
      <c r="AA39" s="46">
        <v>42.922944387151944</v>
      </c>
      <c r="AB39" s="46">
        <v>34.18077245929268</v>
      </c>
      <c r="AC39" s="46">
        <v>24.038558425419005</v>
      </c>
      <c r="AD39" s="46">
        <v>32.467747852788484</v>
      </c>
      <c r="AE39" s="46">
        <v>0</v>
      </c>
      <c r="AF39" s="46">
        <v>41.12341123411234</v>
      </c>
      <c r="AG39" s="46">
        <v>20.26163249845198</v>
      </c>
      <c r="AH39" s="46">
        <v>39.15519257869595</v>
      </c>
      <c r="AI39" s="46">
        <v>31.2874251497006</v>
      </c>
      <c r="AJ39" s="46">
        <v>66.90955579444817</v>
      </c>
      <c r="AK39" s="46">
        <v>43.122664842393306</v>
      </c>
      <c r="AL39" s="46">
        <v>36.88196309900164</v>
      </c>
      <c r="AM39" s="46">
        <v>0</v>
      </c>
      <c r="AN39" s="46">
        <v>37.86558760112884</v>
      </c>
      <c r="AO39" s="47">
        <v>29.29733437867503</v>
      </c>
      <c r="AP39" s="47">
        <v>38.595429090358714</v>
      </c>
      <c r="AQ39" s="47">
        <v>39.88705265413657</v>
      </c>
      <c r="AR39" s="47">
        <v>39.4872495243782</v>
      </c>
      <c r="AS39" s="47">
        <v>29.069963111631274</v>
      </c>
      <c r="AT39" s="47">
        <v>47.128059074217234</v>
      </c>
      <c r="AU39" s="47">
        <v>43.54638978853115</v>
      </c>
      <c r="AV39" s="47">
        <v>24.424209962506698</v>
      </c>
      <c r="AW39" s="47">
        <v>31.57016874214737</v>
      </c>
      <c r="AX39" s="48">
        <v>25.891587385674107</v>
      </c>
      <c r="AY39" s="47">
        <v>24.449349304146057</v>
      </c>
      <c r="AZ39" s="47">
        <v>37.31751122700696</v>
      </c>
      <c r="BA39" s="47">
        <v>35.13071793593419</v>
      </c>
      <c r="BB39" s="47">
        <v>34.01498711877452</v>
      </c>
      <c r="BC39" s="47">
        <v>67.4496026023037</v>
      </c>
      <c r="BD39" s="47">
        <v>59.69535132122788</v>
      </c>
      <c r="BE39" s="47">
        <v>38.64635385349064</v>
      </c>
      <c r="BF39" s="47">
        <v>23.506366876837298</v>
      </c>
      <c r="BG39" s="47">
        <v>50.71070181009845</v>
      </c>
      <c r="BH39" s="47">
        <v>104.35830277632267</v>
      </c>
      <c r="BI39" s="19">
        <v>32.22</v>
      </c>
    </row>
    <row r="40" spans="1:61" ht="12.75" customHeight="1">
      <c r="A40" s="10">
        <v>20</v>
      </c>
      <c r="B40" s="30" t="s">
        <v>96</v>
      </c>
      <c r="C40" s="32">
        <v>0</v>
      </c>
      <c r="D40" s="33">
        <v>41144</v>
      </c>
      <c r="E40" s="32">
        <v>102822</v>
      </c>
      <c r="F40" s="32">
        <v>10000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8025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25400</v>
      </c>
      <c r="X40" s="32">
        <v>0</v>
      </c>
      <c r="Y40" s="33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2060</v>
      </c>
      <c r="AL40" s="32">
        <v>104850</v>
      </c>
      <c r="AM40" s="32">
        <v>0</v>
      </c>
      <c r="AN40" s="32">
        <v>0</v>
      </c>
      <c r="AO40" s="33">
        <v>0</v>
      </c>
      <c r="AP40" s="33">
        <v>0</v>
      </c>
      <c r="AQ40" s="33">
        <v>0</v>
      </c>
      <c r="AR40" s="33">
        <v>0</v>
      </c>
      <c r="AS40" s="33">
        <v>0</v>
      </c>
      <c r="AT40" s="33">
        <v>0</v>
      </c>
      <c r="AU40" s="33">
        <v>0</v>
      </c>
      <c r="AV40" s="33">
        <v>0</v>
      </c>
      <c r="AW40" s="33">
        <v>0</v>
      </c>
      <c r="AX40" s="34">
        <v>0</v>
      </c>
      <c r="AY40" s="33">
        <v>0</v>
      </c>
      <c r="AZ40" s="33">
        <v>0</v>
      </c>
      <c r="BA40" s="33">
        <v>0</v>
      </c>
      <c r="BB40" s="33">
        <v>0</v>
      </c>
      <c r="BC40" s="33">
        <v>0</v>
      </c>
      <c r="BD40" s="33">
        <v>0</v>
      </c>
      <c r="BE40" s="33">
        <v>0</v>
      </c>
      <c r="BF40" s="33">
        <v>0</v>
      </c>
      <c r="BG40" s="33">
        <v>0</v>
      </c>
      <c r="BH40" s="33">
        <v>0</v>
      </c>
      <c r="BI40" s="32">
        <f>SUM(C40:BF40)</f>
        <v>294301</v>
      </c>
    </row>
    <row r="41" spans="1:61" ht="12.75" customHeight="1">
      <c r="A41" s="10">
        <v>21</v>
      </c>
      <c r="B41" s="30" t="s">
        <v>99</v>
      </c>
      <c r="C41" s="32">
        <v>0</v>
      </c>
      <c r="D41" s="33">
        <v>4194</v>
      </c>
      <c r="E41" s="32">
        <v>10302</v>
      </c>
      <c r="F41" s="32">
        <v>425</v>
      </c>
      <c r="G41" s="32">
        <v>65800</v>
      </c>
      <c r="H41" s="32">
        <v>0</v>
      </c>
      <c r="I41" s="32">
        <v>0</v>
      </c>
      <c r="J41" s="32">
        <v>0</v>
      </c>
      <c r="K41" s="32">
        <v>3000</v>
      </c>
      <c r="L41" s="32">
        <v>1320</v>
      </c>
      <c r="M41" s="32">
        <v>8000</v>
      </c>
      <c r="N41" s="32">
        <v>0</v>
      </c>
      <c r="O41" s="32">
        <v>500</v>
      </c>
      <c r="P41" s="32">
        <v>0</v>
      </c>
      <c r="Q41" s="32">
        <v>100</v>
      </c>
      <c r="R41" s="32">
        <v>300</v>
      </c>
      <c r="S41" s="32">
        <v>0</v>
      </c>
      <c r="T41" s="32">
        <v>0</v>
      </c>
      <c r="U41" s="32">
        <v>13500</v>
      </c>
      <c r="V41" s="32">
        <v>15000</v>
      </c>
      <c r="W41" s="32">
        <v>6100</v>
      </c>
      <c r="X41" s="32">
        <v>100</v>
      </c>
      <c r="Y41" s="33">
        <v>0</v>
      </c>
      <c r="Z41" s="32">
        <v>49130</v>
      </c>
      <c r="AA41" s="32">
        <v>100</v>
      </c>
      <c r="AB41" s="32">
        <v>9519</v>
      </c>
      <c r="AC41" s="32">
        <v>11800</v>
      </c>
      <c r="AD41" s="32">
        <v>20000</v>
      </c>
      <c r="AE41" s="32">
        <v>0</v>
      </c>
      <c r="AF41" s="32">
        <v>0</v>
      </c>
      <c r="AG41" s="32">
        <v>0</v>
      </c>
      <c r="AH41" s="32">
        <v>200</v>
      </c>
      <c r="AI41" s="32">
        <v>0</v>
      </c>
      <c r="AJ41" s="32">
        <v>0</v>
      </c>
      <c r="AK41" s="32">
        <v>0</v>
      </c>
      <c r="AL41" s="32">
        <v>19233</v>
      </c>
      <c r="AM41" s="32">
        <v>0</v>
      </c>
      <c r="AN41" s="32">
        <v>0</v>
      </c>
      <c r="AO41" s="33">
        <v>1353600</v>
      </c>
      <c r="AP41" s="33">
        <v>0</v>
      </c>
      <c r="AQ41" s="33">
        <v>500</v>
      </c>
      <c r="AR41" s="33">
        <v>0</v>
      </c>
      <c r="AS41" s="33">
        <v>0</v>
      </c>
      <c r="AT41" s="33">
        <v>125000</v>
      </c>
      <c r="AU41" s="33">
        <v>3500</v>
      </c>
      <c r="AV41" s="33">
        <v>0</v>
      </c>
      <c r="AW41" s="33">
        <v>0</v>
      </c>
      <c r="AX41" s="34">
        <v>0</v>
      </c>
      <c r="AY41" s="33">
        <v>80000</v>
      </c>
      <c r="AZ41" s="33">
        <v>0</v>
      </c>
      <c r="BA41" s="33">
        <v>20000</v>
      </c>
      <c r="BB41" s="33">
        <v>0</v>
      </c>
      <c r="BC41" s="33">
        <v>0</v>
      </c>
      <c r="BD41" s="33">
        <v>0</v>
      </c>
      <c r="BE41" s="33">
        <v>0</v>
      </c>
      <c r="BF41" s="33">
        <v>0</v>
      </c>
      <c r="BG41" s="33">
        <v>0</v>
      </c>
      <c r="BH41" s="33">
        <v>0</v>
      </c>
      <c r="BI41" s="32">
        <f>SUM(C41:BH41)</f>
        <v>1821223</v>
      </c>
    </row>
    <row r="42" spans="1:61" ht="12.75" customHeight="1">
      <c r="A42" s="10">
        <v>22</v>
      </c>
      <c r="B42" s="30" t="s">
        <v>100</v>
      </c>
      <c r="C42" s="32">
        <v>0</v>
      </c>
      <c r="D42" s="33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33">
        <v>0</v>
      </c>
      <c r="Z42" s="32">
        <v>0</v>
      </c>
      <c r="AA42" s="32">
        <v>0</v>
      </c>
      <c r="AB42" s="32">
        <v>0</v>
      </c>
      <c r="AC42" s="32">
        <v>0</v>
      </c>
      <c r="AD42" s="32">
        <v>0</v>
      </c>
      <c r="AE42" s="32">
        <v>0</v>
      </c>
      <c r="AF42" s="32">
        <v>0</v>
      </c>
      <c r="AG42" s="32">
        <v>0</v>
      </c>
      <c r="AH42" s="32">
        <v>0</v>
      </c>
      <c r="AI42" s="32">
        <v>0</v>
      </c>
      <c r="AJ42" s="32">
        <v>0</v>
      </c>
      <c r="AK42" s="32">
        <v>0</v>
      </c>
      <c r="AL42" s="32">
        <v>8000</v>
      </c>
      <c r="AM42" s="32">
        <v>0</v>
      </c>
      <c r="AN42" s="32">
        <v>0</v>
      </c>
      <c r="AO42" s="33">
        <v>0</v>
      </c>
      <c r="AP42" s="33">
        <v>0</v>
      </c>
      <c r="AQ42" s="33">
        <v>0</v>
      </c>
      <c r="AR42" s="33">
        <v>0</v>
      </c>
      <c r="AS42" s="33">
        <v>0</v>
      </c>
      <c r="AT42" s="33">
        <v>0</v>
      </c>
      <c r="AU42" s="33">
        <v>0</v>
      </c>
      <c r="AV42" s="33">
        <v>0</v>
      </c>
      <c r="AW42" s="33">
        <v>0</v>
      </c>
      <c r="AX42" s="34">
        <v>0</v>
      </c>
      <c r="AY42" s="33">
        <v>0</v>
      </c>
      <c r="AZ42" s="33">
        <v>0</v>
      </c>
      <c r="BA42" s="33">
        <v>0</v>
      </c>
      <c r="BB42" s="33">
        <v>0</v>
      </c>
      <c r="BC42" s="33">
        <v>0</v>
      </c>
      <c r="BD42" s="33">
        <v>0</v>
      </c>
      <c r="BE42" s="33">
        <v>0</v>
      </c>
      <c r="BF42" s="33">
        <v>0</v>
      </c>
      <c r="BG42" s="33">
        <v>0</v>
      </c>
      <c r="BH42" s="33">
        <v>0</v>
      </c>
      <c r="BI42" s="32">
        <f>SUM(C42:BD42)</f>
        <v>8000</v>
      </c>
    </row>
    <row r="43" spans="1:61" ht="12.75" customHeight="1">
      <c r="A43" s="10">
        <v>23</v>
      </c>
      <c r="B43" s="30" t="s">
        <v>101</v>
      </c>
      <c r="C43" s="32">
        <v>1500</v>
      </c>
      <c r="D43" s="33">
        <v>171000</v>
      </c>
      <c r="E43" s="32">
        <v>164000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122600</v>
      </c>
      <c r="O43" s="32">
        <v>5000</v>
      </c>
      <c r="P43" s="32">
        <v>0</v>
      </c>
      <c r="Q43" s="32">
        <v>522600</v>
      </c>
      <c r="R43" s="32">
        <v>0</v>
      </c>
      <c r="S43" s="32">
        <v>0</v>
      </c>
      <c r="T43" s="32">
        <v>10000</v>
      </c>
      <c r="U43" s="32">
        <v>70000</v>
      </c>
      <c r="V43" s="32">
        <v>0</v>
      </c>
      <c r="W43" s="32">
        <v>0</v>
      </c>
      <c r="X43" s="32">
        <v>0</v>
      </c>
      <c r="Y43" s="33">
        <v>600</v>
      </c>
      <c r="Z43" s="32">
        <v>0</v>
      </c>
      <c r="AA43" s="32">
        <v>386</v>
      </c>
      <c r="AB43" s="32">
        <v>422875</v>
      </c>
      <c r="AC43" s="32">
        <v>191000</v>
      </c>
      <c r="AD43" s="32">
        <v>0</v>
      </c>
      <c r="AE43" s="32">
        <v>42064</v>
      </c>
      <c r="AF43" s="32">
        <v>0</v>
      </c>
      <c r="AG43" s="32">
        <v>0</v>
      </c>
      <c r="AH43" s="32">
        <v>0</v>
      </c>
      <c r="AI43" s="32">
        <v>0</v>
      </c>
      <c r="AJ43" s="32">
        <v>0</v>
      </c>
      <c r="AK43" s="32">
        <v>0</v>
      </c>
      <c r="AL43" s="32">
        <v>545000</v>
      </c>
      <c r="AM43" s="32">
        <v>58516</v>
      </c>
      <c r="AN43" s="32">
        <v>0</v>
      </c>
      <c r="AO43" s="33">
        <v>0</v>
      </c>
      <c r="AP43" s="33">
        <v>0</v>
      </c>
      <c r="AQ43" s="33">
        <v>0</v>
      </c>
      <c r="AR43" s="33">
        <v>55000</v>
      </c>
      <c r="AS43" s="33">
        <v>500</v>
      </c>
      <c r="AT43" s="33">
        <v>43063</v>
      </c>
      <c r="AU43" s="33">
        <v>0</v>
      </c>
      <c r="AV43" s="33">
        <v>0</v>
      </c>
      <c r="AW43" s="33">
        <v>0</v>
      </c>
      <c r="AX43" s="34">
        <v>0</v>
      </c>
      <c r="AY43" s="33">
        <v>0</v>
      </c>
      <c r="AZ43" s="33">
        <v>0</v>
      </c>
      <c r="BA43" s="33">
        <v>0</v>
      </c>
      <c r="BB43" s="33">
        <v>0</v>
      </c>
      <c r="BC43" s="33">
        <v>10000</v>
      </c>
      <c r="BD43" s="33">
        <v>0</v>
      </c>
      <c r="BE43" s="33">
        <v>30000</v>
      </c>
      <c r="BF43" s="33">
        <v>220000</v>
      </c>
      <c r="BG43" s="33">
        <v>5000</v>
      </c>
      <c r="BH43" s="33">
        <v>0</v>
      </c>
      <c r="BI43" s="32">
        <f>SUM(C43:BH43)</f>
        <v>2690704</v>
      </c>
    </row>
    <row r="44" spans="1:61" ht="12.75" customHeight="1">
      <c r="A44" s="16"/>
      <c r="B44" s="41" t="s">
        <v>102</v>
      </c>
      <c r="C44" s="49">
        <v>1500</v>
      </c>
      <c r="D44" s="49">
        <v>216338</v>
      </c>
      <c r="E44" s="49">
        <v>277124</v>
      </c>
      <c r="F44" s="49">
        <v>10425</v>
      </c>
      <c r="G44" s="49">
        <v>65800</v>
      </c>
      <c r="H44" s="49">
        <v>0</v>
      </c>
      <c r="I44" s="49">
        <v>0</v>
      </c>
      <c r="J44" s="49">
        <v>0</v>
      </c>
      <c r="K44" s="49">
        <v>3000</v>
      </c>
      <c r="L44" s="49">
        <v>1320</v>
      </c>
      <c r="M44" s="49">
        <v>8000</v>
      </c>
      <c r="N44" s="49">
        <v>122600</v>
      </c>
      <c r="O44" s="49">
        <v>5500</v>
      </c>
      <c r="P44" s="49">
        <v>0</v>
      </c>
      <c r="Q44" s="49">
        <v>530725</v>
      </c>
      <c r="R44" s="49">
        <v>300</v>
      </c>
      <c r="S44" s="49">
        <v>0</v>
      </c>
      <c r="T44" s="49">
        <v>10000</v>
      </c>
      <c r="U44" s="49">
        <v>83500</v>
      </c>
      <c r="V44" s="49">
        <v>15000</v>
      </c>
      <c r="W44" s="49">
        <v>31500</v>
      </c>
      <c r="X44" s="49">
        <v>100</v>
      </c>
      <c r="Y44" s="49">
        <v>600</v>
      </c>
      <c r="Z44" s="49">
        <v>49130</v>
      </c>
      <c r="AA44" s="49">
        <v>486</v>
      </c>
      <c r="AB44" s="49">
        <v>432394</v>
      </c>
      <c r="AC44" s="49">
        <v>202800</v>
      </c>
      <c r="AD44" s="49">
        <v>20000</v>
      </c>
      <c r="AE44" s="49">
        <v>25900</v>
      </c>
      <c r="AF44" s="49">
        <v>0</v>
      </c>
      <c r="AG44" s="49">
        <v>0</v>
      </c>
      <c r="AH44" s="49">
        <v>200</v>
      </c>
      <c r="AI44" s="49">
        <v>0</v>
      </c>
      <c r="AJ44" s="49">
        <v>0</v>
      </c>
      <c r="AK44" s="49">
        <v>2060</v>
      </c>
      <c r="AL44" s="49">
        <v>677083</v>
      </c>
      <c r="AM44" s="49">
        <v>37087</v>
      </c>
      <c r="AN44" s="49">
        <v>0</v>
      </c>
      <c r="AO44" s="49">
        <v>1353600</v>
      </c>
      <c r="AP44" s="49">
        <v>0</v>
      </c>
      <c r="AQ44" s="49">
        <v>500</v>
      </c>
      <c r="AR44" s="49">
        <v>55000</v>
      </c>
      <c r="AS44" s="49">
        <v>500</v>
      </c>
      <c r="AT44" s="49">
        <v>168063</v>
      </c>
      <c r="AU44" s="49">
        <v>3500</v>
      </c>
      <c r="AV44" s="49">
        <v>0</v>
      </c>
      <c r="AW44" s="49">
        <v>0</v>
      </c>
      <c r="AX44" s="50">
        <v>0</v>
      </c>
      <c r="AY44" s="49">
        <v>80000</v>
      </c>
      <c r="AZ44" s="49">
        <v>0</v>
      </c>
      <c r="BA44" s="49">
        <v>20000</v>
      </c>
      <c r="BB44" s="49">
        <v>0</v>
      </c>
      <c r="BC44" s="49">
        <v>10000</v>
      </c>
      <c r="BD44" s="49">
        <v>0</v>
      </c>
      <c r="BE44" s="49">
        <v>30000</v>
      </c>
      <c r="BF44" s="49">
        <v>220000</v>
      </c>
      <c r="BG44" s="49">
        <v>5000</v>
      </c>
      <c r="BH44" s="49">
        <v>0</v>
      </c>
      <c r="BI44" s="49">
        <f>SUM(BI40:BI43)</f>
        <v>4814228</v>
      </c>
    </row>
    <row r="45" spans="1:61" ht="12.75" customHeight="1">
      <c r="A45" s="16"/>
      <c r="B45" s="41" t="s">
        <v>103</v>
      </c>
      <c r="C45" s="51">
        <v>3.849015934925971</v>
      </c>
      <c r="D45" s="51">
        <v>112.19279457752285</v>
      </c>
      <c r="E45" s="51">
        <v>38.69998310251744</v>
      </c>
      <c r="F45" s="51">
        <v>2.455003379309208</v>
      </c>
      <c r="G45" s="51">
        <v>98.94736842105263</v>
      </c>
      <c r="H45" s="51">
        <v>0</v>
      </c>
      <c r="I45" s="51">
        <v>0</v>
      </c>
      <c r="J45" s="51">
        <v>0</v>
      </c>
      <c r="K45" s="51">
        <v>7.518796992481203</v>
      </c>
      <c r="L45" s="51">
        <v>1.4513947683815849</v>
      </c>
      <c r="M45" s="51">
        <v>3.2193158953722336</v>
      </c>
      <c r="N45" s="51">
        <v>77.30138713745272</v>
      </c>
      <c r="O45" s="51">
        <v>8.082886325225953</v>
      </c>
      <c r="P45" s="51">
        <v>0</v>
      </c>
      <c r="Q45" s="51">
        <v>61.16577137041984</v>
      </c>
      <c r="R45" s="51">
        <v>0.18381564516227858</v>
      </c>
      <c r="S45" s="51">
        <v>0</v>
      </c>
      <c r="T45" s="51">
        <v>7.875193926650444</v>
      </c>
      <c r="U45" s="51">
        <v>20.52928681011762</v>
      </c>
      <c r="V45" s="51">
        <v>5.277824691775038</v>
      </c>
      <c r="W45" s="51">
        <v>31.563126252505008</v>
      </c>
      <c r="X45" s="51">
        <v>0.12254901960784313</v>
      </c>
      <c r="Y45" s="51">
        <v>1.6253115180409579</v>
      </c>
      <c r="Z45" s="51">
        <v>36.26579662218023</v>
      </c>
      <c r="AA45" s="51">
        <v>1.446686908376496</v>
      </c>
      <c r="AB45" s="51">
        <v>78.77995055232361</v>
      </c>
      <c r="AC45" s="51">
        <v>60.05330174711282</v>
      </c>
      <c r="AD45" s="51">
        <v>60.1304831484321</v>
      </c>
      <c r="AE45" s="51">
        <v>46273</v>
      </c>
      <c r="AF45" s="51">
        <v>0</v>
      </c>
      <c r="AG45" s="51">
        <v>0</v>
      </c>
      <c r="AH45" s="51">
        <v>0.2866438307081536</v>
      </c>
      <c r="AI45" s="51">
        <v>0</v>
      </c>
      <c r="AJ45" s="51">
        <v>0</v>
      </c>
      <c r="AK45" s="51">
        <v>15.564790328673968</v>
      </c>
      <c r="AL45" s="51">
        <v>76.19788765284132</v>
      </c>
      <c r="AM45" s="51">
        <v>67296</v>
      </c>
      <c r="AN45" s="51">
        <v>0</v>
      </c>
      <c r="AO45" s="51">
        <v>309.961071673918</v>
      </c>
      <c r="AP45" s="51">
        <v>0</v>
      </c>
      <c r="AQ45" s="51">
        <v>3.7512191462225224</v>
      </c>
      <c r="AR45" s="51">
        <v>81.32245091081145</v>
      </c>
      <c r="AS45" s="51">
        <v>0.3824121025782224</v>
      </c>
      <c r="AT45" s="51">
        <v>73.13287352320445</v>
      </c>
      <c r="AU45" s="51">
        <v>5.072610800313052</v>
      </c>
      <c r="AV45" s="51">
        <v>0</v>
      </c>
      <c r="AW45" s="51">
        <v>0</v>
      </c>
      <c r="AX45" s="50">
        <v>0</v>
      </c>
      <c r="AY45" s="51">
        <v>54.336752020647964</v>
      </c>
      <c r="AZ45" s="51">
        <v>0</v>
      </c>
      <c r="BA45" s="51">
        <v>13.144836379649163</v>
      </c>
      <c r="BB45" s="51">
        <v>0</v>
      </c>
      <c r="BC45" s="51">
        <v>28.518465706544987</v>
      </c>
      <c r="BD45" s="51">
        <v>0</v>
      </c>
      <c r="BE45" s="51">
        <v>86.73779165582445</v>
      </c>
      <c r="BF45" s="51">
        <v>59.91318035501283</v>
      </c>
      <c r="BG45" s="51">
        <v>8.328336331534413</v>
      </c>
      <c r="BH45" s="51">
        <v>0</v>
      </c>
      <c r="BI45" s="51">
        <f>BI44/BI4*100</f>
        <v>48.47488850850557</v>
      </c>
    </row>
    <row r="46" spans="1:61" ht="12.75" customHeight="1">
      <c r="A46" s="16"/>
      <c r="B46" s="27" t="s">
        <v>104</v>
      </c>
      <c r="C46" s="51">
        <v>0</v>
      </c>
      <c r="D46" s="51">
        <v>2.1750066121445646</v>
      </c>
      <c r="E46" s="51">
        <v>1.438660043598298</v>
      </c>
      <c r="F46" s="51">
        <v>0.10008407061932023</v>
      </c>
      <c r="G46" s="51">
        <v>98.94736842105263</v>
      </c>
      <c r="H46" s="51">
        <v>0</v>
      </c>
      <c r="I46" s="51">
        <v>0</v>
      </c>
      <c r="J46" s="51">
        <v>0</v>
      </c>
      <c r="K46" s="51">
        <v>7.518796992481203</v>
      </c>
      <c r="L46" s="51">
        <v>1.4513947683815849</v>
      </c>
      <c r="M46" s="51">
        <v>3.2193158953722336</v>
      </c>
      <c r="N46" s="51">
        <v>0</v>
      </c>
      <c r="O46" s="51">
        <v>0.7348078477478139</v>
      </c>
      <c r="P46" s="51">
        <v>0</v>
      </c>
      <c r="Q46" s="51">
        <v>0.011524946322562502</v>
      </c>
      <c r="R46" s="51">
        <v>0.18381564516227858</v>
      </c>
      <c r="S46" s="51">
        <v>0</v>
      </c>
      <c r="T46" s="51">
        <v>0</v>
      </c>
      <c r="U46" s="51">
        <v>3.3191062507375793</v>
      </c>
      <c r="V46" s="51">
        <v>5.277824691775038</v>
      </c>
      <c r="W46" s="51">
        <v>6.112224448897796</v>
      </c>
      <c r="X46" s="51">
        <v>0.12254901960784313</v>
      </c>
      <c r="Y46" s="51">
        <v>0</v>
      </c>
      <c r="Z46" s="51">
        <v>36.26579662218023</v>
      </c>
      <c r="AA46" s="51">
        <v>0.29767220336964934</v>
      </c>
      <c r="AB46" s="51">
        <v>1.7343125698033937</v>
      </c>
      <c r="AC46" s="51">
        <v>3.4942256440627775</v>
      </c>
      <c r="AD46" s="52">
        <f>AD41/AD4*100</f>
        <v>60.1304831484321</v>
      </c>
      <c r="AE46" s="51">
        <v>0</v>
      </c>
      <c r="AF46" s="51">
        <v>0</v>
      </c>
      <c r="AG46" s="51">
        <v>0</v>
      </c>
      <c r="AH46" s="51">
        <v>0.2866438307081536</v>
      </c>
      <c r="AI46" s="51">
        <v>0</v>
      </c>
      <c r="AJ46" s="51">
        <v>0</v>
      </c>
      <c r="AK46" s="51">
        <v>0</v>
      </c>
      <c r="AL46" s="51">
        <v>2.1644524721889296</v>
      </c>
      <c r="AM46" s="51">
        <v>0</v>
      </c>
      <c r="AN46" s="51">
        <v>0</v>
      </c>
      <c r="AO46" s="51">
        <f>AO41/AO4*100</f>
        <v>309.961071673918</v>
      </c>
      <c r="AP46" s="51">
        <v>0</v>
      </c>
      <c r="AQ46" s="51">
        <v>3.7512191462225224</v>
      </c>
      <c r="AR46" s="51">
        <v>0</v>
      </c>
      <c r="AS46" s="51">
        <v>0</v>
      </c>
      <c r="AT46" s="51">
        <v>54.393942690541984</v>
      </c>
      <c r="AU46" s="51">
        <v>5.072610800313052</v>
      </c>
      <c r="AV46" s="51">
        <v>0</v>
      </c>
      <c r="AW46" s="51">
        <v>0</v>
      </c>
      <c r="AX46" s="50">
        <v>0</v>
      </c>
      <c r="AY46" s="51">
        <v>54.336752020647964</v>
      </c>
      <c r="AZ46" s="51">
        <v>0</v>
      </c>
      <c r="BA46" s="51">
        <v>13.144836379649163</v>
      </c>
      <c r="BB46" s="51">
        <v>0</v>
      </c>
      <c r="BC46" s="51">
        <v>0</v>
      </c>
      <c r="BD46" s="51">
        <v>0</v>
      </c>
      <c r="BE46" s="51">
        <v>0</v>
      </c>
      <c r="BF46" s="51">
        <v>0</v>
      </c>
      <c r="BG46" s="51">
        <v>0</v>
      </c>
      <c r="BH46" s="51">
        <v>0</v>
      </c>
      <c r="BI46" s="51">
        <f>BI41/BI4*100</f>
        <v>18.3380558366006</v>
      </c>
    </row>
    <row r="47" spans="1:61" ht="12.75" customHeight="1">
      <c r="A47" s="16"/>
      <c r="B47" s="27" t="s">
        <v>105</v>
      </c>
      <c r="C47" s="53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  <c r="P47" s="53">
        <v>0</v>
      </c>
      <c r="Q47" s="53">
        <v>0</v>
      </c>
      <c r="R47" s="53">
        <v>0</v>
      </c>
      <c r="S47" s="53">
        <v>0</v>
      </c>
      <c r="T47" s="53">
        <v>0</v>
      </c>
      <c r="U47" s="53">
        <v>0</v>
      </c>
      <c r="V47" s="53">
        <v>0</v>
      </c>
      <c r="W47" s="53">
        <v>0</v>
      </c>
      <c r="X47" s="53">
        <v>0</v>
      </c>
      <c r="Y47" s="53">
        <v>0</v>
      </c>
      <c r="Z47" s="53">
        <v>0</v>
      </c>
      <c r="AA47" s="53">
        <v>0</v>
      </c>
      <c r="AB47" s="53">
        <v>0</v>
      </c>
      <c r="AC47" s="53">
        <v>0</v>
      </c>
      <c r="AD47" s="53">
        <v>0</v>
      </c>
      <c r="AE47" s="53">
        <v>1.2028289176405236</v>
      </c>
      <c r="AF47" s="53">
        <v>0</v>
      </c>
      <c r="AG47" s="53">
        <v>0</v>
      </c>
      <c r="AH47" s="53">
        <v>0</v>
      </c>
      <c r="AI47" s="53">
        <v>0</v>
      </c>
      <c r="AJ47" s="53">
        <v>0</v>
      </c>
      <c r="AK47" s="53">
        <v>0</v>
      </c>
      <c r="AL47" s="53">
        <v>0.9003077927266383</v>
      </c>
      <c r="AM47" s="53">
        <v>0.6863245703164623</v>
      </c>
      <c r="AN47" s="53">
        <v>0</v>
      </c>
      <c r="AO47" s="53">
        <v>0</v>
      </c>
      <c r="AP47" s="53">
        <v>0</v>
      </c>
      <c r="AQ47" s="53">
        <v>0</v>
      </c>
      <c r="AR47" s="53">
        <v>0</v>
      </c>
      <c r="AS47" s="53">
        <v>0</v>
      </c>
      <c r="AT47" s="53">
        <v>0</v>
      </c>
      <c r="AU47" s="53">
        <v>0</v>
      </c>
      <c r="AV47" s="53">
        <v>0</v>
      </c>
      <c r="AW47" s="53">
        <v>0</v>
      </c>
      <c r="AX47" s="19">
        <v>0</v>
      </c>
      <c r="AY47" s="53">
        <v>0</v>
      </c>
      <c r="AZ47" s="53">
        <v>0</v>
      </c>
      <c r="BA47" s="53">
        <v>0</v>
      </c>
      <c r="BB47" s="53">
        <v>0</v>
      </c>
      <c r="BC47" s="53">
        <v>0</v>
      </c>
      <c r="BD47" s="53">
        <v>0</v>
      </c>
      <c r="BE47" s="53">
        <v>0</v>
      </c>
      <c r="BF47" s="53">
        <v>0</v>
      </c>
      <c r="BG47" s="53">
        <v>0</v>
      </c>
      <c r="BH47" s="53">
        <v>0</v>
      </c>
      <c r="BI47" s="53">
        <f>BI42/BI4*100</f>
        <v>0.08055270919201263</v>
      </c>
    </row>
    <row r="48" spans="1:61" ht="12.75">
      <c r="A48" s="10">
        <v>24</v>
      </c>
      <c r="B48" s="11" t="s">
        <v>106</v>
      </c>
      <c r="C48" s="54">
        <v>19264</v>
      </c>
      <c r="D48" s="55">
        <v>31384</v>
      </c>
      <c r="E48" s="54">
        <v>0</v>
      </c>
      <c r="F48" s="54">
        <v>23538</v>
      </c>
      <c r="G48" s="54">
        <v>3700</v>
      </c>
      <c r="H48" s="54">
        <v>391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  <c r="W48" s="54">
        <v>0</v>
      </c>
      <c r="X48" s="54">
        <v>0</v>
      </c>
      <c r="Y48" s="55">
        <v>0</v>
      </c>
      <c r="Z48" s="54">
        <v>0</v>
      </c>
      <c r="AA48" s="54">
        <v>0</v>
      </c>
      <c r="AB48" s="54">
        <v>0</v>
      </c>
      <c r="AC48" s="54">
        <v>0</v>
      </c>
      <c r="AD48" s="54">
        <v>0</v>
      </c>
      <c r="AE48" s="54">
        <v>9.267451331108166</v>
      </c>
      <c r="AF48" s="54">
        <v>0</v>
      </c>
      <c r="AG48" s="54">
        <v>0</v>
      </c>
      <c r="AH48" s="54">
        <v>0</v>
      </c>
      <c r="AI48" s="54">
        <v>0</v>
      </c>
      <c r="AJ48" s="54">
        <v>0</v>
      </c>
      <c r="AK48" s="54">
        <v>0</v>
      </c>
      <c r="AL48" s="54">
        <v>0</v>
      </c>
      <c r="AM48" s="54">
        <v>7.50375939849624</v>
      </c>
      <c r="AN48" s="54">
        <v>0</v>
      </c>
      <c r="AO48" s="55">
        <v>0</v>
      </c>
      <c r="AP48" s="55">
        <v>0</v>
      </c>
      <c r="AQ48" s="55">
        <v>0</v>
      </c>
      <c r="AR48" s="55">
        <v>0</v>
      </c>
      <c r="AS48" s="55">
        <v>0</v>
      </c>
      <c r="AT48" s="55">
        <v>0</v>
      </c>
      <c r="AU48" s="55">
        <v>0</v>
      </c>
      <c r="AV48" s="55">
        <v>0</v>
      </c>
      <c r="AW48" s="55">
        <v>0</v>
      </c>
      <c r="AX48" s="34">
        <v>0</v>
      </c>
      <c r="AY48" s="55">
        <v>0</v>
      </c>
      <c r="AZ48" s="55">
        <v>0</v>
      </c>
      <c r="BA48" s="55">
        <v>0</v>
      </c>
      <c r="BB48" s="55">
        <v>0</v>
      </c>
      <c r="BC48" s="55">
        <v>0</v>
      </c>
      <c r="BD48" s="55">
        <v>0</v>
      </c>
      <c r="BE48" s="55">
        <v>0</v>
      </c>
      <c r="BF48" s="55">
        <v>0</v>
      </c>
      <c r="BG48" s="55">
        <v>0</v>
      </c>
      <c r="BH48" s="55">
        <v>0</v>
      </c>
      <c r="BI48" s="54">
        <f>SUM(C48:BF48)</f>
        <v>78293.77121072961</v>
      </c>
    </row>
    <row r="49" spans="1:61" ht="12.75">
      <c r="A49" s="10">
        <v>25</v>
      </c>
      <c r="B49" s="56" t="s">
        <v>107</v>
      </c>
      <c r="C49" s="54">
        <v>6969</v>
      </c>
      <c r="D49" s="55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2391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5">
        <v>0</v>
      </c>
      <c r="Z49" s="54">
        <v>0</v>
      </c>
      <c r="AA49" s="54">
        <v>0</v>
      </c>
      <c r="AB49" s="54">
        <v>0</v>
      </c>
      <c r="AC49" s="54">
        <v>0</v>
      </c>
      <c r="AD49" s="54">
        <v>0</v>
      </c>
      <c r="AE49" s="54"/>
      <c r="AF49" s="54">
        <v>0</v>
      </c>
      <c r="AG49" s="54">
        <v>0</v>
      </c>
      <c r="AH49" s="54">
        <v>0</v>
      </c>
      <c r="AI49" s="54">
        <v>0</v>
      </c>
      <c r="AJ49" s="54">
        <v>0</v>
      </c>
      <c r="AK49" s="54">
        <v>0</v>
      </c>
      <c r="AL49" s="54">
        <v>0</v>
      </c>
      <c r="AM49" s="54"/>
      <c r="AN49" s="54">
        <v>0</v>
      </c>
      <c r="AO49" s="55">
        <v>0</v>
      </c>
      <c r="AP49" s="55">
        <v>0</v>
      </c>
      <c r="AQ49" s="55">
        <v>0</v>
      </c>
      <c r="AR49" s="55">
        <v>0</v>
      </c>
      <c r="AS49" s="55">
        <v>0</v>
      </c>
      <c r="AT49" s="55">
        <v>0</v>
      </c>
      <c r="AU49" s="55">
        <v>0</v>
      </c>
      <c r="AV49" s="55">
        <v>0</v>
      </c>
      <c r="AW49" s="55">
        <v>0</v>
      </c>
      <c r="AX49" s="34">
        <v>0</v>
      </c>
      <c r="AY49" s="55">
        <v>0</v>
      </c>
      <c r="AZ49" s="55">
        <v>0</v>
      </c>
      <c r="BA49" s="55">
        <v>0</v>
      </c>
      <c r="BB49" s="55">
        <v>0</v>
      </c>
      <c r="BC49" s="55">
        <v>0</v>
      </c>
      <c r="BD49" s="55">
        <v>0</v>
      </c>
      <c r="BE49" s="55">
        <v>0</v>
      </c>
      <c r="BF49" s="55">
        <v>0</v>
      </c>
      <c r="BG49" s="55">
        <v>0</v>
      </c>
      <c r="BH49" s="55">
        <v>0</v>
      </c>
      <c r="BI49" s="54">
        <f>SUM(C49:BF49)</f>
        <v>9360</v>
      </c>
    </row>
    <row r="50" spans="1:61" ht="12.75">
      <c r="A50" s="16"/>
      <c r="B50" s="27" t="s">
        <v>108</v>
      </c>
      <c r="C50" s="53">
        <v>12.375213598345175</v>
      </c>
      <c r="D50" s="53">
        <v>2.362486271398364</v>
      </c>
      <c r="E50" s="53">
        <v>0</v>
      </c>
      <c r="F50" s="53">
        <v>1.9178372388619105</v>
      </c>
      <c r="G50" s="53">
        <v>0.5290248784672577</v>
      </c>
      <c r="H50" s="53">
        <v>0.030244781614885696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53">
        <v>0</v>
      </c>
      <c r="Q50" s="53">
        <v>0</v>
      </c>
      <c r="R50" s="53">
        <v>0</v>
      </c>
      <c r="S50" s="53">
        <v>0</v>
      </c>
      <c r="T50" s="53">
        <v>0</v>
      </c>
      <c r="U50" s="53">
        <v>0</v>
      </c>
      <c r="V50" s="53">
        <v>0</v>
      </c>
      <c r="W50" s="53">
        <v>0</v>
      </c>
      <c r="X50" s="53">
        <v>0</v>
      </c>
      <c r="Y50" s="53">
        <v>0</v>
      </c>
      <c r="Z50" s="53">
        <v>0</v>
      </c>
      <c r="AA50" s="53">
        <v>0</v>
      </c>
      <c r="AB50" s="53">
        <v>0</v>
      </c>
      <c r="AC50" s="53">
        <v>0</v>
      </c>
      <c r="AD50" s="53">
        <v>0</v>
      </c>
      <c r="AE50" s="53"/>
      <c r="AF50" s="53">
        <v>0</v>
      </c>
      <c r="AG50" s="53">
        <v>0</v>
      </c>
      <c r="AH50" s="53">
        <v>0</v>
      </c>
      <c r="AI50" s="53">
        <v>0</v>
      </c>
      <c r="AJ50" s="53">
        <v>0</v>
      </c>
      <c r="AK50" s="53">
        <v>0</v>
      </c>
      <c r="AL50" s="53">
        <v>0</v>
      </c>
      <c r="AM50" s="53"/>
      <c r="AN50" s="53">
        <v>0</v>
      </c>
      <c r="AO50" s="53">
        <v>0</v>
      </c>
      <c r="AP50" s="53">
        <v>0</v>
      </c>
      <c r="AQ50" s="53">
        <v>0</v>
      </c>
      <c r="AR50" s="53">
        <v>0</v>
      </c>
      <c r="AS50" s="53">
        <v>0</v>
      </c>
      <c r="AT50" s="53">
        <v>0</v>
      </c>
      <c r="AU50" s="53">
        <v>0</v>
      </c>
      <c r="AV50" s="53">
        <v>0</v>
      </c>
      <c r="AW50" s="53">
        <v>0</v>
      </c>
      <c r="AX50" s="19">
        <v>0</v>
      </c>
      <c r="AY50" s="53">
        <v>0</v>
      </c>
      <c r="AZ50" s="53">
        <v>0</v>
      </c>
      <c r="BA50" s="53">
        <v>0</v>
      </c>
      <c r="BB50" s="53">
        <v>0</v>
      </c>
      <c r="BC50" s="53">
        <v>0</v>
      </c>
      <c r="BD50" s="53">
        <v>0</v>
      </c>
      <c r="BE50" s="53">
        <v>0</v>
      </c>
      <c r="BF50" s="53">
        <v>0</v>
      </c>
      <c r="BG50" s="53">
        <v>0</v>
      </c>
      <c r="BH50" s="53">
        <v>0</v>
      </c>
      <c r="BI50" s="53">
        <f>BI48/BI7*100</f>
        <v>0.1229231308468311</v>
      </c>
    </row>
    <row r="51" spans="1:61" ht="12.75">
      <c r="A51" s="16"/>
      <c r="B51" s="27" t="s">
        <v>109</v>
      </c>
      <c r="C51" s="53">
        <v>36.176287375415285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 t="e">
        <v>#DIV/0!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53">
        <v>0</v>
      </c>
      <c r="AA51" s="53">
        <v>0</v>
      </c>
      <c r="AB51" s="53">
        <v>0</v>
      </c>
      <c r="AC51" s="53">
        <v>0</v>
      </c>
      <c r="AD51" s="53">
        <v>0</v>
      </c>
      <c r="AE51" s="53"/>
      <c r="AF51" s="53">
        <v>0</v>
      </c>
      <c r="AG51" s="53">
        <v>0</v>
      </c>
      <c r="AH51" s="53">
        <v>0</v>
      </c>
      <c r="AI51" s="53">
        <v>0</v>
      </c>
      <c r="AJ51" s="53">
        <v>0</v>
      </c>
      <c r="AK51" s="53">
        <v>0</v>
      </c>
      <c r="AL51" s="53">
        <v>0</v>
      </c>
      <c r="AM51" s="53"/>
      <c r="AN51" s="53">
        <v>0</v>
      </c>
      <c r="AO51" s="53">
        <v>0</v>
      </c>
      <c r="AP51" s="53">
        <v>0</v>
      </c>
      <c r="AQ51" s="53">
        <v>0</v>
      </c>
      <c r="AR51" s="53">
        <v>0</v>
      </c>
      <c r="AS51" s="53">
        <v>0</v>
      </c>
      <c r="AT51" s="53">
        <v>0</v>
      </c>
      <c r="AU51" s="53">
        <v>0</v>
      </c>
      <c r="AV51" s="53">
        <v>0</v>
      </c>
      <c r="AW51" s="53">
        <v>0</v>
      </c>
      <c r="AX51" s="19">
        <v>0</v>
      </c>
      <c r="AY51" s="53">
        <v>0</v>
      </c>
      <c r="AZ51" s="53">
        <v>0</v>
      </c>
      <c r="BA51" s="53">
        <v>0</v>
      </c>
      <c r="BB51" s="53">
        <v>0</v>
      </c>
      <c r="BC51" s="53">
        <v>0</v>
      </c>
      <c r="BD51" s="53">
        <v>0</v>
      </c>
      <c r="BE51" s="53">
        <v>0</v>
      </c>
      <c r="BF51" s="53">
        <v>0</v>
      </c>
      <c r="BG51" s="53">
        <v>0</v>
      </c>
      <c r="BH51" s="53">
        <v>0</v>
      </c>
      <c r="BI51" s="53">
        <f>BI49/BI48*100</f>
        <v>11.954974010393919</v>
      </c>
    </row>
    <row r="52" spans="1:61" ht="12.75">
      <c r="A52" s="10">
        <v>26</v>
      </c>
      <c r="B52" s="11" t="s">
        <v>110</v>
      </c>
      <c r="C52" s="54">
        <v>18917</v>
      </c>
      <c r="D52" s="55">
        <v>95442</v>
      </c>
      <c r="E52" s="54">
        <v>183168</v>
      </c>
      <c r="F52" s="54">
        <v>76364</v>
      </c>
      <c r="G52" s="54">
        <v>60800</v>
      </c>
      <c r="H52" s="54">
        <v>120833</v>
      </c>
      <c r="I52" s="54">
        <v>43746</v>
      </c>
      <c r="J52" s="54">
        <v>61571</v>
      </c>
      <c r="K52" s="54">
        <v>43200</v>
      </c>
      <c r="L52" s="54">
        <v>69720</v>
      </c>
      <c r="M52" s="54">
        <v>92100</v>
      </c>
      <c r="N52" s="54">
        <v>102700</v>
      </c>
      <c r="O52" s="54">
        <v>53548</v>
      </c>
      <c r="P52" s="54">
        <v>58663</v>
      </c>
      <c r="Q52" s="54">
        <v>358505</v>
      </c>
      <c r="R52" s="54">
        <v>38481</v>
      </c>
      <c r="S52" s="54">
        <v>315798</v>
      </c>
      <c r="T52" s="54">
        <v>81999</v>
      </c>
      <c r="U52" s="54">
        <v>150967</v>
      </c>
      <c r="V52" s="54">
        <v>123041</v>
      </c>
      <c r="W52" s="54">
        <v>58800</v>
      </c>
      <c r="X52" s="54">
        <v>59400</v>
      </c>
      <c r="Y52" s="55">
        <v>22170</v>
      </c>
      <c r="Z52" s="54">
        <v>117233</v>
      </c>
      <c r="AA52" s="54">
        <v>21983</v>
      </c>
      <c r="AB52" s="54">
        <v>157843</v>
      </c>
      <c r="AC52" s="54">
        <v>235100</v>
      </c>
      <c r="AD52" s="54">
        <v>16866</v>
      </c>
      <c r="AE52" s="54"/>
      <c r="AF52" s="54">
        <v>16600</v>
      </c>
      <c r="AG52" s="54">
        <v>63334</v>
      </c>
      <c r="AH52" s="54">
        <v>73729</v>
      </c>
      <c r="AI52" s="54">
        <v>15900</v>
      </c>
      <c r="AJ52" s="54">
        <v>57660</v>
      </c>
      <c r="AK52" s="54">
        <v>7788</v>
      </c>
      <c r="AL52" s="54">
        <v>63817</v>
      </c>
      <c r="AM52" s="54"/>
      <c r="AN52" s="54">
        <v>13628</v>
      </c>
      <c r="AO52" s="55">
        <v>79300</v>
      </c>
      <c r="AP52" s="55">
        <v>14100</v>
      </c>
      <c r="AQ52" s="55">
        <v>12278</v>
      </c>
      <c r="AR52" s="55">
        <v>22009</v>
      </c>
      <c r="AS52" s="55">
        <v>50979</v>
      </c>
      <c r="AT52" s="55">
        <v>119494</v>
      </c>
      <c r="AU52" s="55">
        <v>2125</v>
      </c>
      <c r="AV52" s="55">
        <v>17556</v>
      </c>
      <c r="AW52" s="55">
        <v>41535</v>
      </c>
      <c r="AX52" s="34">
        <v>41604</v>
      </c>
      <c r="AY52" s="55">
        <v>67639</v>
      </c>
      <c r="AZ52" s="55">
        <v>46341</v>
      </c>
      <c r="BA52" s="55">
        <v>48472</v>
      </c>
      <c r="BB52" s="55">
        <v>15574</v>
      </c>
      <c r="BC52" s="55">
        <v>9059</v>
      </c>
      <c r="BD52" s="55">
        <v>4888</v>
      </c>
      <c r="BE52" s="55">
        <v>12414</v>
      </c>
      <c r="BF52" s="55">
        <v>46528</v>
      </c>
      <c r="BG52" s="55">
        <v>7482</v>
      </c>
      <c r="BH52" s="55">
        <v>593</v>
      </c>
      <c r="BI52" s="54">
        <f>SUM(C52:BH52)</f>
        <v>3811384</v>
      </c>
    </row>
    <row r="53" spans="1:61" ht="12.75">
      <c r="A53" s="10">
        <v>27</v>
      </c>
      <c r="B53" s="57" t="s">
        <v>111</v>
      </c>
      <c r="C53" s="54">
        <v>4765</v>
      </c>
      <c r="D53" s="55">
        <v>43773</v>
      </c>
      <c r="E53" s="54">
        <v>103026</v>
      </c>
      <c r="F53" s="54">
        <v>30729</v>
      </c>
      <c r="G53" s="54">
        <v>33300</v>
      </c>
      <c r="H53" s="54">
        <v>67068</v>
      </c>
      <c r="I53" s="54">
        <v>17186</v>
      </c>
      <c r="J53" s="54">
        <v>27539</v>
      </c>
      <c r="K53" s="54">
        <v>18800</v>
      </c>
      <c r="L53" s="54">
        <v>35016</v>
      </c>
      <c r="M53" s="54">
        <v>46900</v>
      </c>
      <c r="N53" s="54">
        <v>61100</v>
      </c>
      <c r="O53" s="54">
        <v>28120</v>
      </c>
      <c r="P53" s="54">
        <v>27225</v>
      </c>
      <c r="Q53" s="54">
        <v>235896</v>
      </c>
      <c r="R53" s="54">
        <v>12669</v>
      </c>
      <c r="S53" s="54">
        <v>170847</v>
      </c>
      <c r="T53" s="54">
        <v>46907</v>
      </c>
      <c r="U53" s="54">
        <v>89478</v>
      </c>
      <c r="V53" s="54">
        <v>60323</v>
      </c>
      <c r="W53" s="54">
        <v>31300</v>
      </c>
      <c r="X53" s="54">
        <v>31100</v>
      </c>
      <c r="Y53" s="55">
        <v>12064</v>
      </c>
      <c r="Z53" s="54">
        <v>71299</v>
      </c>
      <c r="AA53" s="54">
        <v>10871</v>
      </c>
      <c r="AB53" s="54">
        <v>84494</v>
      </c>
      <c r="AC53" s="54">
        <v>158300</v>
      </c>
      <c r="AD53" s="54">
        <v>7918</v>
      </c>
      <c r="AE53" s="54"/>
      <c r="AF53" s="54">
        <v>8600</v>
      </c>
      <c r="AG53" s="54">
        <v>34160</v>
      </c>
      <c r="AH53" s="54">
        <v>46626</v>
      </c>
      <c r="AI53" s="54">
        <v>7000</v>
      </c>
      <c r="AJ53" s="54">
        <v>44984</v>
      </c>
      <c r="AK53" s="54">
        <v>3137</v>
      </c>
      <c r="AL53" s="54">
        <v>16912</v>
      </c>
      <c r="AM53" s="54"/>
      <c r="AN53" s="54">
        <v>9855</v>
      </c>
      <c r="AO53" s="55">
        <v>105100</v>
      </c>
      <c r="AP53" s="55">
        <v>5252</v>
      </c>
      <c r="AQ53" s="55">
        <v>6516</v>
      </c>
      <c r="AR53" s="55">
        <v>12958</v>
      </c>
      <c r="AS53" s="55">
        <v>36540</v>
      </c>
      <c r="AT53" s="55">
        <v>75691</v>
      </c>
      <c r="AU53" s="55">
        <v>876</v>
      </c>
      <c r="AV53" s="55">
        <v>9954</v>
      </c>
      <c r="AW53" s="55">
        <v>22331</v>
      </c>
      <c r="AX53" s="34">
        <v>27138</v>
      </c>
      <c r="AY53" s="55">
        <v>41743</v>
      </c>
      <c r="AZ53" s="55">
        <v>28264</v>
      </c>
      <c r="BA53" s="55">
        <v>29932</v>
      </c>
      <c r="BB53" s="55">
        <v>7578</v>
      </c>
      <c r="BC53" s="55">
        <v>4078</v>
      </c>
      <c r="BD53" s="55">
        <v>3047</v>
      </c>
      <c r="BE53" s="55">
        <v>7656</v>
      </c>
      <c r="BF53" s="55">
        <v>18859</v>
      </c>
      <c r="BG53" s="55">
        <v>4125</v>
      </c>
      <c r="BH53" s="55">
        <v>185</v>
      </c>
      <c r="BI53" s="54">
        <f>SUM(C53:BH53)</f>
        <v>2187110</v>
      </c>
    </row>
    <row r="54" spans="1:61" ht="12.75">
      <c r="A54" s="10">
        <v>28</v>
      </c>
      <c r="B54" s="11" t="s">
        <v>112</v>
      </c>
      <c r="C54" s="54">
        <v>19577</v>
      </c>
      <c r="D54" s="55">
        <v>105107</v>
      </c>
      <c r="E54" s="54">
        <v>205133</v>
      </c>
      <c r="F54" s="54">
        <v>78537</v>
      </c>
      <c r="G54" s="54">
        <v>67900</v>
      </c>
      <c r="H54" s="54">
        <v>134836</v>
      </c>
      <c r="I54" s="54">
        <v>52327</v>
      </c>
      <c r="J54" s="54">
        <v>77612</v>
      </c>
      <c r="K54" s="54">
        <v>43200</v>
      </c>
      <c r="L54" s="54">
        <v>78098</v>
      </c>
      <c r="M54" s="54">
        <v>109200</v>
      </c>
      <c r="N54" s="54">
        <v>132600</v>
      </c>
      <c r="O54" s="54">
        <v>60522</v>
      </c>
      <c r="P54" s="54">
        <v>66099</v>
      </c>
      <c r="Q54" s="54">
        <v>396802</v>
      </c>
      <c r="R54" s="54">
        <v>45171</v>
      </c>
      <c r="S54" s="54">
        <v>350750</v>
      </c>
      <c r="T54" s="54">
        <v>92196</v>
      </c>
      <c r="U54" s="54">
        <v>190714</v>
      </c>
      <c r="V54" s="54">
        <v>139455</v>
      </c>
      <c r="W54" s="54">
        <v>80200</v>
      </c>
      <c r="X54" s="54">
        <v>68400</v>
      </c>
      <c r="Y54" s="55">
        <v>29336</v>
      </c>
      <c r="Z54" s="54">
        <v>133674</v>
      </c>
      <c r="AA54" s="54">
        <v>27476</v>
      </c>
      <c r="AB54" s="54">
        <v>170586</v>
      </c>
      <c r="AC54" s="54">
        <v>266700</v>
      </c>
      <c r="AD54" s="54">
        <v>19389</v>
      </c>
      <c r="AE54" s="54"/>
      <c r="AF54" s="54">
        <v>20200</v>
      </c>
      <c r="AG54" s="54">
        <v>82619</v>
      </c>
      <c r="AH54" s="54">
        <v>83026</v>
      </c>
      <c r="AI54" s="54">
        <v>17900</v>
      </c>
      <c r="AJ54" s="54">
        <v>88235</v>
      </c>
      <c r="AK54" s="54">
        <v>9102</v>
      </c>
      <c r="AL54" s="54">
        <v>74929</v>
      </c>
      <c r="AM54" s="54"/>
      <c r="AN54" s="54">
        <v>17338</v>
      </c>
      <c r="AO54" s="55">
        <v>172000</v>
      </c>
      <c r="AP54" s="55">
        <v>17488</v>
      </c>
      <c r="AQ54" s="55">
        <v>15285</v>
      </c>
      <c r="AR54" s="55">
        <v>24449</v>
      </c>
      <c r="AS54" s="55">
        <v>61663</v>
      </c>
      <c r="AT54" s="55">
        <v>135894</v>
      </c>
      <c r="AU54" s="55">
        <v>3318</v>
      </c>
      <c r="AV54" s="55">
        <v>19932</v>
      </c>
      <c r="AW54" s="55">
        <v>54411</v>
      </c>
      <c r="AX54" s="34">
        <v>49265</v>
      </c>
      <c r="AY54" s="55">
        <v>78887</v>
      </c>
      <c r="AZ54" s="55">
        <v>58026</v>
      </c>
      <c r="BA54" s="55">
        <v>54780</v>
      </c>
      <c r="BB54" s="55">
        <v>19970</v>
      </c>
      <c r="BC54" s="55">
        <v>10551</v>
      </c>
      <c r="BD54" s="55">
        <v>7491</v>
      </c>
      <c r="BE54" s="55">
        <v>14264</v>
      </c>
      <c r="BF54" s="55">
        <v>55555</v>
      </c>
      <c r="BG54" s="55">
        <v>10586</v>
      </c>
      <c r="BH54" s="55">
        <v>1026</v>
      </c>
      <c r="BI54" s="54">
        <f>SUM(C54:BH54)</f>
        <v>4499787</v>
      </c>
    </row>
    <row r="55" spans="1:61" ht="12.75">
      <c r="A55" s="10">
        <v>29</v>
      </c>
      <c r="B55" s="11" t="s">
        <v>113</v>
      </c>
      <c r="C55" s="54">
        <v>10998</v>
      </c>
      <c r="D55" s="55">
        <v>39633</v>
      </c>
      <c r="E55" s="54">
        <v>57046</v>
      </c>
      <c r="F55" s="54">
        <v>89458</v>
      </c>
      <c r="G55" s="54">
        <v>25000</v>
      </c>
      <c r="H55" s="54">
        <v>22606</v>
      </c>
      <c r="I55" s="54">
        <v>19428</v>
      </c>
      <c r="J55" s="54">
        <v>12656</v>
      </c>
      <c r="K55" s="54">
        <v>8500</v>
      </c>
      <c r="L55" s="54">
        <v>22347</v>
      </c>
      <c r="M55" s="54">
        <v>25300</v>
      </c>
      <c r="N55" s="54">
        <v>49300</v>
      </c>
      <c r="O55" s="54">
        <v>19941</v>
      </c>
      <c r="P55" s="54">
        <v>18953</v>
      </c>
      <c r="Q55" s="54">
        <v>57200</v>
      </c>
      <c r="R55" s="54">
        <v>22221</v>
      </c>
      <c r="S55" s="54">
        <v>64227</v>
      </c>
      <c r="T55" s="54">
        <v>24484</v>
      </c>
      <c r="U55" s="54">
        <v>43891</v>
      </c>
      <c r="V55" s="54">
        <v>54092</v>
      </c>
      <c r="W55" s="54">
        <v>19700</v>
      </c>
      <c r="X55" s="54">
        <v>6200</v>
      </c>
      <c r="Y55" s="55">
        <v>5468</v>
      </c>
      <c r="Z55" s="54">
        <v>24554</v>
      </c>
      <c r="AA55" s="54">
        <v>7790</v>
      </c>
      <c r="AB55" s="54">
        <v>48746</v>
      </c>
      <c r="AC55" s="54">
        <v>22900</v>
      </c>
      <c r="AD55" s="54">
        <v>3715</v>
      </c>
      <c r="AE55" s="54"/>
      <c r="AF55" s="54">
        <v>2600</v>
      </c>
      <c r="AG55" s="54">
        <v>20277</v>
      </c>
      <c r="AH55" s="54">
        <v>10394</v>
      </c>
      <c r="AI55" s="54">
        <v>3800</v>
      </c>
      <c r="AJ55" s="54">
        <v>9148</v>
      </c>
      <c r="AK55" s="54">
        <v>1502</v>
      </c>
      <c r="AL55" s="54">
        <v>46705</v>
      </c>
      <c r="AM55" s="54"/>
      <c r="AN55" s="54">
        <v>-9643</v>
      </c>
      <c r="AO55" s="55">
        <v>58200</v>
      </c>
      <c r="AP55" s="55">
        <v>6831</v>
      </c>
      <c r="AQ55" s="55">
        <v>3279</v>
      </c>
      <c r="AR55" s="55">
        <v>5448</v>
      </c>
      <c r="AS55" s="55">
        <v>8552</v>
      </c>
      <c r="AT55" s="55">
        <v>6519</v>
      </c>
      <c r="AU55" s="55">
        <v>-255</v>
      </c>
      <c r="AV55" s="55">
        <v>5928</v>
      </c>
      <c r="AW55" s="55">
        <v>11640</v>
      </c>
      <c r="AX55" s="34">
        <v>8194</v>
      </c>
      <c r="AY55" s="55">
        <v>16564</v>
      </c>
      <c r="AZ55" s="55">
        <v>7792</v>
      </c>
      <c r="BA55" s="55">
        <v>6697</v>
      </c>
      <c r="BB55" s="55">
        <v>3419</v>
      </c>
      <c r="BC55" s="55">
        <v>933</v>
      </c>
      <c r="BD55" s="55">
        <v>-1919</v>
      </c>
      <c r="BE55" s="55">
        <v>935</v>
      </c>
      <c r="BF55" s="55">
        <v>-3968</v>
      </c>
      <c r="BG55" s="55">
        <v>584</v>
      </c>
      <c r="BH55" s="55">
        <v>-397</v>
      </c>
      <c r="BI55" s="54">
        <f>SUM(C55:BH55)</f>
        <v>1056113</v>
      </c>
    </row>
    <row r="56" spans="1:61" ht="12.75">
      <c r="A56" s="16"/>
      <c r="B56" s="27" t="s">
        <v>114</v>
      </c>
      <c r="C56" s="53">
        <v>8.169511040130736</v>
      </c>
      <c r="D56" s="53">
        <v>3.1951712467641564</v>
      </c>
      <c r="E56" s="53">
        <v>2.606049199080487</v>
      </c>
      <c r="F56" s="53">
        <v>8.391904904627424</v>
      </c>
      <c r="G56" s="53">
        <v>3.7091988130563793</v>
      </c>
      <c r="H56" s="53">
        <v>1.8087694031044967</v>
      </c>
      <c r="I56" s="53">
        <v>4.779864929697014</v>
      </c>
      <c r="J56" s="53">
        <v>1.5783087304566445</v>
      </c>
      <c r="K56" s="53">
        <v>1.9797391169664809</v>
      </c>
      <c r="L56" s="53">
        <v>2.598793579245935</v>
      </c>
      <c r="M56" s="53">
        <v>2.3851048786236153</v>
      </c>
      <c r="N56" s="53">
        <v>3.4298038124391264</v>
      </c>
      <c r="O56" s="53">
        <v>3.258935064807718</v>
      </c>
      <c r="P56" s="53">
        <v>2.9777279211679013</v>
      </c>
      <c r="Q56" s="53">
        <v>1.0151598686006882</v>
      </c>
      <c r="R56" s="53">
        <v>4.670588074562099</v>
      </c>
      <c r="S56" s="53">
        <v>1.6034694278020585</v>
      </c>
      <c r="T56" s="53">
        <v>2.2342494267002118</v>
      </c>
      <c r="U56" s="53">
        <v>2.3350089615697884</v>
      </c>
      <c r="V56" s="53">
        <v>3.6714272188015733</v>
      </c>
      <c r="W56" s="53">
        <v>2.5378421900161032</v>
      </c>
      <c r="X56" s="53">
        <v>0.7446552966610618</v>
      </c>
      <c r="Y56" s="53">
        <v>1.7101475111692837</v>
      </c>
      <c r="Z56" s="53">
        <v>1.7549056990123026</v>
      </c>
      <c r="AA56" s="53">
        <v>2.3217553543433813</v>
      </c>
      <c r="AB56" s="53">
        <v>2.1429285796712807</v>
      </c>
      <c r="AC56" s="53">
        <v>0.6660655594659841</v>
      </c>
      <c r="AD56" s="53">
        <v>1.694710359629855</v>
      </c>
      <c r="AE56" s="53"/>
      <c r="AF56" s="53">
        <v>0.9579955784819455</v>
      </c>
      <c r="AG56" s="53">
        <v>2.641658393978004</v>
      </c>
      <c r="AH56" s="53">
        <v>1.2166572243265894</v>
      </c>
      <c r="AI56" s="53">
        <v>1.8129770992366412</v>
      </c>
      <c r="AJ56" s="53">
        <v>0.9209176559887332</v>
      </c>
      <c r="AK56" s="53">
        <v>1.4731700618888355</v>
      </c>
      <c r="AL56" s="53">
        <v>0.7093204063530384</v>
      </c>
      <c r="AM56" s="53"/>
      <c r="AN56" s="53">
        <v>-4.665985051234866</v>
      </c>
      <c r="AO56" s="53">
        <v>2.335801577268075</v>
      </c>
      <c r="AP56" s="53">
        <v>3.2326989557970656</v>
      </c>
      <c r="AQ56" s="53">
        <v>2.079106218930709</v>
      </c>
      <c r="AR56" s="53">
        <v>1.6476612011776786</v>
      </c>
      <c r="AS56" s="53">
        <v>1.23162446399061</v>
      </c>
      <c r="AT56" s="53">
        <v>0.3275865404595006</v>
      </c>
      <c r="AU56" s="53">
        <v>-0.10277554425696304</v>
      </c>
      <c r="AV56" s="53">
        <v>2.672678088367899</v>
      </c>
      <c r="AW56" s="53">
        <v>1.9020571303448377</v>
      </c>
      <c r="AX56" s="19">
        <v>1.3010995990631575</v>
      </c>
      <c r="AY56" s="53">
        <v>1.6057552813052725</v>
      </c>
      <c r="AZ56" s="53">
        <v>1.0534505846907618</v>
      </c>
      <c r="BA56" s="53">
        <v>0.9010233213950323</v>
      </c>
      <c r="BB56" s="53">
        <v>1.2030387372139748</v>
      </c>
      <c r="BC56" s="53">
        <v>0.5743199571568393</v>
      </c>
      <c r="BD56" s="53">
        <v>-1.6604152335959368</v>
      </c>
      <c r="BE56" s="53">
        <v>0.44961758461586554</v>
      </c>
      <c r="BF56" s="53">
        <v>-0.40061121479192296</v>
      </c>
      <c r="BG56" s="53">
        <v>0.1975261874401756</v>
      </c>
      <c r="BH56" s="53">
        <v>-1.2640091696383087</v>
      </c>
      <c r="BI56" s="53">
        <f>SUM(C56:BF56)/58</f>
        <v>1.8171073239021585</v>
      </c>
    </row>
    <row r="57" spans="1:61" ht="12.75">
      <c r="A57" s="16"/>
      <c r="B57" s="27" t="s">
        <v>115</v>
      </c>
      <c r="C57" s="53">
        <v>28.220984834877218</v>
      </c>
      <c r="D57" s="53">
        <v>20.553656904894023</v>
      </c>
      <c r="E57" s="53">
        <v>7.966394957009173</v>
      </c>
      <c r="F57" s="53">
        <v>21.066637151677998</v>
      </c>
      <c r="G57" s="53">
        <v>37.59398496240601</v>
      </c>
      <c r="H57" s="53">
        <v>16.177070437452144</v>
      </c>
      <c r="I57" s="53">
        <v>33.81428944391263</v>
      </c>
      <c r="J57" s="53">
        <v>5.64516129032258</v>
      </c>
      <c r="K57" s="53">
        <v>21.303258145363408</v>
      </c>
      <c r="L57" s="53">
        <v>24.571453703805513</v>
      </c>
      <c r="M57" s="53">
        <v>10.181086519114688</v>
      </c>
      <c r="N57" s="53">
        <v>31.084489281210594</v>
      </c>
      <c r="O57" s="53">
        <v>29.305606583878312</v>
      </c>
      <c r="P57" s="53">
        <v>24.96640935795769</v>
      </c>
      <c r="Q57" s="53">
        <v>6.592269296505751</v>
      </c>
      <c r="R57" s="53">
        <v>13.615224837169974</v>
      </c>
      <c r="S57" s="53">
        <v>9.359834916452686</v>
      </c>
      <c r="T57" s="53">
        <v>19.281624810010946</v>
      </c>
      <c r="U57" s="53">
        <v>10.791029070453561</v>
      </c>
      <c r="V57" s="53">
        <v>19.03253954849969</v>
      </c>
      <c r="W57" s="53">
        <v>19.739478957915832</v>
      </c>
      <c r="X57" s="53">
        <v>7.598039215686274</v>
      </c>
      <c r="Y57" s="53">
        <v>14.812005634413264</v>
      </c>
      <c r="Z57" s="53">
        <v>18.12477855202551</v>
      </c>
      <c r="AA57" s="53">
        <v>23.188664642495684</v>
      </c>
      <c r="AB57" s="53">
        <v>8.881269096295433</v>
      </c>
      <c r="AC57" s="53">
        <v>6.781166716020135</v>
      </c>
      <c r="AD57" s="53">
        <v>11.169237244821261</v>
      </c>
      <c r="AE57" s="53"/>
      <c r="AF57" s="53">
        <v>3.7900874635568513</v>
      </c>
      <c r="AG57" s="53">
        <v>24.039122703023118</v>
      </c>
      <c r="AH57" s="53">
        <v>14.896879881902741</v>
      </c>
      <c r="AI57" s="53">
        <v>12.218649517684888</v>
      </c>
      <c r="AJ57" s="53">
        <v>9.196465372513146</v>
      </c>
      <c r="AK57" s="53">
        <v>11.34869663770306</v>
      </c>
      <c r="AL57" s="53">
        <v>5.256109432412206</v>
      </c>
      <c r="AM57" s="53"/>
      <c r="AN57" s="53">
        <v>-46.864368888629684</v>
      </c>
      <c r="AO57" s="53">
        <v>13.327226929242041</v>
      </c>
      <c r="AP57" s="53">
        <v>24.293182545609728</v>
      </c>
      <c r="AQ57" s="53">
        <v>24.600495160927302</v>
      </c>
      <c r="AR57" s="53">
        <v>8.055358410220014</v>
      </c>
      <c r="AS57" s="53">
        <v>6.540776602497917</v>
      </c>
      <c r="AT57" s="53">
        <v>2.8367528991971454</v>
      </c>
      <c r="AU57" s="53">
        <v>-0.36957592973709386</v>
      </c>
      <c r="AV57" s="53">
        <v>14.529411764705882</v>
      </c>
      <c r="AW57" s="53">
        <v>14.196680123428182</v>
      </c>
      <c r="AX57" s="19">
        <v>11.992857561032727</v>
      </c>
      <c r="AY57" s="53">
        <v>11.250424505875161</v>
      </c>
      <c r="AZ57" s="53">
        <v>7.122290979223604</v>
      </c>
      <c r="BA57" s="53">
        <v>4.401548461725523</v>
      </c>
      <c r="BB57" s="53">
        <v>12.147374404888794</v>
      </c>
      <c r="BC57" s="53">
        <v>2.6607728504206474</v>
      </c>
      <c r="BD57" s="53">
        <v>-22.420843556490244</v>
      </c>
      <c r="BE57" s="53">
        <v>2.703327839939862</v>
      </c>
      <c r="BF57" s="53">
        <v>-1.0806159074940496</v>
      </c>
      <c r="BG57" s="53">
        <v>0.9727496835232194</v>
      </c>
      <c r="BH57" s="53">
        <v>-3.0531415827116817</v>
      </c>
      <c r="BI57" s="53">
        <f>BI55/BI4*100</f>
        <v>10.634095420363003</v>
      </c>
    </row>
    <row r="58" ht="12.75">
      <c r="AX58" s="59"/>
    </row>
    <row r="59" ht="12.75">
      <c r="B59" s="60"/>
    </row>
  </sheetData>
  <mergeCells count="3">
    <mergeCell ref="A1:A2"/>
    <mergeCell ref="B1:B2"/>
    <mergeCell ref="BI1:BI2"/>
  </mergeCells>
  <conditionalFormatting sqref="A31">
    <cfRule type="cellIs" priority="1" dxfId="0" operator="greaterThan" stopIfTrue="1">
      <formula>5</formula>
    </cfRule>
  </conditionalFormatting>
  <conditionalFormatting sqref="C25:BI25">
    <cfRule type="cellIs" priority="2" dxfId="0" operator="greaterThan" stopIfTrue="1">
      <formula>100</formula>
    </cfRule>
  </conditionalFormatting>
  <printOptions/>
  <pageMargins left="0.46" right="0.24" top="1" bottom="1" header="0.5" footer="0.5"/>
  <pageSetup horizontalDpi="600" verticalDpi="600" orientation="landscape" scale="59" r:id="rId1"/>
  <headerFooter alignWithMargins="0">
    <oddHeader>&amp;C&amp;"Arial,Bold"&amp;14Annex: I Key Financial Highlights of Development Banks(Provisional)
&amp;"Arial,Regular"&amp;12For the quarter-ended Ashad 2066 (Mid July, 2009)&amp;Rin 000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ITD</dc:creator>
  <cp:keywords/>
  <dc:description/>
  <cp:lastModifiedBy>ITD</cp:lastModifiedBy>
  <dcterms:created xsi:type="dcterms:W3CDTF">2009-12-27T07:11:52Z</dcterms:created>
  <dcterms:modified xsi:type="dcterms:W3CDTF">2009-12-27T07:19:48Z</dcterms:modified>
  <cp:category/>
  <cp:version/>
  <cp:contentType/>
  <cp:contentStatus/>
</cp:coreProperties>
</file>