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Development Bank" sheetId="1" r:id="rId1"/>
  </sheets>
  <externalReferences>
    <externalReference r:id="rId4"/>
  </externalReferences>
  <definedNames>
    <definedName name="PRINT_AREA_MI">'[1]BS'!#REF!</definedName>
    <definedName name="_xlnm.Print_Titles" localSheetId="0">'Development Bank'!$A:$B,'Development Bank'!$1:$2</definedName>
  </definedNames>
  <calcPr fullCalcOnLoad="1"/>
</workbook>
</file>

<file path=xl/sharedStrings.xml><?xml version="1.0" encoding="utf-8"?>
<sst xmlns="http://schemas.openxmlformats.org/spreadsheetml/2006/main" count="138" uniqueCount="137">
  <si>
    <t>S. N.</t>
  </si>
  <si>
    <t>Financial Indicators</t>
  </si>
  <si>
    <t>NIDC</t>
  </si>
  <si>
    <t>Udhyam</t>
  </si>
  <si>
    <t>Malika</t>
  </si>
  <si>
    <t>Sidartha</t>
  </si>
  <si>
    <t>United</t>
  </si>
  <si>
    <t>Manakamana</t>
  </si>
  <si>
    <t>Narayani</t>
  </si>
  <si>
    <t>Paschima.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</si>
  <si>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</si>
  <si>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</si>
  <si>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</si>
  <si>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</si>
  <si>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</si>
  <si>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</si>
  <si>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</si>
  <si>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</si>
  <si>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</si>
  <si>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</si>
  <si>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</si>
  <si>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</si>
  <si>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Infrastruc.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</si>
  <si>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</si>
  <si>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</si>
  <si>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</si>
  <si>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</si>
  <si>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</si>
  <si>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</si>
  <si>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</si>
  <si>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Clean Energy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</si>
  <si>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</si>
  <si>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</si>
  <si>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</si>
  <si>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</si>
  <si>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</si>
  <si>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</si>
  <si>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</si>
  <si>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</si>
  <si>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</si>
  <si>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</si>
  <si>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</si>
  <si>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</si>
  <si>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</si>
  <si>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</si>
  <si>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</si>
  <si>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</si>
  <si>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</si>
  <si>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</si>
  <si>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</si>
  <si>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</si>
  <si>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Kamana</t>
  </si>
  <si>
    <t>City</t>
  </si>
  <si>
    <t>Garima</t>
  </si>
  <si>
    <t>Bishwo</t>
  </si>
  <si>
    <t>Pathivara</t>
  </si>
  <si>
    <t>Professional</t>
  </si>
  <si>
    <t>Kabeli</t>
  </si>
  <si>
    <t>Purnima</t>
  </si>
  <si>
    <t>Jyoti</t>
  </si>
  <si>
    <t>Shine</t>
  </si>
  <si>
    <t>Bagmati</t>
  </si>
  <si>
    <t>Hamro</t>
  </si>
  <si>
    <t>Kankrebihar</t>
  </si>
  <si>
    <t>Pacific</t>
  </si>
  <si>
    <t>International</t>
  </si>
  <si>
    <t>Civic</t>
  </si>
  <si>
    <t>Gulmi</t>
  </si>
  <si>
    <t>Matribhimi</t>
  </si>
  <si>
    <t>Bright</t>
  </si>
  <si>
    <t>Kanchan</t>
  </si>
  <si>
    <t>Metro</t>
  </si>
  <si>
    <t>Innovative</t>
  </si>
  <si>
    <t>Jhimruk</t>
  </si>
  <si>
    <t>Raptiveri</t>
  </si>
  <si>
    <t>Goumukhi</t>
  </si>
  <si>
    <t>N.Consumer</t>
  </si>
  <si>
    <t>Khadbari</t>
  </si>
  <si>
    <t>Tourism</t>
  </si>
  <si>
    <t>Mission</t>
  </si>
  <si>
    <t>2067 Ashad End Total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</si>
  <si>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</si>
  <si>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</si>
  <si>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</si>
  <si>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</si>
  <si>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</si>
  <si>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</si>
  <si>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</si>
  <si>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</si>
  <si>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</si>
  <si>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</si>
  <si>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</si>
  <si>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Financial Resource Mobilization to Last Quarter's Core Capital (times)</t>
  </si>
  <si>
    <t>Performing Loan</t>
  </si>
  <si>
    <t>Non Performing Loan (NPL)</t>
  </si>
  <si>
    <t>Loan and Advances (Gross)</t>
  </si>
  <si>
    <t>Deprived Sector Loan</t>
  </si>
  <si>
    <t>Maximum Loan in a Single Sector</t>
  </si>
  <si>
    <t>Maximum Loan to a Single Borrower/Single Group of Borrowers</t>
  </si>
  <si>
    <t>Deprived Sector Loan to Loans &amp; Advances of 2 Quarters Earlier(%)</t>
  </si>
  <si>
    <t>Max. Loan in a Single Sector to Core Capital (%)</t>
  </si>
  <si>
    <t>Max. Loan to a Single Borrower to Last Quarter's Core Capital (%)</t>
  </si>
  <si>
    <t>Provision for Performing Loan</t>
  </si>
  <si>
    <t>Provision for Non-performing Loan</t>
  </si>
  <si>
    <t>Total Loan Loss Provision</t>
  </si>
  <si>
    <t>Credit to Deposit Ratio (%)</t>
  </si>
  <si>
    <t>Credit to Financial Resources Mobilization Ratio (%)</t>
  </si>
  <si>
    <t>Credit to Deposits &amp;Core Capital(%)</t>
  </si>
  <si>
    <t>Non Performing Loan to Total Loan (%)</t>
  </si>
  <si>
    <t>Total Loan Loss Provision to Total Loan (%)</t>
  </si>
  <si>
    <t>Provision for Performing Loan to Performing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</si>
  <si>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</si>
  <si>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</si>
  <si>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</si>
  <si>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</si>
  <si>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</si>
  <si>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</si>
  <si>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</si>
  <si>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Investment in Land and Building Development</t>
  </si>
  <si>
    <t>Others</t>
  </si>
  <si>
    <t>Total Investment</t>
  </si>
  <si>
    <t>Total Investment to Previous Quarter's Core Capital (%)</t>
  </si>
  <si>
    <t>Investment in Shares/Debentures to Core Capital (%)</t>
  </si>
  <si>
    <t>Investment in Land and Building Development to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</si>
  <si>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</si>
  <si>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</si>
  <si>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</si>
  <si>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</si>
  <si>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</si>
  <si>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</si>
  <si>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</si>
  <si>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</si>
  <si>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Assets (ROA) (%)</t>
  </si>
  <si>
    <t>Return on Equity (ROE) (%)</t>
  </si>
  <si>
    <t>Last Quarter Core Capital</t>
  </si>
  <si>
    <t>Core Capital 2 Quarters Earlier</t>
  </si>
  <si>
    <t>Total Loan 2 Quarters Earlier(%)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</si>
</sst>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_);\(#,##0.0\)"/>
    <numFmt numFmtId="182" formatCode="0.0"/>
    <numFmt numFmtId="183" formatCode="0_)"/>
    <numFmt numFmtId="184" formatCode="0.00_)"/>
    <numFmt numFmtId="185" formatCode="0.0_)"/>
    <numFmt numFmtId="186" formatCode="0.000_)"/>
    <numFmt numFmtId="187" formatCode="0.000%"/>
    <numFmt numFmtId="188" formatCode="0.0000%"/>
    <numFmt numFmtId="189" formatCode="0.00000%"/>
    <numFmt numFmtId="190" formatCode="0.00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  <numFmt numFmtId="195" formatCode="[$-409]dddd\,\ mmmm\ dd\,\ yyyy"/>
    <numFmt numFmtId="196" formatCode="0.00000000"/>
    <numFmt numFmtId="197" formatCode="_(* #,##0.000_);_(* \(#,##0.000\);_(* &quot;-&quot;???_);_(@_)"/>
    <numFmt numFmtId="198" formatCode="_(* #,##0.0_);_(* \(#,##0.0\);_(* &quot;-&quot;?_);_(@_)"/>
    <numFmt numFmtId="199" formatCode="_(* #,##0.0000_);_(* \(#,##0.0000\);_(* &quot;-&quot;????_);_(@_)"/>
    <numFmt numFmtId="200" formatCode="_(* #,##0.000_);_(* \(#,##0.000\);_(* &quot;-&quot;_);_(@_)"/>
    <numFmt numFmtId="201" formatCode="_(* #,##0.0000_);_(* \(#,##0.0000\);_(* &quot;-&quot;_);_(@_)"/>
    <numFmt numFmtId="202" formatCode="0.0000000000"/>
    <numFmt numFmtId="203" formatCode="0.00000000000"/>
    <numFmt numFmtId="204" formatCode="0.000000000"/>
    <numFmt numFmtId="205" formatCode="0.000000E+00"/>
    <numFmt numFmtId="206" formatCode="0.0000000E+00"/>
    <numFmt numFmtId="207" formatCode="0.00000000E+00"/>
    <numFmt numFmtId="208" formatCode="0.00000E+00"/>
    <numFmt numFmtId="209" formatCode="0.0000E+00"/>
    <numFmt numFmtId="210" formatCode="0.000E+00"/>
    <numFmt numFmtId="211" formatCode="0.0E+00"/>
    <numFmt numFmtId="212" formatCode="0E+00"/>
    <numFmt numFmtId="213" formatCode="General_)"/>
    <numFmt numFmtId="214" formatCode="0.000000000000"/>
    <numFmt numFmtId="215" formatCode="0.0000000000000"/>
    <numFmt numFmtId="216" formatCode="0.000_);\(0.000\)"/>
    <numFmt numFmtId="217" formatCode="0.0_);\(0.0\)"/>
    <numFmt numFmtId="218" formatCode="0.0000_);\(0.0000\)"/>
  </numFmts>
  <fonts count="11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/>
    </xf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9" fillId="2" borderId="1" xfId="0" applyNumberFormat="1" applyFont="1" applyFill="1" applyBorder="1" applyAlignment="1" applyProtection="1">
      <alignment horizontal="center"/>
      <protection/>
    </xf>
    <xf numFmtId="1" fontId="9" fillId="2" borderId="1" xfId="0" applyNumberFormat="1" applyFont="1" applyFill="1" applyBorder="1" applyAlignment="1" applyProtection="1">
      <alignment/>
      <protection/>
    </xf>
    <xf numFmtId="176" fontId="9" fillId="0" borderId="1" xfId="15" applyNumberFormat="1" applyFont="1" applyFill="1" applyBorder="1" applyAlignment="1" applyProtection="1">
      <alignment/>
      <protection/>
    </xf>
    <xf numFmtId="176" fontId="9" fillId="0" borderId="1" xfId="15" applyNumberFormat="1" applyFont="1" applyFill="1" applyBorder="1" applyAlignment="1">
      <alignment/>
    </xf>
    <xf numFmtId="176" fontId="9" fillId="0" borderId="1" xfId="15" applyNumberFormat="1" applyFont="1" applyBorder="1" applyAlignment="1">
      <alignment/>
    </xf>
    <xf numFmtId="0" fontId="9" fillId="0" borderId="1" xfId="0" applyFont="1" applyBorder="1" applyAlignment="1">
      <alignment/>
    </xf>
    <xf numFmtId="1" fontId="9" fillId="0" borderId="1" xfId="0" applyNumberFormat="1" applyFont="1" applyBorder="1" applyAlignment="1">
      <alignment/>
    </xf>
    <xf numFmtId="164" fontId="9" fillId="0" borderId="1" xfId="0" applyNumberFormat="1" applyFont="1" applyFill="1" applyBorder="1" applyAlignment="1" applyProtection="1">
      <alignment horizontal="center"/>
      <protection/>
    </xf>
    <xf numFmtId="164" fontId="9" fillId="0" borderId="1" xfId="0" applyNumberFormat="1" applyFont="1" applyFill="1" applyBorder="1" applyAlignment="1" applyProtection="1">
      <alignment/>
      <protection/>
    </xf>
    <xf numFmtId="41" fontId="9" fillId="4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/>
    </xf>
    <xf numFmtId="0" fontId="5" fillId="0" borderId="1" xfId="21" applyFont="1" applyFill="1" applyBorder="1" applyAlignment="1" applyProtection="1">
      <alignment horizontal="right"/>
      <protection/>
    </xf>
    <xf numFmtId="0" fontId="5" fillId="0" borderId="1" xfId="21" applyFont="1" applyFill="1" applyBorder="1" applyAlignment="1" applyProtection="1">
      <alignment horizontal="center"/>
      <protection/>
    </xf>
    <xf numFmtId="41" fontId="4" fillId="0" borderId="1" xfId="0" applyNumberFormat="1" applyFont="1" applyBorder="1" applyAlignment="1">
      <alignment horizontal="right"/>
    </xf>
    <xf numFmtId="1" fontId="9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9" fillId="2" borderId="1" xfId="0" applyNumberFormat="1" applyFont="1" applyFill="1" applyBorder="1" applyAlignment="1" applyProtection="1">
      <alignment horizontal="center"/>
      <protection/>
    </xf>
    <xf numFmtId="43" fontId="9" fillId="0" borderId="1" xfId="15" applyFont="1" applyFill="1" applyBorder="1" applyAlignment="1">
      <alignment/>
    </xf>
    <xf numFmtId="0" fontId="5" fillId="2" borderId="1" xfId="0" applyNumberFormat="1" applyFont="1" applyFill="1" applyBorder="1" applyAlignment="1" applyProtection="1">
      <alignment horizontal="center"/>
      <protection/>
    </xf>
    <xf numFmtId="2" fontId="5" fillId="2" borderId="1" xfId="0" applyNumberFormat="1" applyFont="1" applyFill="1" applyBorder="1" applyAlignment="1" applyProtection="1">
      <alignment horizontal="left" wrapText="1"/>
      <protection/>
    </xf>
    <xf numFmtId="165" fontId="5" fillId="0" borderId="1" xfId="22" applyNumberFormat="1" applyFont="1" applyFill="1" applyBorder="1" applyProtection="1">
      <alignment/>
      <protection/>
    </xf>
    <xf numFmtId="173" fontId="4" fillId="0" borderId="1" xfId="0" applyNumberFormat="1" applyFont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/>
    </xf>
    <xf numFmtId="164" fontId="5" fillId="0" borderId="1" xfId="0" applyNumberFormat="1" applyFont="1" applyFill="1" applyBorder="1" applyAlignment="1" applyProtection="1">
      <alignment/>
      <protection/>
    </xf>
    <xf numFmtId="1" fontId="9" fillId="2" borderId="1" xfId="0" applyNumberFormat="1" applyFont="1" applyFill="1" applyBorder="1" applyAlignment="1" applyProtection="1">
      <alignment wrapText="1"/>
      <protection/>
    </xf>
    <xf numFmtId="164" fontId="9" fillId="0" borderId="1" xfId="22" applyNumberFormat="1" applyFont="1" applyFill="1" applyBorder="1" applyProtection="1">
      <alignment/>
      <protection/>
    </xf>
    <xf numFmtId="182" fontId="9" fillId="0" borderId="1" xfId="0" applyNumberFormat="1" applyFont="1" applyBorder="1" applyAlignment="1">
      <alignment/>
    </xf>
    <xf numFmtId="165" fontId="9" fillId="0" borderId="1" xfId="0" applyNumberFormat="1" applyFont="1" applyFill="1" applyBorder="1" applyAlignment="1" applyProtection="1">
      <alignment horizontal="right"/>
      <protection/>
    </xf>
    <xf numFmtId="2" fontId="5" fillId="2" borderId="1" xfId="0" applyNumberFormat="1" applyFont="1" applyFill="1" applyBorder="1" applyAlignment="1" applyProtection="1">
      <alignment wrapText="1"/>
      <protection/>
    </xf>
    <xf numFmtId="164" fontId="5" fillId="0" borderId="1" xfId="22" applyNumberFormat="1" applyFont="1" applyFill="1" applyBorder="1" applyProtection="1">
      <alignment/>
      <protection/>
    </xf>
    <xf numFmtId="2" fontId="7" fillId="2" borderId="1" xfId="0" applyNumberFormat="1" applyFont="1" applyFill="1" applyBorder="1" applyAlignment="1" applyProtection="1">
      <alignment wrapText="1"/>
      <protection/>
    </xf>
    <xf numFmtId="2" fontId="5" fillId="0" borderId="1" xfId="15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43" fontId="5" fillId="0" borderId="1" xfId="15" applyFont="1" applyBorder="1" applyAlignment="1">
      <alignment/>
    </xf>
    <xf numFmtId="43" fontId="9" fillId="0" borderId="1" xfId="15" applyFont="1" applyBorder="1" applyAlignment="1">
      <alignment/>
    </xf>
    <xf numFmtId="2" fontId="9" fillId="0" borderId="1" xfId="0" applyNumberFormat="1" applyFont="1" applyBorder="1" applyAlignment="1">
      <alignment/>
    </xf>
    <xf numFmtId="165" fontId="5" fillId="0" borderId="1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/>
      <protection/>
    </xf>
    <xf numFmtId="43" fontId="5" fillId="4" borderId="1" xfId="0" applyNumberFormat="1" applyFont="1" applyFill="1" applyBorder="1" applyAlignment="1" applyProtection="1">
      <alignment/>
      <protection locked="0"/>
    </xf>
    <xf numFmtId="2" fontId="9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 applyProtection="1">
      <alignment horizontal="right"/>
      <protection/>
    </xf>
    <xf numFmtId="164" fontId="5" fillId="0" borderId="1" xfId="0" applyNumberFormat="1" applyFont="1" applyFill="1" applyBorder="1" applyAlignment="1" applyProtection="1">
      <alignment horizontal="right"/>
      <protection/>
    </xf>
    <xf numFmtId="2" fontId="4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 applyProtection="1">
      <alignment wrapText="1"/>
      <protection/>
    </xf>
    <xf numFmtId="182" fontId="9" fillId="0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1" fontId="5" fillId="2" borderId="1" xfId="0" applyNumberFormat="1" applyFont="1" applyFill="1" applyBorder="1" applyAlignment="1" applyProtection="1">
      <alignment wrapText="1"/>
      <protection/>
    </xf>
    <xf numFmtId="176" fontId="5" fillId="0" borderId="1" xfId="15" applyNumberFormat="1" applyFont="1" applyFill="1" applyBorder="1" applyAlignment="1" applyProtection="1">
      <alignment/>
      <protection/>
    </xf>
    <xf numFmtId="164" fontId="9" fillId="0" borderId="1" xfId="22" applyNumberFormat="1" applyFont="1" applyFill="1" applyBorder="1" applyProtection="1">
      <alignment/>
      <protection/>
    </xf>
    <xf numFmtId="164" fontId="9" fillId="0" borderId="1" xfId="0" applyNumberFormat="1" applyFont="1" applyFill="1" applyBorder="1" applyAlignment="1" applyProtection="1">
      <alignment horizontal="center"/>
      <protection/>
    </xf>
    <xf numFmtId="164" fontId="9" fillId="0" borderId="1" xfId="0" applyNumberFormat="1" applyFont="1" applyFill="1" applyBorder="1" applyAlignment="1" applyProtection="1">
      <alignment/>
      <protection/>
    </xf>
    <xf numFmtId="41" fontId="9" fillId="4" borderId="1" xfId="0" applyNumberFormat="1" applyFont="1" applyFill="1" applyBorder="1" applyAlignment="1" applyProtection="1">
      <alignment/>
      <protection locked="0"/>
    </xf>
    <xf numFmtId="0" fontId="5" fillId="0" borderId="1" xfId="22" applyNumberFormat="1" applyFont="1" applyFill="1" applyBorder="1" applyProtection="1">
      <alignment/>
      <protection/>
    </xf>
    <xf numFmtId="2" fontId="5" fillId="0" borderId="1" xfId="0" applyNumberFormat="1" applyFont="1" applyFill="1" applyBorder="1" applyAlignment="1">
      <alignment/>
    </xf>
    <xf numFmtId="43" fontId="5" fillId="0" borderId="1" xfId="15" applyFont="1" applyFill="1" applyBorder="1" applyAlignment="1">
      <alignment/>
    </xf>
    <xf numFmtId="2" fontId="5" fillId="4" borderId="1" xfId="0" applyNumberFormat="1" applyFont="1" applyFill="1" applyBorder="1" applyAlignment="1" applyProtection="1">
      <alignment/>
      <protection/>
    </xf>
    <xf numFmtId="1" fontId="9" fillId="2" borderId="1" xfId="0" applyNumberFormat="1" applyFont="1" applyFill="1" applyBorder="1" applyAlignment="1" applyProtection="1">
      <alignment wrapText="1"/>
      <protection/>
    </xf>
    <xf numFmtId="1" fontId="5" fillId="2" borderId="1" xfId="0" applyNumberFormat="1" applyFont="1" applyFill="1" applyBorder="1" applyAlignment="1" applyProtection="1">
      <alignment/>
      <protection/>
    </xf>
    <xf numFmtId="176" fontId="4" fillId="0" borderId="1" xfId="15" applyNumberFormat="1" applyFont="1" applyFill="1" applyBorder="1" applyAlignment="1" applyProtection="1">
      <alignment/>
      <protection/>
    </xf>
    <xf numFmtId="43" fontId="5" fillId="0" borderId="1" xfId="15" applyFont="1" applyFill="1" applyBorder="1" applyAlignment="1" applyProtection="1">
      <alignment/>
      <protection/>
    </xf>
    <xf numFmtId="2" fontId="5" fillId="0" borderId="1" xfId="15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3" fontId="5" fillId="4" borderId="1" xfId="0" applyNumberFormat="1" applyFont="1" applyFill="1" applyBorder="1" applyAlignment="1" applyProtection="1">
      <alignment/>
      <protection/>
    </xf>
    <xf numFmtId="41" fontId="0" fillId="4" borderId="0" xfId="0" applyNumberFormat="1" applyFill="1" applyAlignment="1">
      <alignment/>
    </xf>
    <xf numFmtId="43" fontId="5" fillId="2" borderId="1" xfId="0" applyNumberFormat="1" applyFont="1" applyFill="1" applyBorder="1" applyAlignment="1" applyProtection="1">
      <alignment horizontal="center"/>
      <protection/>
    </xf>
    <xf numFmtId="176" fontId="5" fillId="0" borderId="1" xfId="15" applyNumberFormat="1" applyFont="1" applyBorder="1" applyAlignment="1">
      <alignment/>
    </xf>
    <xf numFmtId="164" fontId="5" fillId="0" borderId="1" xfId="0" applyNumberFormat="1" applyFont="1" applyFill="1" applyBorder="1" applyAlignment="1" applyProtection="1">
      <alignment horizontal="center"/>
      <protection/>
    </xf>
    <xf numFmtId="41" fontId="5" fillId="4" borderId="1" xfId="0" applyNumberFormat="1" applyFont="1" applyFill="1" applyBorder="1" applyAlignment="1" applyProtection="1">
      <alignment/>
      <protection/>
    </xf>
    <xf numFmtId="43" fontId="5" fillId="0" borderId="1" xfId="15" applyFont="1" applyFill="1" applyBorder="1" applyAlignment="1" applyProtection="1">
      <alignment horizontal="right"/>
      <protection/>
    </xf>
    <xf numFmtId="165" fontId="5" fillId="0" borderId="1" xfId="0" applyNumberFormat="1" applyFont="1" applyFill="1" applyBorder="1" applyAlignment="1" applyProtection="1">
      <alignment horizontal="right"/>
      <protection/>
    </xf>
    <xf numFmtId="43" fontId="5" fillId="4" borderId="1" xfId="0" applyNumberFormat="1" applyFont="1" applyFill="1" applyBorder="1" applyAlignment="1" applyProtection="1">
      <alignment horizontal="right"/>
      <protection/>
    </xf>
    <xf numFmtId="173" fontId="5" fillId="4" borderId="1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 applyProtection="1">
      <alignment/>
      <protection/>
    </xf>
    <xf numFmtId="3" fontId="9" fillId="2" borderId="1" xfId="0" applyNumberFormat="1" applyFont="1" applyFill="1" applyBorder="1" applyAlignment="1" applyProtection="1">
      <alignment/>
      <protection/>
    </xf>
    <xf numFmtId="173" fontId="5" fillId="4" borderId="1" xfId="0" applyNumberFormat="1" applyFont="1" applyFill="1" applyBorder="1" applyAlignment="1" applyProtection="1">
      <alignment/>
      <protection locked="0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164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21" applyFont="1" applyFill="1" applyBorder="1" applyAlignment="1" applyProtection="1">
      <alignment horizontal="right"/>
      <protection/>
    </xf>
    <xf numFmtId="41" fontId="9" fillId="4" borderId="1" xfId="0" applyNumberFormat="1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41" fontId="9" fillId="0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41" fontId="5" fillId="4" borderId="1" xfId="0" applyNumberFormat="1" applyFont="1" applyFill="1" applyBorder="1" applyAlignment="1" applyProtection="1">
      <alignment/>
      <protection locked="0"/>
    </xf>
    <xf numFmtId="41" fontId="5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Sheet1" xfId="22"/>
    <cellStyle name="Percent" xfId="23"/>
  </cellStyles>
  <dxfs count="5">
    <dxf>
      <fill>
        <patternFill>
          <bgColor rgb="FFFF6600"/>
        </patternFill>
      </fill>
      <border/>
    </dxf>
    <dxf>
      <border/>
    </dxf>
    <dxf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na\Quarterly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9"/>
  <sheetViews>
    <sheetView tabSelected="1" workbookViewId="0" topLeftCell="BN19">
      <selection activeCell="C7" sqref="C7:CB7"/>
    </sheetView>
  </sheetViews>
  <sheetFormatPr defaultColWidth="9.140625" defaultRowHeight="12.75"/>
  <cols>
    <col min="1" max="1" width="4.00390625" style="99" customWidth="1"/>
    <col min="2" max="2" width="54.00390625" style="0" bestFit="1" customWidth="1"/>
    <col min="3" max="3" width="9.421875" style="0" customWidth="1"/>
    <col min="4" max="4" width="11.28125" style="0" customWidth="1"/>
    <col min="5" max="5" width="11.7109375" style="0" customWidth="1"/>
    <col min="6" max="6" width="11.421875" style="0" customWidth="1"/>
    <col min="7" max="7" width="9.8515625" style="0" bestFit="1" customWidth="1"/>
    <col min="8" max="8" width="11.28125" style="0" customWidth="1"/>
    <col min="9" max="9" width="11.140625" style="0" customWidth="1"/>
    <col min="10" max="10" width="11.421875" style="0" customWidth="1"/>
    <col min="12" max="12" width="10.7109375" style="0" customWidth="1"/>
    <col min="15" max="15" width="10.8515625" style="0" customWidth="1"/>
    <col min="17" max="17" width="10.421875" style="0" customWidth="1"/>
    <col min="18" max="18" width="10.8515625" style="0" customWidth="1"/>
    <col min="19" max="19" width="11.421875" style="0" customWidth="1"/>
    <col min="21" max="21" width="11.00390625" style="0" customWidth="1"/>
    <col min="22" max="22" width="10.00390625" style="0" customWidth="1"/>
    <col min="23" max="23" width="10.57421875" style="0" customWidth="1"/>
    <col min="24" max="24" width="9.8515625" style="0" customWidth="1"/>
    <col min="25" max="25" width="10.57421875" style="0" customWidth="1"/>
    <col min="48" max="48" width="9.8515625" style="0" bestFit="1" customWidth="1"/>
    <col min="51" max="51" width="10.57421875" style="0" customWidth="1"/>
    <col min="53" max="53" width="9.8515625" style="0" bestFit="1" customWidth="1"/>
    <col min="60" max="60" width="9.8515625" style="0" bestFit="1" customWidth="1"/>
    <col min="66" max="66" width="9.8515625" style="0" bestFit="1" customWidth="1"/>
    <col min="81" max="81" width="14.140625" style="103" customWidth="1"/>
    <col min="82" max="82" width="9.140625" style="31" customWidth="1"/>
    <col min="83" max="83" width="11.28125" style="31" bestFit="1" customWidth="1"/>
    <col min="84" max="16384" width="9.140625" style="31" customWidth="1"/>
  </cols>
  <sheetData>
    <row r="1" spans="1:81" s="7" customFormat="1" ht="27.7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4" t="s">
        <v>67</v>
      </c>
      <c r="BQ1" s="3" t="s">
        <v>68</v>
      </c>
      <c r="BR1" s="3" t="s">
        <v>69</v>
      </c>
      <c r="BS1" s="3" t="s">
        <v>70</v>
      </c>
      <c r="BT1" s="5" t="s">
        <v>71</v>
      </c>
      <c r="BU1" s="5" t="s">
        <v>72</v>
      </c>
      <c r="BV1" s="5" t="s">
        <v>73</v>
      </c>
      <c r="BW1" s="5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4" t="s">
        <v>79</v>
      </c>
      <c r="CC1" s="6" t="s">
        <v>80</v>
      </c>
    </row>
    <row r="2" spans="1:81" s="14" customFormat="1" ht="13.5" customHeight="1">
      <c r="A2" s="8"/>
      <c r="B2" s="8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9">
        <v>18</v>
      </c>
      <c r="U2" s="9">
        <v>19</v>
      </c>
      <c r="V2" s="9">
        <v>20</v>
      </c>
      <c r="W2" s="9">
        <v>21</v>
      </c>
      <c r="X2" s="9">
        <v>22</v>
      </c>
      <c r="Y2" s="9">
        <v>23</v>
      </c>
      <c r="Z2" s="9">
        <v>24</v>
      </c>
      <c r="AA2" s="9">
        <v>25</v>
      </c>
      <c r="AB2" s="9">
        <v>26</v>
      </c>
      <c r="AC2" s="9">
        <v>27</v>
      </c>
      <c r="AD2" s="9">
        <v>28</v>
      </c>
      <c r="AE2" s="9">
        <v>29</v>
      </c>
      <c r="AF2" s="9">
        <v>30</v>
      </c>
      <c r="AG2" s="9">
        <v>31</v>
      </c>
      <c r="AH2" s="9">
        <v>32</v>
      </c>
      <c r="AI2" s="9">
        <v>33</v>
      </c>
      <c r="AJ2" s="9">
        <v>34</v>
      </c>
      <c r="AK2" s="9">
        <v>35</v>
      </c>
      <c r="AL2" s="9">
        <v>36</v>
      </c>
      <c r="AM2" s="9">
        <v>37</v>
      </c>
      <c r="AN2" s="9">
        <v>38</v>
      </c>
      <c r="AO2" s="9">
        <v>39</v>
      </c>
      <c r="AP2" s="9">
        <v>40</v>
      </c>
      <c r="AQ2" s="9">
        <v>41</v>
      </c>
      <c r="AR2" s="9">
        <v>42</v>
      </c>
      <c r="AS2" s="9">
        <v>43</v>
      </c>
      <c r="AT2" s="9">
        <v>44</v>
      </c>
      <c r="AU2" s="9">
        <v>45</v>
      </c>
      <c r="AV2" s="9">
        <v>46</v>
      </c>
      <c r="AW2" s="9">
        <v>47</v>
      </c>
      <c r="AX2" s="9">
        <v>48</v>
      </c>
      <c r="AY2" s="9">
        <v>49</v>
      </c>
      <c r="AZ2" s="9">
        <v>50</v>
      </c>
      <c r="BA2" s="9">
        <v>51</v>
      </c>
      <c r="BB2" s="9">
        <v>52</v>
      </c>
      <c r="BC2" s="9">
        <v>53</v>
      </c>
      <c r="BD2" s="9">
        <v>54</v>
      </c>
      <c r="BE2" s="9">
        <v>55</v>
      </c>
      <c r="BF2" s="9">
        <v>56</v>
      </c>
      <c r="BG2" s="9">
        <v>57</v>
      </c>
      <c r="BH2" s="9">
        <v>58</v>
      </c>
      <c r="BI2" s="9">
        <v>59</v>
      </c>
      <c r="BJ2" s="9">
        <v>60</v>
      </c>
      <c r="BK2" s="9">
        <v>61</v>
      </c>
      <c r="BL2" s="9">
        <v>62</v>
      </c>
      <c r="BM2" s="9">
        <v>63</v>
      </c>
      <c r="BN2" s="9">
        <v>64</v>
      </c>
      <c r="BO2" s="9">
        <v>65</v>
      </c>
      <c r="BP2" s="10">
        <v>66</v>
      </c>
      <c r="BQ2" s="9">
        <v>67</v>
      </c>
      <c r="BR2" s="9">
        <v>68</v>
      </c>
      <c r="BS2" s="11">
        <v>69</v>
      </c>
      <c r="BT2" s="12">
        <v>70</v>
      </c>
      <c r="BU2" s="12">
        <v>71</v>
      </c>
      <c r="BV2" s="12">
        <v>72</v>
      </c>
      <c r="BW2" s="12">
        <v>73</v>
      </c>
      <c r="BX2" s="12">
        <v>74</v>
      </c>
      <c r="BY2" s="12">
        <v>75</v>
      </c>
      <c r="BZ2" s="12">
        <v>76</v>
      </c>
      <c r="CA2" s="12">
        <v>77</v>
      </c>
      <c r="CB2" s="10">
        <v>78</v>
      </c>
      <c r="CC2" s="13"/>
    </row>
    <row r="3" spans="1:81" s="14" customFormat="1" ht="12.75">
      <c r="A3" s="15">
        <v>1</v>
      </c>
      <c r="B3" s="16" t="s">
        <v>81</v>
      </c>
      <c r="C3" s="17">
        <v>415823</v>
      </c>
      <c r="D3" s="18">
        <v>50000</v>
      </c>
      <c r="E3" s="18">
        <v>204825</v>
      </c>
      <c r="F3" s="18">
        <v>645000</v>
      </c>
      <c r="G3" s="18">
        <v>80200</v>
      </c>
      <c r="H3" s="18">
        <v>1000000</v>
      </c>
      <c r="I3" s="18">
        <v>43700</v>
      </c>
      <c r="J3" s="18">
        <v>324138</v>
      </c>
      <c r="K3" s="18">
        <v>45000</v>
      </c>
      <c r="L3" s="18">
        <v>20000</v>
      </c>
      <c r="M3" s="18">
        <v>40800</v>
      </c>
      <c r="N3" s="19">
        <v>115000</v>
      </c>
      <c r="O3" s="20">
        <v>672000</v>
      </c>
      <c r="P3" s="20">
        <v>232600</v>
      </c>
      <c r="Q3" s="20">
        <v>48000</v>
      </c>
      <c r="R3" s="20">
        <v>59400</v>
      </c>
      <c r="S3" s="20">
        <v>806400</v>
      </c>
      <c r="T3" s="20">
        <v>200000</v>
      </c>
      <c r="U3" s="21">
        <v>660819</v>
      </c>
      <c r="V3" s="21">
        <v>100000</v>
      </c>
      <c r="W3" s="21">
        <v>352000</v>
      </c>
      <c r="X3" s="21">
        <v>690060</v>
      </c>
      <c r="Y3" s="21">
        <v>60500</v>
      </c>
      <c r="Z3" s="21">
        <v>80000</v>
      </c>
      <c r="AA3" s="22">
        <v>50000</v>
      </c>
      <c r="AB3" s="22">
        <v>438468</v>
      </c>
      <c r="AC3" s="22">
        <v>102000</v>
      </c>
      <c r="AD3" s="22">
        <v>512000</v>
      </c>
      <c r="AE3" s="22">
        <v>320000</v>
      </c>
      <c r="AF3" s="22">
        <v>48394</v>
      </c>
      <c r="AG3" s="22">
        <v>70000</v>
      </c>
      <c r="AH3" s="22">
        <v>54200</v>
      </c>
      <c r="AI3" s="22">
        <v>65000</v>
      </c>
      <c r="AJ3" s="22">
        <v>100000</v>
      </c>
      <c r="AK3" s="22">
        <v>28000</v>
      </c>
      <c r="AL3" s="23">
        <v>150000</v>
      </c>
      <c r="AM3" s="20">
        <v>20000</v>
      </c>
      <c r="AN3" s="20">
        <v>750464</v>
      </c>
      <c r="AO3" s="20">
        <v>132500</v>
      </c>
      <c r="AP3" s="20">
        <v>30070</v>
      </c>
      <c r="AQ3" s="20">
        <v>680000</v>
      </c>
      <c r="AR3" s="20">
        <v>30600</v>
      </c>
      <c r="AS3" s="24">
        <v>23300</v>
      </c>
      <c r="AT3" s="24">
        <v>100000</v>
      </c>
      <c r="AU3" s="24">
        <v>224000</v>
      </c>
      <c r="AV3" s="24">
        <v>320000</v>
      </c>
      <c r="AW3" s="24">
        <v>100000</v>
      </c>
      <c r="AX3" s="24">
        <v>50000</v>
      </c>
      <c r="AY3" s="25">
        <v>140000</v>
      </c>
      <c r="AZ3" s="25">
        <v>130000</v>
      </c>
      <c r="BA3" s="25">
        <v>200000</v>
      </c>
      <c r="BB3" s="25">
        <v>106000</v>
      </c>
      <c r="BC3" s="25">
        <v>146400</v>
      </c>
      <c r="BD3" s="25">
        <v>50000</v>
      </c>
      <c r="BE3" s="25">
        <v>70000</v>
      </c>
      <c r="BF3" s="25">
        <v>14000</v>
      </c>
      <c r="BG3" s="25">
        <v>70000</v>
      </c>
      <c r="BH3" s="25">
        <v>448000</v>
      </c>
      <c r="BI3" s="25">
        <v>60000</v>
      </c>
      <c r="BJ3" s="25">
        <v>14000</v>
      </c>
      <c r="BK3" s="23">
        <v>21000</v>
      </c>
      <c r="BL3" s="23">
        <v>12000</v>
      </c>
      <c r="BM3" s="23">
        <v>19500</v>
      </c>
      <c r="BN3" s="23">
        <v>448000</v>
      </c>
      <c r="BO3" s="23">
        <v>14000</v>
      </c>
      <c r="BP3" s="23">
        <v>14000</v>
      </c>
      <c r="BQ3" s="23">
        <v>15400</v>
      </c>
      <c r="BR3" s="23">
        <v>98000</v>
      </c>
      <c r="BS3" s="23">
        <v>70000</v>
      </c>
      <c r="BT3" s="23">
        <v>70000</v>
      </c>
      <c r="BU3" s="23">
        <v>66250</v>
      </c>
      <c r="BV3" s="23">
        <v>12000</v>
      </c>
      <c r="BW3" s="26">
        <v>60000</v>
      </c>
      <c r="BX3" s="26">
        <v>14000</v>
      </c>
      <c r="BY3" s="26">
        <v>140000</v>
      </c>
      <c r="BZ3" s="26">
        <v>17500</v>
      </c>
      <c r="CA3" s="27">
        <v>400000</v>
      </c>
      <c r="CB3" s="27">
        <v>70000</v>
      </c>
      <c r="CC3" s="28">
        <f>SUM(C3:CB3)</f>
        <v>14355311</v>
      </c>
    </row>
    <row r="4" spans="1:81" ht="12.75" customHeight="1">
      <c r="A4" s="15">
        <v>2</v>
      </c>
      <c r="B4" s="16" t="s">
        <v>82</v>
      </c>
      <c r="C4" s="17">
        <v>619474</v>
      </c>
      <c r="D4" s="18">
        <v>55389.32</v>
      </c>
      <c r="E4" s="18">
        <v>264925</v>
      </c>
      <c r="F4" s="18">
        <v>712622</v>
      </c>
      <c r="G4" s="18">
        <v>18405</v>
      </c>
      <c r="H4" s="18">
        <v>850100</v>
      </c>
      <c r="I4" s="18">
        <v>84500</v>
      </c>
      <c r="J4" s="18">
        <v>369706</v>
      </c>
      <c r="K4" s="18">
        <v>69111</v>
      </c>
      <c r="L4" s="18">
        <v>72391</v>
      </c>
      <c r="M4" s="18">
        <v>48600</v>
      </c>
      <c r="N4" s="19">
        <v>170459</v>
      </c>
      <c r="O4" s="20">
        <v>727200</v>
      </c>
      <c r="P4" s="20">
        <v>347600</v>
      </c>
      <c r="Q4" s="20">
        <v>94328</v>
      </c>
      <c r="R4" s="20">
        <v>104869</v>
      </c>
      <c r="S4" s="20">
        <v>955162</v>
      </c>
      <c r="T4" s="20">
        <v>249488</v>
      </c>
      <c r="U4" s="21">
        <v>853671</v>
      </c>
      <c r="V4" s="21">
        <v>154546</v>
      </c>
      <c r="W4" s="21">
        <v>435618</v>
      </c>
      <c r="X4" s="21">
        <v>811722</v>
      </c>
      <c r="Y4" s="21">
        <v>130000</v>
      </c>
      <c r="Z4" s="21">
        <v>115100</v>
      </c>
      <c r="AA4" s="22">
        <v>67844</v>
      </c>
      <c r="AB4" s="22">
        <v>494577</v>
      </c>
      <c r="AC4" s="22">
        <v>133998</v>
      </c>
      <c r="AD4" s="22">
        <v>578462</v>
      </c>
      <c r="AE4" s="22">
        <v>584700</v>
      </c>
      <c r="AF4" s="22">
        <v>56671</v>
      </c>
      <c r="AG4" s="22">
        <v>79152</v>
      </c>
      <c r="AH4" s="22">
        <v>75000</v>
      </c>
      <c r="AI4" s="22">
        <v>125485</v>
      </c>
      <c r="AJ4" s="22">
        <v>121885</v>
      </c>
      <c r="AK4" s="22">
        <v>34700</v>
      </c>
      <c r="AL4" s="23">
        <v>161719</v>
      </c>
      <c r="AM4" s="20">
        <v>24068</v>
      </c>
      <c r="AN4" s="20">
        <v>888289</v>
      </c>
      <c r="AO4" s="20">
        <v>149435</v>
      </c>
      <c r="AP4" s="20">
        <v>35831</v>
      </c>
      <c r="AQ4" s="20">
        <v>778862.2</v>
      </c>
      <c r="AR4" s="20">
        <v>42806</v>
      </c>
      <c r="AS4" s="24">
        <v>30688</v>
      </c>
      <c r="AT4" s="24">
        <v>112724</v>
      </c>
      <c r="AU4" s="24">
        <v>244887</v>
      </c>
      <c r="AV4" s="24">
        <v>336562</v>
      </c>
      <c r="AW4" s="24">
        <v>108557</v>
      </c>
      <c r="AX4" s="24">
        <v>63800</v>
      </c>
      <c r="AY4" s="25">
        <v>178063</v>
      </c>
      <c r="AZ4" s="25">
        <v>155406</v>
      </c>
      <c r="BA4" s="29">
        <v>213643.5</v>
      </c>
      <c r="BB4" s="25">
        <v>132699</v>
      </c>
      <c r="BC4" s="25">
        <v>161205</v>
      </c>
      <c r="BD4" s="25">
        <v>59575</v>
      </c>
      <c r="BE4" s="25">
        <v>73707</v>
      </c>
      <c r="BF4" s="25">
        <v>14058</v>
      </c>
      <c r="BG4" s="25">
        <v>74372</v>
      </c>
      <c r="BH4" s="25">
        <v>469126</v>
      </c>
      <c r="BI4" s="25">
        <v>78905</v>
      </c>
      <c r="BJ4" s="25">
        <v>12978</v>
      </c>
      <c r="BK4" s="30">
        <v>19040</v>
      </c>
      <c r="BL4" s="30">
        <v>12191</v>
      </c>
      <c r="BM4" s="30">
        <v>31190</v>
      </c>
      <c r="BN4" s="30">
        <v>374511</v>
      </c>
      <c r="BO4" s="30">
        <v>14035</v>
      </c>
      <c r="BP4" s="30">
        <v>13789</v>
      </c>
      <c r="BQ4" s="30">
        <v>15834</v>
      </c>
      <c r="BR4" s="30">
        <v>100065</v>
      </c>
      <c r="BS4" s="30">
        <v>70011</v>
      </c>
      <c r="BT4" s="30">
        <v>63620</v>
      </c>
      <c r="BU4" s="30">
        <v>67964</v>
      </c>
      <c r="BV4" s="30">
        <v>8625</v>
      </c>
      <c r="BW4" s="23">
        <v>59000</v>
      </c>
      <c r="BX4" s="23">
        <v>11927</v>
      </c>
      <c r="BY4" s="23">
        <v>142633</v>
      </c>
      <c r="BZ4" s="23">
        <v>16989</v>
      </c>
      <c r="CA4" s="23">
        <v>412684</v>
      </c>
      <c r="CB4" s="23">
        <v>67971</v>
      </c>
      <c r="CC4" s="28">
        <f aca="true" t="shared" si="0" ref="CC4:CC54">SUM(C4:CB4)</f>
        <v>16771505.02</v>
      </c>
    </row>
    <row r="5" spans="1:81" ht="12.75" customHeight="1">
      <c r="A5" s="15">
        <v>3</v>
      </c>
      <c r="B5" s="16" t="s">
        <v>83</v>
      </c>
      <c r="C5" s="17">
        <v>647638.5625</v>
      </c>
      <c r="D5" s="18">
        <v>60398.5625</v>
      </c>
      <c r="E5" s="18">
        <v>269922.25</v>
      </c>
      <c r="F5" s="18">
        <v>741467</v>
      </c>
      <c r="G5" s="18">
        <v>20384.9575</v>
      </c>
      <c r="H5" s="18">
        <v>869130.6325</v>
      </c>
      <c r="I5" s="18">
        <v>91296.5</v>
      </c>
      <c r="J5" s="18">
        <v>381722.25</v>
      </c>
      <c r="K5" s="18">
        <v>73244</v>
      </c>
      <c r="L5" s="18">
        <v>79301.5</v>
      </c>
      <c r="M5" s="18">
        <v>52708.25</v>
      </c>
      <c r="N5" s="19">
        <v>180573</v>
      </c>
      <c r="O5" s="21">
        <v>738702.5</v>
      </c>
      <c r="P5" s="21">
        <v>361639.75</v>
      </c>
      <c r="Q5" s="20">
        <v>100887</v>
      </c>
      <c r="R5" s="21">
        <v>111566.5</v>
      </c>
      <c r="S5" s="20">
        <v>1006577</v>
      </c>
      <c r="T5" s="20">
        <v>254500</v>
      </c>
      <c r="U5" s="21">
        <v>897284</v>
      </c>
      <c r="V5" s="21">
        <v>164998.5</v>
      </c>
      <c r="W5" s="21">
        <v>464178.5</v>
      </c>
      <c r="X5" s="21">
        <v>827493</v>
      </c>
      <c r="Y5" s="21">
        <v>138547</v>
      </c>
      <c r="Z5" s="21">
        <v>132215.75</v>
      </c>
      <c r="AA5" s="22">
        <v>70545.75</v>
      </c>
      <c r="AB5" s="22">
        <v>519908.25</v>
      </c>
      <c r="AC5" s="22">
        <v>137261.25</v>
      </c>
      <c r="AD5" s="22">
        <v>606141</v>
      </c>
      <c r="AE5" s="22">
        <v>618149.25</v>
      </c>
      <c r="AF5" s="22">
        <v>60341.25</v>
      </c>
      <c r="AG5" s="22">
        <v>82986</v>
      </c>
      <c r="AH5" s="22">
        <v>79175.75</v>
      </c>
      <c r="AI5" s="22">
        <v>136064</v>
      </c>
      <c r="AJ5" s="22">
        <v>129260.5</v>
      </c>
      <c r="AK5" s="22">
        <v>37000</v>
      </c>
      <c r="AL5" s="23">
        <v>169240.7175</v>
      </c>
      <c r="AM5" s="21">
        <v>25187.5</v>
      </c>
      <c r="AN5" s="21">
        <v>921386.5</v>
      </c>
      <c r="AO5" s="21">
        <v>162361.75</v>
      </c>
      <c r="AP5" s="21">
        <v>36985.25</v>
      </c>
      <c r="AQ5" s="21">
        <v>800312.45</v>
      </c>
      <c r="AR5" s="21">
        <v>45731.75</v>
      </c>
      <c r="AS5" s="24">
        <v>32516.5</v>
      </c>
      <c r="AT5" s="24">
        <v>115368</v>
      </c>
      <c r="AU5" s="24">
        <v>252145.25</v>
      </c>
      <c r="AV5" s="24">
        <v>355838</v>
      </c>
      <c r="AW5" s="24">
        <v>112233.25</v>
      </c>
      <c r="AX5" s="24">
        <v>66058.25</v>
      </c>
      <c r="AY5" s="29">
        <v>185672.75</v>
      </c>
      <c r="AZ5" s="29">
        <v>162170.5</v>
      </c>
      <c r="BA5" s="29">
        <v>225003.5</v>
      </c>
      <c r="BB5" s="29">
        <v>141807</v>
      </c>
      <c r="BC5" s="29">
        <v>171241.25</v>
      </c>
      <c r="BD5" s="29">
        <v>62651</v>
      </c>
      <c r="BE5" s="29">
        <v>74741.5</v>
      </c>
      <c r="BF5" s="29">
        <v>15106</v>
      </c>
      <c r="BG5" s="29">
        <v>77025</v>
      </c>
      <c r="BH5" s="29">
        <v>485571.75</v>
      </c>
      <c r="BI5" s="29">
        <v>84125</v>
      </c>
      <c r="BJ5" s="29">
        <v>13541</v>
      </c>
      <c r="BK5" s="30">
        <v>19966</v>
      </c>
      <c r="BL5" s="30">
        <v>12965</v>
      </c>
      <c r="BM5" s="30">
        <v>32208</v>
      </c>
      <c r="BN5" s="30">
        <v>397427</v>
      </c>
      <c r="BO5" s="30">
        <v>14412</v>
      </c>
      <c r="BP5" s="30">
        <v>14525</v>
      </c>
      <c r="BQ5" s="30">
        <v>16260.75</v>
      </c>
      <c r="BR5" s="30">
        <v>101863</v>
      </c>
      <c r="BS5" s="30">
        <v>71401</v>
      </c>
      <c r="BT5" s="30">
        <v>66290</v>
      </c>
      <c r="BU5" s="30">
        <v>69090</v>
      </c>
      <c r="BV5" s="30">
        <v>9066</v>
      </c>
      <c r="BW5" s="23">
        <v>59400</v>
      </c>
      <c r="BX5" s="23">
        <v>12053</v>
      </c>
      <c r="BY5" s="23">
        <v>144469</v>
      </c>
      <c r="BZ5" s="23">
        <v>17207</v>
      </c>
      <c r="CA5" s="23">
        <v>414315</v>
      </c>
      <c r="CB5" s="23">
        <v>68358</v>
      </c>
      <c r="CC5" s="28">
        <f t="shared" si="0"/>
        <v>17478507.1325</v>
      </c>
    </row>
    <row r="6" spans="1:81" ht="12.75" customHeight="1">
      <c r="A6" s="32">
        <v>4</v>
      </c>
      <c r="B6" s="16" t="s">
        <v>84</v>
      </c>
      <c r="C6" s="17">
        <v>1775885</v>
      </c>
      <c r="D6" s="18">
        <v>146070.305</v>
      </c>
      <c r="E6" s="18">
        <v>901410.8</v>
      </c>
      <c r="F6" s="18">
        <v>3322290.9</v>
      </c>
      <c r="G6" s="18">
        <v>158396.6</v>
      </c>
      <c r="H6" s="18">
        <v>2197592</v>
      </c>
      <c r="I6" s="18">
        <v>814050</v>
      </c>
      <c r="J6" s="18">
        <v>1403340.2</v>
      </c>
      <c r="K6" s="18">
        <v>453252.6</v>
      </c>
      <c r="L6" s="18">
        <v>766090.4</v>
      </c>
      <c r="M6" s="18">
        <v>482700</v>
      </c>
      <c r="N6" s="19">
        <v>1079994</v>
      </c>
      <c r="O6" s="21">
        <v>1310644.5</v>
      </c>
      <c r="P6" s="20">
        <v>1557500</v>
      </c>
      <c r="Q6" s="21">
        <v>715884.1</v>
      </c>
      <c r="R6" s="21">
        <v>770950.4</v>
      </c>
      <c r="S6" s="21">
        <v>5644639.1</v>
      </c>
      <c r="T6" s="21">
        <v>591199.1</v>
      </c>
      <c r="U6" s="21">
        <v>5122999.3</v>
      </c>
      <c r="V6" s="21">
        <v>1130140.2</v>
      </c>
      <c r="W6" s="21">
        <v>1760997.7</v>
      </c>
      <c r="X6" s="21">
        <v>1896147.2</v>
      </c>
      <c r="Y6" s="21">
        <v>1010920</v>
      </c>
      <c r="Z6" s="21">
        <v>1043260</v>
      </c>
      <c r="AA6" s="22">
        <v>366933.4</v>
      </c>
      <c r="AB6" s="22">
        <v>2144532.7</v>
      </c>
      <c r="AC6" s="22">
        <v>427980.8</v>
      </c>
      <c r="AD6" s="22">
        <v>3294389.9</v>
      </c>
      <c r="AE6" s="22">
        <v>3906380</v>
      </c>
      <c r="AF6" s="22">
        <v>302239.4</v>
      </c>
      <c r="AG6" s="22">
        <v>419008.8</v>
      </c>
      <c r="AH6" s="22">
        <v>550100</v>
      </c>
      <c r="AI6" s="22">
        <v>1179707</v>
      </c>
      <c r="AJ6" s="22">
        <v>826744.7</v>
      </c>
      <c r="AK6" s="22">
        <v>258960</v>
      </c>
      <c r="AL6" s="23">
        <v>601737.4</v>
      </c>
      <c r="AM6" s="20">
        <v>131806.4</v>
      </c>
      <c r="AN6" s="20">
        <v>4080874.8</v>
      </c>
      <c r="AO6" s="20">
        <v>1402000.4</v>
      </c>
      <c r="AP6" s="20">
        <v>144880.6</v>
      </c>
      <c r="AQ6" s="20">
        <v>2587790</v>
      </c>
      <c r="AR6" s="20">
        <v>367280.2</v>
      </c>
      <c r="AS6" s="24">
        <v>210089.4</v>
      </c>
      <c r="AT6" s="24">
        <v>276942.4</v>
      </c>
      <c r="AU6" s="24">
        <v>792966.6</v>
      </c>
      <c r="AV6" s="24">
        <v>2198143.4</v>
      </c>
      <c r="AW6" s="24">
        <v>414198.1</v>
      </c>
      <c r="AX6" s="24">
        <v>246798</v>
      </c>
      <c r="AY6" s="25">
        <v>803482</v>
      </c>
      <c r="AZ6" s="29">
        <v>756208.2</v>
      </c>
      <c r="BA6" s="29">
        <v>1370498.4</v>
      </c>
      <c r="BB6" s="29">
        <v>1006971.2</v>
      </c>
      <c r="BC6" s="29">
        <v>1129107.6</v>
      </c>
      <c r="BD6" s="29">
        <v>368352.6</v>
      </c>
      <c r="BE6" s="29">
        <v>130166</v>
      </c>
      <c r="BF6" s="29">
        <v>91630</v>
      </c>
      <c r="BG6" s="29">
        <v>307352.8</v>
      </c>
      <c r="BH6" s="29">
        <v>1887209.6</v>
      </c>
      <c r="BI6" s="29">
        <v>609602.5</v>
      </c>
      <c r="BJ6" s="29">
        <v>64324.4</v>
      </c>
      <c r="BK6" s="30">
        <v>107939.6</v>
      </c>
      <c r="BL6" s="30">
        <v>84045</v>
      </c>
      <c r="BM6" s="30">
        <v>122625</v>
      </c>
      <c r="BN6" s="30">
        <v>2646593.9</v>
      </c>
      <c r="BO6" s="30">
        <v>51848.4</v>
      </c>
      <c r="BP6" s="30">
        <v>79695.4</v>
      </c>
      <c r="BQ6" s="30">
        <v>55947.3</v>
      </c>
      <c r="BR6" s="30">
        <v>197074.4</v>
      </c>
      <c r="BS6" s="30">
        <v>191464</v>
      </c>
      <c r="BT6" s="30">
        <v>309302.2</v>
      </c>
      <c r="BU6" s="30">
        <v>131025.8</v>
      </c>
      <c r="BV6" s="30">
        <v>52749.4</v>
      </c>
      <c r="BW6" s="23">
        <v>80540</v>
      </c>
      <c r="BX6" s="23">
        <v>17009.8</v>
      </c>
      <c r="BY6" s="23">
        <v>281519</v>
      </c>
      <c r="BZ6" s="23">
        <v>29039.5</v>
      </c>
      <c r="CA6" s="23">
        <v>480778.8</v>
      </c>
      <c r="CB6" s="23">
        <v>23082.8</v>
      </c>
      <c r="CC6" s="28">
        <f t="shared" si="0"/>
        <v>76656024.40499999</v>
      </c>
    </row>
    <row r="7" spans="1:81" ht="12.75" customHeight="1">
      <c r="A7" s="32">
        <v>5</v>
      </c>
      <c r="B7" s="16" t="s">
        <v>85</v>
      </c>
      <c r="C7" s="17">
        <v>2407223</v>
      </c>
      <c r="D7" s="18">
        <v>228957.76</v>
      </c>
      <c r="E7" s="18">
        <v>1520681</v>
      </c>
      <c r="F7" s="18">
        <v>4275521</v>
      </c>
      <c r="G7" s="33">
        <v>199892</v>
      </c>
      <c r="H7" s="18">
        <v>2807000</v>
      </c>
      <c r="I7" s="18">
        <v>989100</v>
      </c>
      <c r="J7" s="18">
        <v>1706565</v>
      </c>
      <c r="K7" s="18">
        <v>609145</v>
      </c>
      <c r="L7" s="18">
        <v>1003081</v>
      </c>
      <c r="M7" s="18">
        <v>714300</v>
      </c>
      <c r="N7" s="19">
        <v>1457790</v>
      </c>
      <c r="O7" s="20">
        <v>1701800</v>
      </c>
      <c r="P7" s="20">
        <v>1965800</v>
      </c>
      <c r="Q7" s="20">
        <v>972954</v>
      </c>
      <c r="R7" s="20">
        <v>986327</v>
      </c>
      <c r="S7" s="20">
        <v>7337168</v>
      </c>
      <c r="T7" s="20">
        <v>770959</v>
      </c>
      <c r="U7" s="21">
        <v>6522893</v>
      </c>
      <c r="V7" s="21">
        <v>1628955</v>
      </c>
      <c r="W7" s="21">
        <v>2195788</v>
      </c>
      <c r="X7" s="21">
        <v>2404334</v>
      </c>
      <c r="Y7" s="21">
        <v>1419300</v>
      </c>
      <c r="Z7" s="21">
        <v>1449700</v>
      </c>
      <c r="AA7" s="22">
        <v>463559</v>
      </c>
      <c r="AB7" s="22">
        <v>2857211</v>
      </c>
      <c r="AC7" s="22">
        <v>470547</v>
      </c>
      <c r="AD7" s="22">
        <v>4137427</v>
      </c>
      <c r="AE7" s="22">
        <v>5077983</v>
      </c>
      <c r="AF7" s="22">
        <v>404861</v>
      </c>
      <c r="AG7" s="22">
        <v>522880</v>
      </c>
      <c r="AH7" s="22">
        <v>765800</v>
      </c>
      <c r="AI7" s="22">
        <v>1577362</v>
      </c>
      <c r="AJ7" s="22">
        <v>1147406</v>
      </c>
      <c r="AK7" s="22">
        <v>323600</v>
      </c>
      <c r="AL7" s="23">
        <v>759668</v>
      </c>
      <c r="AM7" s="20">
        <v>200333</v>
      </c>
      <c r="AN7" s="20">
        <v>7131930</v>
      </c>
      <c r="AO7" s="20">
        <v>1705395</v>
      </c>
      <c r="AP7" s="20">
        <v>218363</v>
      </c>
      <c r="AQ7" s="20">
        <v>4537700</v>
      </c>
      <c r="AR7" s="20">
        <v>504722</v>
      </c>
      <c r="AS7" s="24">
        <v>314289</v>
      </c>
      <c r="AT7" s="24">
        <v>480526</v>
      </c>
      <c r="AU7" s="24">
        <v>1027172</v>
      </c>
      <c r="AV7" s="24">
        <v>3135716</v>
      </c>
      <c r="AW7" s="24">
        <v>536879</v>
      </c>
      <c r="AX7" s="24">
        <v>339300</v>
      </c>
      <c r="AY7" s="25">
        <v>931693</v>
      </c>
      <c r="AZ7" s="25">
        <v>1090380</v>
      </c>
      <c r="BA7" s="25">
        <v>1716592</v>
      </c>
      <c r="BB7" s="25">
        <v>1427525</v>
      </c>
      <c r="BC7" s="25">
        <v>1510721</v>
      </c>
      <c r="BD7" s="25">
        <v>572762</v>
      </c>
      <c r="BE7" s="25">
        <v>228932</v>
      </c>
      <c r="BF7" s="25">
        <v>150667</v>
      </c>
      <c r="BG7" s="25">
        <v>442142</v>
      </c>
      <c r="BH7" s="25">
        <v>2184362</v>
      </c>
      <c r="BI7" s="25">
        <v>860703</v>
      </c>
      <c r="BJ7" s="25">
        <v>80358</v>
      </c>
      <c r="BK7" s="30">
        <v>139929</v>
      </c>
      <c r="BL7" s="30">
        <v>108837</v>
      </c>
      <c r="BM7" s="30">
        <v>175934</v>
      </c>
      <c r="BN7" s="30">
        <v>3338722</v>
      </c>
      <c r="BO7" s="30">
        <v>83203</v>
      </c>
      <c r="BP7" s="30">
        <v>107370</v>
      </c>
      <c r="BQ7" s="30">
        <v>78280</v>
      </c>
      <c r="BR7" s="30">
        <v>257751</v>
      </c>
      <c r="BS7" s="30">
        <v>331128</v>
      </c>
      <c r="BT7" s="30">
        <v>414229</v>
      </c>
      <c r="BU7" s="30">
        <v>214005</v>
      </c>
      <c r="BV7" s="30">
        <v>69700</v>
      </c>
      <c r="BW7" s="23">
        <v>122000</v>
      </c>
      <c r="BX7" s="23">
        <v>28366</v>
      </c>
      <c r="BY7" s="23">
        <v>420707</v>
      </c>
      <c r="BZ7" s="23">
        <v>34595</v>
      </c>
      <c r="CA7" s="23">
        <v>1229096</v>
      </c>
      <c r="CB7" s="23">
        <v>99169</v>
      </c>
      <c r="CC7" s="28">
        <f t="shared" si="0"/>
        <v>104365720.75999999</v>
      </c>
    </row>
    <row r="8" spans="1:81" ht="12.75" customHeight="1">
      <c r="A8" s="34"/>
      <c r="B8" s="35" t="s">
        <v>86</v>
      </c>
      <c r="C8" s="36">
        <f>C4/C6*100</f>
        <v>34.882551516567794</v>
      </c>
      <c r="D8" s="36">
        <f>D4/D6*100</f>
        <v>37.919630550507854</v>
      </c>
      <c r="E8" s="36">
        <f>E4/E6*100</f>
        <v>29.39004058970671</v>
      </c>
      <c r="F8" s="36">
        <f aca="true" t="shared" si="1" ref="F8:BQ8">F4/F6*100</f>
        <v>21.449717121399576</v>
      </c>
      <c r="G8" s="36">
        <f t="shared" si="1"/>
        <v>11.61956759172861</v>
      </c>
      <c r="H8" s="36">
        <f t="shared" si="1"/>
        <v>38.683249665998055</v>
      </c>
      <c r="I8" s="36">
        <f t="shared" si="1"/>
        <v>10.380197776549352</v>
      </c>
      <c r="J8" s="36">
        <f t="shared" si="1"/>
        <v>26.34471669806081</v>
      </c>
      <c r="K8" s="36">
        <f t="shared" si="1"/>
        <v>15.247788981243573</v>
      </c>
      <c r="L8" s="36">
        <f t="shared" si="1"/>
        <v>9.449407015151214</v>
      </c>
      <c r="M8" s="36">
        <f t="shared" si="1"/>
        <v>10.068365444375388</v>
      </c>
      <c r="N8" s="36">
        <f t="shared" si="1"/>
        <v>15.783328425898663</v>
      </c>
      <c r="O8" s="36">
        <f t="shared" si="1"/>
        <v>55.484153025477156</v>
      </c>
      <c r="P8" s="36">
        <f t="shared" si="1"/>
        <v>22.317817014446227</v>
      </c>
      <c r="Q8" s="36">
        <f t="shared" si="1"/>
        <v>13.176434565315812</v>
      </c>
      <c r="R8" s="36">
        <f t="shared" si="1"/>
        <v>13.602561202380853</v>
      </c>
      <c r="S8" s="36">
        <f t="shared" si="1"/>
        <v>16.92157785605815</v>
      </c>
      <c r="T8" s="36">
        <f t="shared" si="1"/>
        <v>42.2003348787236</v>
      </c>
      <c r="U8" s="36">
        <f t="shared" si="1"/>
        <v>16.66350022729849</v>
      </c>
      <c r="V8" s="36">
        <f t="shared" si="1"/>
        <v>13.674940507381297</v>
      </c>
      <c r="W8" s="36">
        <f t="shared" si="1"/>
        <v>24.736999940431495</v>
      </c>
      <c r="X8" s="36">
        <f t="shared" si="1"/>
        <v>42.8090182028062</v>
      </c>
      <c r="Y8" s="36">
        <f t="shared" si="1"/>
        <v>12.859573457840384</v>
      </c>
      <c r="Z8" s="36">
        <f t="shared" si="1"/>
        <v>11.03272434484213</v>
      </c>
      <c r="AA8" s="36">
        <v>18.489458850025645</v>
      </c>
      <c r="AB8" s="36">
        <v>23.06222702969276</v>
      </c>
      <c r="AC8" s="36">
        <v>31.3093484567532</v>
      </c>
      <c r="AD8" s="36">
        <v>17.559002351239602</v>
      </c>
      <c r="AE8" s="36">
        <v>14.967821870888137</v>
      </c>
      <c r="AF8" s="36">
        <v>18.750368085696305</v>
      </c>
      <c r="AG8" s="36">
        <v>18.890295382817737</v>
      </c>
      <c r="AH8" s="36">
        <v>13.633884748227596</v>
      </c>
      <c r="AI8" s="36">
        <v>10.63696324595853</v>
      </c>
      <c r="AJ8" s="36">
        <v>14.742761580449201</v>
      </c>
      <c r="AK8" s="36">
        <v>13.399752857584183</v>
      </c>
      <c r="AL8" s="36">
        <v>26.875344627074867</v>
      </c>
      <c r="AM8" s="36">
        <f t="shared" si="1"/>
        <v>18.260114835091468</v>
      </c>
      <c r="AN8" s="36">
        <f t="shared" si="1"/>
        <v>21.767122088626685</v>
      </c>
      <c r="AO8" s="36">
        <f t="shared" si="1"/>
        <v>10.658698813495345</v>
      </c>
      <c r="AP8" s="36">
        <f t="shared" si="1"/>
        <v>24.731399511045645</v>
      </c>
      <c r="AQ8" s="36">
        <f t="shared" si="1"/>
        <v>30.097581333879486</v>
      </c>
      <c r="AR8" s="36">
        <f t="shared" si="1"/>
        <v>11.654861873849992</v>
      </c>
      <c r="AS8" s="36">
        <f t="shared" si="1"/>
        <v>14.60711487585761</v>
      </c>
      <c r="AT8" s="36">
        <f t="shared" si="1"/>
        <v>40.703048720600385</v>
      </c>
      <c r="AU8" s="36">
        <f t="shared" si="1"/>
        <v>30.882385210171527</v>
      </c>
      <c r="AV8" s="36">
        <f t="shared" si="1"/>
        <v>15.311193983067712</v>
      </c>
      <c r="AW8" s="36">
        <f t="shared" si="1"/>
        <v>26.208956535532153</v>
      </c>
      <c r="AX8" s="36">
        <f t="shared" si="1"/>
        <v>25.851100900331446</v>
      </c>
      <c r="AY8" s="36">
        <f t="shared" si="1"/>
        <v>22.16141743063317</v>
      </c>
      <c r="AZ8" s="36">
        <f t="shared" si="1"/>
        <v>20.55068961167044</v>
      </c>
      <c r="BA8" s="36">
        <f t="shared" si="1"/>
        <v>15.588744941256408</v>
      </c>
      <c r="BB8" s="36">
        <f t="shared" si="1"/>
        <v>13.178033294298785</v>
      </c>
      <c r="BC8" s="36">
        <f t="shared" si="1"/>
        <v>14.277204404611215</v>
      </c>
      <c r="BD8" s="36">
        <f t="shared" si="1"/>
        <v>16.173362153545273</v>
      </c>
      <c r="BE8" s="36">
        <f t="shared" si="1"/>
        <v>56.625386045511114</v>
      </c>
      <c r="BF8" s="36">
        <f t="shared" si="1"/>
        <v>15.342136854741897</v>
      </c>
      <c r="BG8" s="36">
        <f t="shared" si="1"/>
        <v>24.197599631433324</v>
      </c>
      <c r="BH8" s="36">
        <f t="shared" si="1"/>
        <v>24.858182154223883</v>
      </c>
      <c r="BI8" s="36">
        <f t="shared" si="1"/>
        <v>12.943680513121256</v>
      </c>
      <c r="BJ8" s="36">
        <f t="shared" si="1"/>
        <v>20.175858616636923</v>
      </c>
      <c r="BK8" s="36">
        <f t="shared" si="1"/>
        <v>17.639494680358272</v>
      </c>
      <c r="BL8" s="36">
        <f t="shared" si="1"/>
        <v>14.505324528526383</v>
      </c>
      <c r="BM8" s="36">
        <f t="shared" si="1"/>
        <v>25.43527013251784</v>
      </c>
      <c r="BN8" s="36">
        <f t="shared" si="1"/>
        <v>14.15067872709901</v>
      </c>
      <c r="BO8" s="36">
        <f t="shared" si="1"/>
        <v>27.069302042107374</v>
      </c>
      <c r="BP8" s="36">
        <f t="shared" si="1"/>
        <v>17.302127851795714</v>
      </c>
      <c r="BQ8" s="36">
        <f t="shared" si="1"/>
        <v>28.301633859006596</v>
      </c>
      <c r="BR8" s="36">
        <f aca="true" t="shared" si="2" ref="BR8:CB8">BR4/BR6*100</f>
        <v>50.77524021384817</v>
      </c>
      <c r="BS8" s="36">
        <f t="shared" si="2"/>
        <v>36.56614298249279</v>
      </c>
      <c r="BT8" s="36">
        <f t="shared" si="2"/>
        <v>20.56888053172593</v>
      </c>
      <c r="BU8" s="36">
        <f t="shared" si="2"/>
        <v>51.87070027429712</v>
      </c>
      <c r="BV8" s="36">
        <f t="shared" si="2"/>
        <v>16.350896882239418</v>
      </c>
      <c r="BW8" s="36">
        <f t="shared" si="2"/>
        <v>73.25552520486714</v>
      </c>
      <c r="BX8" s="36">
        <f t="shared" si="2"/>
        <v>70.11840233277287</v>
      </c>
      <c r="BY8" s="36">
        <f t="shared" si="2"/>
        <v>50.66549682259457</v>
      </c>
      <c r="BZ8" s="36">
        <f t="shared" si="2"/>
        <v>58.50307340002411</v>
      </c>
      <c r="CA8" s="36">
        <f t="shared" si="2"/>
        <v>85.83656350903992</v>
      </c>
      <c r="CB8" s="36">
        <f t="shared" si="2"/>
        <v>294.4660093229591</v>
      </c>
      <c r="CC8" s="37">
        <f>CC4/CC6%</f>
        <v>21.878913171116732</v>
      </c>
    </row>
    <row r="9" spans="1:81" ht="12.75" customHeight="1">
      <c r="A9" s="38"/>
      <c r="B9" s="35" t="s">
        <v>87</v>
      </c>
      <c r="C9" s="36">
        <f>C5/C6*100</f>
        <v>36.46849669319804</v>
      </c>
      <c r="D9" s="36">
        <f aca="true" t="shared" si="3" ref="D9:BO9">D5/D6*100</f>
        <v>41.34896719767923</v>
      </c>
      <c r="E9" s="36">
        <f t="shared" si="3"/>
        <v>29.94442156672629</v>
      </c>
      <c r="F9" s="36">
        <f t="shared" si="3"/>
        <v>22.317943320375708</v>
      </c>
      <c r="G9" s="36">
        <f t="shared" si="3"/>
        <v>12.86956759172861</v>
      </c>
      <c r="H9" s="36">
        <f t="shared" si="3"/>
        <v>39.549226266750146</v>
      </c>
      <c r="I9" s="36">
        <f t="shared" si="3"/>
        <v>11.215097352742461</v>
      </c>
      <c r="J9" s="36">
        <f t="shared" si="3"/>
        <v>27.200977353887534</v>
      </c>
      <c r="K9" s="36">
        <f t="shared" si="3"/>
        <v>16.159642548106728</v>
      </c>
      <c r="L9" s="36">
        <f t="shared" si="3"/>
        <v>10.351454606401541</v>
      </c>
      <c r="M9" s="36">
        <f t="shared" si="3"/>
        <v>10.91946343484566</v>
      </c>
      <c r="N9" s="36">
        <f t="shared" si="3"/>
        <v>16.719815110083942</v>
      </c>
      <c r="O9" s="36">
        <f t="shared" si="3"/>
        <v>56.36177468413442</v>
      </c>
      <c r="P9" s="36">
        <f t="shared" si="3"/>
        <v>23.2192455858748</v>
      </c>
      <c r="Q9" s="36">
        <f t="shared" si="3"/>
        <v>14.092644326085747</v>
      </c>
      <c r="R9" s="36">
        <f t="shared" si="3"/>
        <v>14.471294132540821</v>
      </c>
      <c r="S9" s="36">
        <f t="shared" si="3"/>
        <v>17.8324421130839</v>
      </c>
      <c r="T9" s="36">
        <f t="shared" si="3"/>
        <v>43.0481034223496</v>
      </c>
      <c r="U9" s="36">
        <f t="shared" si="3"/>
        <v>17.514817930972583</v>
      </c>
      <c r="V9" s="36">
        <f t="shared" si="3"/>
        <v>14.599825756131851</v>
      </c>
      <c r="W9" s="36">
        <f t="shared" si="3"/>
        <v>26.35883624379521</v>
      </c>
      <c r="X9" s="36">
        <f t="shared" si="3"/>
        <v>43.640757426427655</v>
      </c>
      <c r="Y9" s="36">
        <f t="shared" si="3"/>
        <v>13.705040952795475</v>
      </c>
      <c r="Z9" s="36">
        <f t="shared" si="3"/>
        <v>12.673326879205568</v>
      </c>
      <c r="AA9" s="36">
        <v>19.225764130493435</v>
      </c>
      <c r="AB9" s="36">
        <v>24.243428416829456</v>
      </c>
      <c r="AC9" s="36">
        <v>32.07182425005982</v>
      </c>
      <c r="AD9" s="36">
        <v>18.39918826851673</v>
      </c>
      <c r="AE9" s="36">
        <v>15.824094174145884</v>
      </c>
      <c r="AF9" s="36">
        <v>19.96472001995769</v>
      </c>
      <c r="AG9" s="36">
        <v>19.80531196480838</v>
      </c>
      <c r="AH9" s="36">
        <v>14.392974004726414</v>
      </c>
      <c r="AI9" s="36">
        <v>11.533711336798035</v>
      </c>
      <c r="AJ9" s="36">
        <v>15.634874949908964</v>
      </c>
      <c r="AK9" s="36">
        <v>14.287920914426937</v>
      </c>
      <c r="AL9" s="36">
        <v>28.125344627074867</v>
      </c>
      <c r="AM9" s="36">
        <f t="shared" si="3"/>
        <v>19.10946661163646</v>
      </c>
      <c r="AN9" s="36">
        <f t="shared" si="3"/>
        <v>22.5781614275449</v>
      </c>
      <c r="AO9" s="36">
        <f t="shared" si="3"/>
        <v>11.580720661705946</v>
      </c>
      <c r="AP9" s="36">
        <f t="shared" si="3"/>
        <v>25.52809002723622</v>
      </c>
      <c r="AQ9" s="36">
        <f t="shared" si="3"/>
        <v>30.926483601837862</v>
      </c>
      <c r="AR9" s="36">
        <f t="shared" si="3"/>
        <v>12.451460764832953</v>
      </c>
      <c r="AS9" s="36">
        <f t="shared" si="3"/>
        <v>15.477458643796405</v>
      </c>
      <c r="AT9" s="36">
        <f t="shared" si="3"/>
        <v>41.65775988075499</v>
      </c>
      <c r="AU9" s="36">
        <f t="shared" si="3"/>
        <v>31.79771380030382</v>
      </c>
      <c r="AV9" s="36">
        <f t="shared" si="3"/>
        <v>16.18811584357963</v>
      </c>
      <c r="AW9" s="36">
        <f t="shared" si="3"/>
        <v>27.096514928484705</v>
      </c>
      <c r="AX9" s="36">
        <f t="shared" si="3"/>
        <v>26.766120470992472</v>
      </c>
      <c r="AY9" s="36">
        <f t="shared" si="3"/>
        <v>23.10851394306282</v>
      </c>
      <c r="AZ9" s="36">
        <f t="shared" si="3"/>
        <v>21.44521839355881</v>
      </c>
      <c r="BA9" s="36">
        <f t="shared" si="3"/>
        <v>16.417640472984136</v>
      </c>
      <c r="BB9" s="36">
        <f t="shared" si="3"/>
        <v>14.08252788163157</v>
      </c>
      <c r="BC9" s="36">
        <f t="shared" si="3"/>
        <v>15.166070089334266</v>
      </c>
      <c r="BD9" s="36">
        <f t="shared" si="3"/>
        <v>17.00843159516181</v>
      </c>
      <c r="BE9" s="36">
        <f t="shared" si="3"/>
        <v>57.420140436058574</v>
      </c>
      <c r="BF9" s="36">
        <f t="shared" si="3"/>
        <v>16.485867074102366</v>
      </c>
      <c r="BG9" s="36">
        <f t="shared" si="3"/>
        <v>25.06077706140956</v>
      </c>
      <c r="BH9" s="36">
        <f t="shared" si="3"/>
        <v>25.729614241046672</v>
      </c>
      <c r="BI9" s="36">
        <f t="shared" si="3"/>
        <v>13.799976214008309</v>
      </c>
      <c r="BJ9" s="36">
        <f t="shared" si="3"/>
        <v>21.051109687770115</v>
      </c>
      <c r="BK9" s="36">
        <f t="shared" si="3"/>
        <v>18.497381869119394</v>
      </c>
      <c r="BL9" s="36">
        <f t="shared" si="3"/>
        <v>15.426259741804985</v>
      </c>
      <c r="BM9" s="36">
        <f t="shared" si="3"/>
        <v>26.26544342507645</v>
      </c>
      <c r="BN9" s="36">
        <f t="shared" si="3"/>
        <v>15.016546361721758</v>
      </c>
      <c r="BO9" s="36">
        <f t="shared" si="3"/>
        <v>27.796421876084892</v>
      </c>
      <c r="BP9" s="36">
        <f aca="true" t="shared" si="4" ref="BP9:CB9">BP5/BP6*100</f>
        <v>18.225644140063295</v>
      </c>
      <c r="BQ9" s="36">
        <f t="shared" si="4"/>
        <v>29.0644052528004</v>
      </c>
      <c r="BR9" s="36">
        <f t="shared" si="4"/>
        <v>51.687586008126885</v>
      </c>
      <c r="BS9" s="36">
        <f t="shared" si="4"/>
        <v>37.29212802406719</v>
      </c>
      <c r="BT9" s="36">
        <f t="shared" si="4"/>
        <v>21.43211396491845</v>
      </c>
      <c r="BU9" s="36">
        <f t="shared" si="4"/>
        <v>52.730073008521984</v>
      </c>
      <c r="BV9" s="36">
        <f t="shared" si="4"/>
        <v>17.18692534891392</v>
      </c>
      <c r="BW9" s="36">
        <f t="shared" si="4"/>
        <v>73.75217283337471</v>
      </c>
      <c r="BX9" s="36">
        <f t="shared" si="4"/>
        <v>70.85915178308974</v>
      </c>
      <c r="BY9" s="36">
        <f t="shared" si="4"/>
        <v>51.317673052262904</v>
      </c>
      <c r="BZ9" s="36">
        <f t="shared" si="4"/>
        <v>59.25377503056182</v>
      </c>
      <c r="CA9" s="36">
        <f t="shared" si="4"/>
        <v>86.17580475678213</v>
      </c>
      <c r="CB9" s="36">
        <f t="shared" si="4"/>
        <v>296.14258235569343</v>
      </c>
      <c r="CC9" s="37">
        <f>CC5/CC6%</f>
        <v>22.801217866654643</v>
      </c>
    </row>
    <row r="10" spans="1:81" ht="12.75" customHeight="1">
      <c r="A10" s="38"/>
      <c r="B10" s="35" t="s">
        <v>88</v>
      </c>
      <c r="C10" s="36">
        <f>C6/C7*100</f>
        <v>73.77318179495627</v>
      </c>
      <c r="D10" s="36">
        <f aca="true" t="shared" si="5" ref="D10:BO10">D6/D7*100</f>
        <v>63.79792718097871</v>
      </c>
      <c r="E10" s="36">
        <f t="shared" si="5"/>
        <v>59.27678454587123</v>
      </c>
      <c r="F10" s="36">
        <f t="shared" si="5"/>
        <v>77.70493701235475</v>
      </c>
      <c r="G10" s="36">
        <f t="shared" si="5"/>
        <v>79.2410901887019</v>
      </c>
      <c r="H10" s="36">
        <f t="shared" si="5"/>
        <v>78.28970431065194</v>
      </c>
      <c r="I10" s="36">
        <f t="shared" si="5"/>
        <v>82.30209281164696</v>
      </c>
      <c r="J10" s="36">
        <f t="shared" si="5"/>
        <v>82.23186342155148</v>
      </c>
      <c r="K10" s="36">
        <f t="shared" si="5"/>
        <v>74.4079980956915</v>
      </c>
      <c r="L10" s="36">
        <f t="shared" si="5"/>
        <v>76.37373253007485</v>
      </c>
      <c r="M10" s="36">
        <f t="shared" si="5"/>
        <v>67.57664846703067</v>
      </c>
      <c r="N10" s="36">
        <f t="shared" si="5"/>
        <v>74.08433313440207</v>
      </c>
      <c r="O10" s="36">
        <f t="shared" si="5"/>
        <v>77.0151897990363</v>
      </c>
      <c r="P10" s="36">
        <f t="shared" si="5"/>
        <v>79.22983009461797</v>
      </c>
      <c r="Q10" s="36">
        <f t="shared" si="5"/>
        <v>73.57841172347305</v>
      </c>
      <c r="R10" s="36">
        <f t="shared" si="5"/>
        <v>78.16377327194733</v>
      </c>
      <c r="S10" s="36">
        <f t="shared" si="5"/>
        <v>76.93212285721138</v>
      </c>
      <c r="T10" s="36">
        <f t="shared" si="5"/>
        <v>76.68359796046222</v>
      </c>
      <c r="U10" s="36">
        <f t="shared" si="5"/>
        <v>78.5387603322636</v>
      </c>
      <c r="V10" s="36">
        <f t="shared" si="5"/>
        <v>69.37823328452903</v>
      </c>
      <c r="W10" s="36">
        <f t="shared" si="5"/>
        <v>80.19889442878821</v>
      </c>
      <c r="X10" s="36">
        <f t="shared" si="5"/>
        <v>78.86371860149214</v>
      </c>
      <c r="Y10" s="36">
        <f t="shared" si="5"/>
        <v>71.22666103008525</v>
      </c>
      <c r="Z10" s="36">
        <f t="shared" si="5"/>
        <v>71.96385459060495</v>
      </c>
      <c r="AA10" s="36">
        <v>79.15570617763866</v>
      </c>
      <c r="AB10" s="36">
        <v>75.05685439402271</v>
      </c>
      <c r="AC10" s="36">
        <v>90.95388983459675</v>
      </c>
      <c r="AD10" s="36">
        <v>79.6241214648621</v>
      </c>
      <c r="AE10" s="36">
        <v>76.92778806073198</v>
      </c>
      <c r="AF10" s="36">
        <v>74.65263386693212</v>
      </c>
      <c r="AG10" s="36">
        <v>80.13479192166463</v>
      </c>
      <c r="AH10" s="36">
        <v>71.83337686079916</v>
      </c>
      <c r="AI10" s="36">
        <v>74.7898706828236</v>
      </c>
      <c r="AJ10" s="36">
        <v>72.05337082079055</v>
      </c>
      <c r="AK10" s="36">
        <v>80.02472187886279</v>
      </c>
      <c r="AL10" s="36">
        <v>79.21057619907644</v>
      </c>
      <c r="AM10" s="36">
        <f t="shared" si="5"/>
        <v>65.79365356681126</v>
      </c>
      <c r="AN10" s="36">
        <f t="shared" si="5"/>
        <v>57.21978202253808</v>
      </c>
      <c r="AO10" s="36">
        <f t="shared" si="5"/>
        <v>82.20971681047499</v>
      </c>
      <c r="AP10" s="36">
        <f t="shared" si="5"/>
        <v>66.34851142363863</v>
      </c>
      <c r="AQ10" s="36">
        <f t="shared" si="5"/>
        <v>57.02867091257685</v>
      </c>
      <c r="AR10" s="36">
        <f t="shared" si="5"/>
        <v>72.76881134565166</v>
      </c>
      <c r="AS10" s="36">
        <f t="shared" si="5"/>
        <v>66.84592842893005</v>
      </c>
      <c r="AT10" s="36">
        <f t="shared" si="5"/>
        <v>57.63317697689616</v>
      </c>
      <c r="AU10" s="36">
        <f t="shared" si="5"/>
        <v>77.1990085399524</v>
      </c>
      <c r="AV10" s="36">
        <f t="shared" si="5"/>
        <v>70.10020677893023</v>
      </c>
      <c r="AW10" s="36">
        <f t="shared" si="5"/>
        <v>77.14924591947161</v>
      </c>
      <c r="AX10" s="36">
        <f t="shared" si="5"/>
        <v>72.73740053050398</v>
      </c>
      <c r="AY10" s="36">
        <f t="shared" si="5"/>
        <v>86.23892204835713</v>
      </c>
      <c r="AZ10" s="36">
        <f t="shared" si="5"/>
        <v>69.35272106971881</v>
      </c>
      <c r="BA10" s="36">
        <f t="shared" si="5"/>
        <v>79.83833083225366</v>
      </c>
      <c r="BB10" s="36">
        <f t="shared" si="5"/>
        <v>70.53965429677238</v>
      </c>
      <c r="BC10" s="36">
        <f t="shared" si="5"/>
        <v>74.73965080249762</v>
      </c>
      <c r="BD10" s="36">
        <f t="shared" si="5"/>
        <v>64.31163380252181</v>
      </c>
      <c r="BE10" s="36">
        <f t="shared" si="5"/>
        <v>56.857931612880684</v>
      </c>
      <c r="BF10" s="36">
        <f t="shared" si="5"/>
        <v>60.81623713221873</v>
      </c>
      <c r="BG10" s="36">
        <f t="shared" si="5"/>
        <v>69.51449986655871</v>
      </c>
      <c r="BH10" s="36">
        <f t="shared" si="5"/>
        <v>86.39637569230742</v>
      </c>
      <c r="BI10" s="36">
        <f t="shared" si="5"/>
        <v>70.82611539636785</v>
      </c>
      <c r="BJ10" s="36">
        <f t="shared" si="5"/>
        <v>80.04728838447946</v>
      </c>
      <c r="BK10" s="36">
        <f t="shared" si="5"/>
        <v>77.13883469473805</v>
      </c>
      <c r="BL10" s="36">
        <f t="shared" si="5"/>
        <v>77.22098183522148</v>
      </c>
      <c r="BM10" s="36">
        <f t="shared" si="5"/>
        <v>69.69943274182364</v>
      </c>
      <c r="BN10" s="36">
        <f t="shared" si="5"/>
        <v>79.2696696520405</v>
      </c>
      <c r="BO10" s="36">
        <f t="shared" si="5"/>
        <v>62.315541506916816</v>
      </c>
      <c r="BP10" s="36">
        <f aca="true" t="shared" si="6" ref="BP10:CB10">BP6/BP7*100</f>
        <v>74.2250162987799</v>
      </c>
      <c r="BQ10" s="36">
        <f t="shared" si="6"/>
        <v>71.47074603985692</v>
      </c>
      <c r="BR10" s="36">
        <f t="shared" si="6"/>
        <v>76.45921839294513</v>
      </c>
      <c r="BS10" s="36">
        <f t="shared" si="6"/>
        <v>57.8217486893286</v>
      </c>
      <c r="BT10" s="36">
        <f t="shared" si="6"/>
        <v>74.6693737039174</v>
      </c>
      <c r="BU10" s="36">
        <f t="shared" si="6"/>
        <v>61.22557884161585</v>
      </c>
      <c r="BV10" s="36">
        <f t="shared" si="6"/>
        <v>75.68063127690101</v>
      </c>
      <c r="BW10" s="36">
        <f t="shared" si="6"/>
        <v>66.01639344262296</v>
      </c>
      <c r="BX10" s="36">
        <f t="shared" si="6"/>
        <v>59.9654515969823</v>
      </c>
      <c r="BY10" s="36">
        <f t="shared" si="6"/>
        <v>66.91569191860368</v>
      </c>
      <c r="BZ10" s="36">
        <f t="shared" si="6"/>
        <v>83.94132100014453</v>
      </c>
      <c r="CA10" s="36">
        <f t="shared" si="6"/>
        <v>39.11645632237026</v>
      </c>
      <c r="CB10" s="36">
        <f t="shared" si="6"/>
        <v>23.276225433351147</v>
      </c>
      <c r="CC10" s="37">
        <f>CC6/CC7%</f>
        <v>73.44942750050912</v>
      </c>
    </row>
    <row r="11" spans="1:81" ht="12.75" customHeight="1">
      <c r="A11" s="32">
        <v>6</v>
      </c>
      <c r="B11" s="16" t="s">
        <v>89</v>
      </c>
      <c r="C11" s="17">
        <v>90995</v>
      </c>
      <c r="D11" s="19">
        <v>150951.33</v>
      </c>
      <c r="E11" s="19">
        <v>1139238</v>
      </c>
      <c r="F11" s="19">
        <v>3479940</v>
      </c>
      <c r="G11" s="19">
        <v>88469</v>
      </c>
      <c r="H11" s="19">
        <v>1760100</v>
      </c>
      <c r="I11" s="19">
        <v>788200</v>
      </c>
      <c r="J11" s="19">
        <v>1131451</v>
      </c>
      <c r="K11" s="19">
        <v>518019</v>
      </c>
      <c r="L11" s="19">
        <v>669597</v>
      </c>
      <c r="M11" s="19">
        <v>653700</v>
      </c>
      <c r="N11" s="19">
        <v>1148616</v>
      </c>
      <c r="O11" s="20">
        <v>849900</v>
      </c>
      <c r="P11" s="20">
        <v>1503300</v>
      </c>
      <c r="Q11" s="20">
        <v>670474</v>
      </c>
      <c r="R11" s="20">
        <v>855676</v>
      </c>
      <c r="S11" s="20">
        <v>5760494</v>
      </c>
      <c r="T11" s="20">
        <v>487322</v>
      </c>
      <c r="U11" s="21">
        <v>5377645</v>
      </c>
      <c r="V11" s="21">
        <v>1404477</v>
      </c>
      <c r="W11" s="21">
        <v>1589015</v>
      </c>
      <c r="X11" s="21">
        <v>1562640</v>
      </c>
      <c r="Y11" s="21">
        <v>1260400</v>
      </c>
      <c r="Z11" s="21">
        <v>1274000</v>
      </c>
      <c r="AA11" s="22">
        <v>378889</v>
      </c>
      <c r="AB11" s="22">
        <v>2266877</v>
      </c>
      <c r="AC11" s="22">
        <v>330414</v>
      </c>
      <c r="AD11" s="22">
        <v>3238441</v>
      </c>
      <c r="AE11" s="22">
        <v>4108700</v>
      </c>
      <c r="AF11" s="22">
        <v>340637</v>
      </c>
      <c r="AG11" s="22">
        <v>414217</v>
      </c>
      <c r="AH11" s="22">
        <v>575800</v>
      </c>
      <c r="AI11" s="22">
        <v>1282202</v>
      </c>
      <c r="AJ11" s="22">
        <v>988082</v>
      </c>
      <c r="AK11" s="22">
        <v>261500</v>
      </c>
      <c r="AL11" s="23">
        <v>556250</v>
      </c>
      <c r="AM11" s="20">
        <v>168784</v>
      </c>
      <c r="AN11" s="20">
        <v>4002650</v>
      </c>
      <c r="AO11" s="20">
        <v>1514130</v>
      </c>
      <c r="AP11" s="20">
        <v>172663</v>
      </c>
      <c r="AQ11" s="20">
        <v>3014400</v>
      </c>
      <c r="AR11" s="20">
        <v>453789</v>
      </c>
      <c r="AS11" s="24">
        <v>278722</v>
      </c>
      <c r="AT11" s="24">
        <v>317208</v>
      </c>
      <c r="AU11" s="24">
        <v>765696</v>
      </c>
      <c r="AV11" s="24">
        <v>2645148</v>
      </c>
      <c r="AW11" s="24">
        <v>401043</v>
      </c>
      <c r="AX11" s="24">
        <v>269200</v>
      </c>
      <c r="AY11" s="25">
        <v>697960</v>
      </c>
      <c r="AZ11" s="25">
        <v>921168</v>
      </c>
      <c r="BA11" s="25">
        <v>1426106</v>
      </c>
      <c r="BB11" s="25">
        <v>1221044</v>
      </c>
      <c r="BC11" s="25">
        <v>1263441</v>
      </c>
      <c r="BD11" s="25">
        <v>506385</v>
      </c>
      <c r="BE11" s="25">
        <v>144510</v>
      </c>
      <c r="BF11" s="25">
        <v>134641</v>
      </c>
      <c r="BG11" s="25">
        <v>357966</v>
      </c>
      <c r="BH11" s="25">
        <v>1607601</v>
      </c>
      <c r="BI11" s="25">
        <v>730844</v>
      </c>
      <c r="BJ11" s="25">
        <v>65300</v>
      </c>
      <c r="BK11" s="30">
        <v>116078</v>
      </c>
      <c r="BL11" s="30">
        <v>94410</v>
      </c>
      <c r="BM11" s="30">
        <v>143473</v>
      </c>
      <c r="BN11" s="30">
        <v>2790386</v>
      </c>
      <c r="BO11" s="30">
        <v>66138</v>
      </c>
      <c r="BP11" s="30">
        <v>91356</v>
      </c>
      <c r="BQ11" s="30">
        <v>61611</v>
      </c>
      <c r="BR11" s="30">
        <v>153564</v>
      </c>
      <c r="BS11" s="30">
        <v>257575</v>
      </c>
      <c r="BT11" s="30">
        <v>332647</v>
      </c>
      <c r="BU11" s="30">
        <v>143398</v>
      </c>
      <c r="BV11" s="30">
        <v>53175</v>
      </c>
      <c r="BW11" s="39">
        <v>47900</v>
      </c>
      <c r="BX11" s="39">
        <v>13647</v>
      </c>
      <c r="BY11" s="39">
        <v>243895</v>
      </c>
      <c r="BZ11" s="39">
        <v>16888</v>
      </c>
      <c r="CA11" s="39">
        <v>808608</v>
      </c>
      <c r="CB11" s="39">
        <v>25069</v>
      </c>
      <c r="CC11" s="28">
        <f t="shared" si="0"/>
        <v>77496845.33</v>
      </c>
    </row>
    <row r="12" spans="1:81" ht="12.75" customHeight="1">
      <c r="A12" s="15">
        <v>7</v>
      </c>
      <c r="B12" s="40" t="s">
        <v>90</v>
      </c>
      <c r="C12" s="41">
        <v>0</v>
      </c>
      <c r="D12" s="19">
        <v>0</v>
      </c>
      <c r="E12" s="19">
        <v>0</v>
      </c>
      <c r="F12" s="19">
        <v>10076</v>
      </c>
      <c r="G12" s="19">
        <v>57854</v>
      </c>
      <c r="H12" s="19">
        <v>83000</v>
      </c>
      <c r="I12" s="19">
        <v>70000</v>
      </c>
      <c r="J12" s="19">
        <v>136037</v>
      </c>
      <c r="K12" s="19">
        <v>0</v>
      </c>
      <c r="L12" s="19">
        <v>59000</v>
      </c>
      <c r="M12" s="19">
        <v>0</v>
      </c>
      <c r="N12" s="19">
        <v>22403</v>
      </c>
      <c r="O12" s="20">
        <v>49500</v>
      </c>
      <c r="P12" s="20">
        <v>82500</v>
      </c>
      <c r="Q12" s="20">
        <v>105000</v>
      </c>
      <c r="R12" s="20">
        <v>0</v>
      </c>
      <c r="S12" s="20">
        <v>444800</v>
      </c>
      <c r="T12" s="20">
        <v>20000</v>
      </c>
      <c r="U12" s="21">
        <v>110000</v>
      </c>
      <c r="V12" s="21">
        <v>30000</v>
      </c>
      <c r="W12" s="21">
        <v>90000</v>
      </c>
      <c r="X12" s="42">
        <v>0</v>
      </c>
      <c r="Y12" s="42">
        <v>0</v>
      </c>
      <c r="Z12" s="42">
        <v>20000</v>
      </c>
      <c r="AA12" s="22">
        <v>0</v>
      </c>
      <c r="AB12" s="22">
        <v>36888</v>
      </c>
      <c r="AC12" s="22">
        <v>0</v>
      </c>
      <c r="AD12" s="22">
        <v>231000</v>
      </c>
      <c r="AE12" s="22">
        <v>250200</v>
      </c>
      <c r="AF12" s="22">
        <v>0</v>
      </c>
      <c r="AG12" s="22">
        <v>0</v>
      </c>
      <c r="AH12" s="22">
        <v>0</v>
      </c>
      <c r="AI12" s="22">
        <v>141051</v>
      </c>
      <c r="AJ12" s="22">
        <v>735</v>
      </c>
      <c r="AK12" s="22">
        <v>20000</v>
      </c>
      <c r="AL12" s="23">
        <v>20000</v>
      </c>
      <c r="AM12" s="20">
        <v>0</v>
      </c>
      <c r="AN12" s="20">
        <v>1240000</v>
      </c>
      <c r="AO12" s="20">
        <v>0</v>
      </c>
      <c r="AP12" s="20">
        <v>0</v>
      </c>
      <c r="AQ12" s="20">
        <v>550000</v>
      </c>
      <c r="AR12" s="20">
        <v>0</v>
      </c>
      <c r="AS12" s="24">
        <v>0</v>
      </c>
      <c r="AT12" s="24">
        <v>45000</v>
      </c>
      <c r="AU12" s="24">
        <v>0</v>
      </c>
      <c r="AV12" s="24">
        <v>90000</v>
      </c>
      <c r="AW12" s="24">
        <v>0</v>
      </c>
      <c r="AX12" s="24">
        <v>0</v>
      </c>
      <c r="AY12" s="25">
        <v>0</v>
      </c>
      <c r="AZ12" s="25">
        <v>0</v>
      </c>
      <c r="BA12" s="25">
        <v>0</v>
      </c>
      <c r="BB12" s="25">
        <v>40000</v>
      </c>
      <c r="BC12" s="25">
        <v>45000</v>
      </c>
      <c r="BD12" s="25">
        <v>0</v>
      </c>
      <c r="BE12" s="25">
        <v>5800</v>
      </c>
      <c r="BF12" s="25">
        <v>0</v>
      </c>
      <c r="BG12" s="25">
        <v>0</v>
      </c>
      <c r="BH12" s="25">
        <v>50000</v>
      </c>
      <c r="BI12" s="25">
        <v>35000</v>
      </c>
      <c r="BJ12" s="25">
        <v>0</v>
      </c>
      <c r="BK12" s="30">
        <v>0</v>
      </c>
      <c r="BL12" s="30">
        <v>0</v>
      </c>
      <c r="BM12" s="30">
        <v>0</v>
      </c>
      <c r="BN12" s="30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23">
        <v>15000</v>
      </c>
      <c r="BX12" s="23">
        <v>0</v>
      </c>
      <c r="BY12" s="23">
        <v>30000</v>
      </c>
      <c r="BZ12" s="23">
        <v>0</v>
      </c>
      <c r="CA12" s="23">
        <v>0</v>
      </c>
      <c r="CB12" s="23">
        <v>1800</v>
      </c>
      <c r="CC12" s="28">
        <f t="shared" si="0"/>
        <v>4237644</v>
      </c>
    </row>
    <row r="13" spans="1:81" ht="12.75" customHeight="1">
      <c r="A13" s="15"/>
      <c r="B13" s="44" t="s">
        <v>91</v>
      </c>
      <c r="C13" s="45">
        <f>C11+C12</f>
        <v>90995</v>
      </c>
      <c r="D13" s="45">
        <f>D11+D12</f>
        <v>150951.33</v>
      </c>
      <c r="E13" s="45">
        <f>E11+E12</f>
        <v>1139238</v>
      </c>
      <c r="F13" s="45">
        <f>F11+F12</f>
        <v>3490016</v>
      </c>
      <c r="G13" s="45">
        <f aca="true" t="shared" si="7" ref="G13:BR13">G11+G12</f>
        <v>146323</v>
      </c>
      <c r="H13" s="45">
        <f t="shared" si="7"/>
        <v>1843100</v>
      </c>
      <c r="I13" s="45">
        <f t="shared" si="7"/>
        <v>858200</v>
      </c>
      <c r="J13" s="45">
        <f t="shared" si="7"/>
        <v>1267488</v>
      </c>
      <c r="K13" s="45">
        <f t="shared" si="7"/>
        <v>518019</v>
      </c>
      <c r="L13" s="45">
        <f t="shared" si="7"/>
        <v>728597</v>
      </c>
      <c r="M13" s="45">
        <f t="shared" si="7"/>
        <v>653700</v>
      </c>
      <c r="N13" s="45">
        <f t="shared" si="7"/>
        <v>1171019</v>
      </c>
      <c r="O13" s="45">
        <f t="shared" si="7"/>
        <v>899400</v>
      </c>
      <c r="P13" s="45">
        <f t="shared" si="7"/>
        <v>1585800</v>
      </c>
      <c r="Q13" s="45">
        <f t="shared" si="7"/>
        <v>775474</v>
      </c>
      <c r="R13" s="45">
        <f t="shared" si="7"/>
        <v>855676</v>
      </c>
      <c r="S13" s="45">
        <f t="shared" si="7"/>
        <v>6205294</v>
      </c>
      <c r="T13" s="45">
        <f t="shared" si="7"/>
        <v>507322</v>
      </c>
      <c r="U13" s="45">
        <f t="shared" si="7"/>
        <v>5487645</v>
      </c>
      <c r="V13" s="45">
        <f t="shared" si="7"/>
        <v>1434477</v>
      </c>
      <c r="W13" s="45">
        <f t="shared" si="7"/>
        <v>1679015</v>
      </c>
      <c r="X13" s="45">
        <f t="shared" si="7"/>
        <v>1562640</v>
      </c>
      <c r="Y13" s="45">
        <f t="shared" si="7"/>
        <v>1260400</v>
      </c>
      <c r="Z13" s="45">
        <f t="shared" si="7"/>
        <v>1294000</v>
      </c>
      <c r="AA13" s="45">
        <v>378889</v>
      </c>
      <c r="AB13" s="45">
        <v>2303765</v>
      </c>
      <c r="AC13" s="45">
        <v>330414</v>
      </c>
      <c r="AD13" s="45">
        <v>3469441</v>
      </c>
      <c r="AE13" s="45">
        <v>4358900</v>
      </c>
      <c r="AF13" s="45">
        <v>340637</v>
      </c>
      <c r="AG13" s="45">
        <v>414217</v>
      </c>
      <c r="AH13" s="45">
        <v>575800</v>
      </c>
      <c r="AI13" s="45">
        <v>1423253</v>
      </c>
      <c r="AJ13" s="45">
        <v>988817</v>
      </c>
      <c r="AK13" s="45">
        <v>281500</v>
      </c>
      <c r="AL13" s="45">
        <v>576250</v>
      </c>
      <c r="AM13" s="45">
        <f t="shared" si="7"/>
        <v>168784</v>
      </c>
      <c r="AN13" s="45">
        <f t="shared" si="7"/>
        <v>5242650</v>
      </c>
      <c r="AO13" s="45">
        <f t="shared" si="7"/>
        <v>1514130</v>
      </c>
      <c r="AP13" s="45">
        <f t="shared" si="7"/>
        <v>172663</v>
      </c>
      <c r="AQ13" s="45">
        <f t="shared" si="7"/>
        <v>3564400</v>
      </c>
      <c r="AR13" s="45">
        <f t="shared" si="7"/>
        <v>453789</v>
      </c>
      <c r="AS13" s="45">
        <f t="shared" si="7"/>
        <v>278722</v>
      </c>
      <c r="AT13" s="45">
        <f t="shared" si="7"/>
        <v>362208</v>
      </c>
      <c r="AU13" s="45">
        <f t="shared" si="7"/>
        <v>765696</v>
      </c>
      <c r="AV13" s="45">
        <f t="shared" si="7"/>
        <v>2735148</v>
      </c>
      <c r="AW13" s="45">
        <f t="shared" si="7"/>
        <v>401043</v>
      </c>
      <c r="AX13" s="45">
        <f t="shared" si="7"/>
        <v>269200</v>
      </c>
      <c r="AY13" s="45">
        <f t="shared" si="7"/>
        <v>697960</v>
      </c>
      <c r="AZ13" s="45">
        <f t="shared" si="7"/>
        <v>921168</v>
      </c>
      <c r="BA13" s="45">
        <f t="shared" si="7"/>
        <v>1426106</v>
      </c>
      <c r="BB13" s="45">
        <f t="shared" si="7"/>
        <v>1261044</v>
      </c>
      <c r="BC13" s="45">
        <f t="shared" si="7"/>
        <v>1308441</v>
      </c>
      <c r="BD13" s="45">
        <f t="shared" si="7"/>
        <v>506385</v>
      </c>
      <c r="BE13" s="45">
        <f t="shared" si="7"/>
        <v>150310</v>
      </c>
      <c r="BF13" s="45">
        <f t="shared" si="7"/>
        <v>134641</v>
      </c>
      <c r="BG13" s="45">
        <f t="shared" si="7"/>
        <v>357966</v>
      </c>
      <c r="BH13" s="45">
        <f t="shared" si="7"/>
        <v>1657601</v>
      </c>
      <c r="BI13" s="45">
        <f t="shared" si="7"/>
        <v>765844</v>
      </c>
      <c r="BJ13" s="45">
        <f t="shared" si="7"/>
        <v>65300</v>
      </c>
      <c r="BK13" s="45">
        <f t="shared" si="7"/>
        <v>116078</v>
      </c>
      <c r="BL13" s="45">
        <f t="shared" si="7"/>
        <v>94410</v>
      </c>
      <c r="BM13" s="45">
        <f t="shared" si="7"/>
        <v>143473</v>
      </c>
      <c r="BN13" s="45">
        <f t="shared" si="7"/>
        <v>2790386</v>
      </c>
      <c r="BO13" s="45">
        <f t="shared" si="7"/>
        <v>66138</v>
      </c>
      <c r="BP13" s="45">
        <f t="shared" si="7"/>
        <v>91356</v>
      </c>
      <c r="BQ13" s="45">
        <f t="shared" si="7"/>
        <v>61611</v>
      </c>
      <c r="BR13" s="45">
        <f t="shared" si="7"/>
        <v>153564</v>
      </c>
      <c r="BS13" s="45">
        <f aca="true" t="shared" si="8" ref="BS13:CB13">BS11+BS12</f>
        <v>257575</v>
      </c>
      <c r="BT13" s="45">
        <f t="shared" si="8"/>
        <v>332647</v>
      </c>
      <c r="BU13" s="45">
        <f t="shared" si="8"/>
        <v>143398</v>
      </c>
      <c r="BV13" s="45">
        <f t="shared" si="8"/>
        <v>53175</v>
      </c>
      <c r="BW13" s="45">
        <f t="shared" si="8"/>
        <v>62900</v>
      </c>
      <c r="BX13" s="45">
        <f t="shared" si="8"/>
        <v>13647</v>
      </c>
      <c r="BY13" s="45">
        <f t="shared" si="8"/>
        <v>273895</v>
      </c>
      <c r="BZ13" s="45">
        <f t="shared" si="8"/>
        <v>16888</v>
      </c>
      <c r="CA13" s="45">
        <f t="shared" si="8"/>
        <v>808608</v>
      </c>
      <c r="CB13" s="45">
        <f t="shared" si="8"/>
        <v>26869</v>
      </c>
      <c r="CC13" s="28">
        <f t="shared" si="0"/>
        <v>81734489.33</v>
      </c>
    </row>
    <row r="14" spans="1:81" ht="12.75" customHeight="1">
      <c r="A14" s="34"/>
      <c r="B14" s="46" t="s">
        <v>92</v>
      </c>
      <c r="C14" s="36">
        <v>0.14926413658254925</v>
      </c>
      <c r="D14" s="47">
        <v>2.5508445848893992</v>
      </c>
      <c r="E14" s="48">
        <v>4.873662054980877</v>
      </c>
      <c r="F14" s="49">
        <v>4.979605114844292</v>
      </c>
      <c r="G14" s="49">
        <v>2.475226253911867</v>
      </c>
      <c r="H14" s="49">
        <v>3.4450467289719624</v>
      </c>
      <c r="I14" s="50">
        <v>11.532776090520601</v>
      </c>
      <c r="J14" s="49">
        <v>3.4427733669420006</v>
      </c>
      <c r="K14" s="49">
        <v>7.343204241324563</v>
      </c>
      <c r="L14" s="49">
        <v>3.296103108827042</v>
      </c>
      <c r="M14" s="49">
        <v>13.941436157734223</v>
      </c>
      <c r="N14" s="49">
        <v>8.563773849832895</v>
      </c>
      <c r="O14" s="51">
        <v>3.657331538689883</v>
      </c>
      <c r="P14" s="51">
        <v>5.377853741911855</v>
      </c>
      <c r="Q14" s="51">
        <v>9.413034242501487</v>
      </c>
      <c r="R14" s="51">
        <v>9.825643616654801</v>
      </c>
      <c r="S14" s="51">
        <v>6.64431726316353</v>
      </c>
      <c r="T14" s="51">
        <v>3.665303586394243</v>
      </c>
      <c r="U14" s="51">
        <v>8.397275911510736</v>
      </c>
      <c r="V14" s="51">
        <v>9.343666136890649</v>
      </c>
      <c r="W14" s="51">
        <v>3.967642381320346</v>
      </c>
      <c r="X14" s="51">
        <v>2.1753668906107744</v>
      </c>
      <c r="Y14" s="51">
        <v>11.39663996238494</v>
      </c>
      <c r="Z14" s="51">
        <v>11.397466838127785</v>
      </c>
      <c r="AA14" s="52">
        <v>8.48822725541591</v>
      </c>
      <c r="AB14" s="52">
        <v>7.432818725902983</v>
      </c>
      <c r="AC14" s="52">
        <v>2.8394864391048777</v>
      </c>
      <c r="AD14" s="52">
        <v>6.179848311044296</v>
      </c>
      <c r="AE14" s="52">
        <v>10.33894686907021</v>
      </c>
      <c r="AF14" s="52">
        <v>6.8800266607420575</v>
      </c>
      <c r="AG14" s="52">
        <v>5.439130720241613</v>
      </c>
      <c r="AH14" s="52">
        <v>12.382795698924731</v>
      </c>
      <c r="AI14" s="52">
        <v>12.037696751330001</v>
      </c>
      <c r="AJ14" s="52">
        <v>8.334178986227938</v>
      </c>
      <c r="AK14" s="52">
        <v>8.964968152866241</v>
      </c>
      <c r="AL14" s="53">
        <v>3.400708173502508</v>
      </c>
      <c r="AM14" s="48">
        <v>7.3473794184224275</v>
      </c>
      <c r="AN14" s="48">
        <v>6.176339611794145</v>
      </c>
      <c r="AO14" s="48">
        <v>10.66852210674652</v>
      </c>
      <c r="AP14" s="48">
        <v>7.880916518325802</v>
      </c>
      <c r="AQ14" s="48">
        <v>5.778165395202262</v>
      </c>
      <c r="AR14" s="48">
        <v>11.8109627547435</v>
      </c>
      <c r="AS14" s="54">
        <v>10.779780321782178</v>
      </c>
      <c r="AT14" s="54">
        <v>4.843842357944288</v>
      </c>
      <c r="AU14" s="54">
        <v>3.02247625664143</v>
      </c>
      <c r="AV14" s="54">
        <v>8.069782880004249</v>
      </c>
      <c r="AW14" s="54">
        <v>5.408099142348562</v>
      </c>
      <c r="AX14" s="54">
        <v>7.050257968205746</v>
      </c>
      <c r="AY14" s="55">
        <v>5.147463364627968</v>
      </c>
      <c r="AZ14" s="55">
        <v>6.177236241223688</v>
      </c>
      <c r="BA14" s="55">
        <v>6.140788425517256</v>
      </c>
      <c r="BB14" s="55">
        <v>9.903746171365743</v>
      </c>
      <c r="BC14" s="55">
        <v>8.457432987091895</v>
      </c>
      <c r="BD14" s="55">
        <v>8.883947368421053</v>
      </c>
      <c r="BE14" s="55">
        <v>2.2714015867019266</v>
      </c>
      <c r="BF14" s="55">
        <v>12.004368758915835</v>
      </c>
      <c r="BG14" s="55">
        <v>5.407014681892333</v>
      </c>
      <c r="BH14" s="55">
        <v>3.5979036840722967</v>
      </c>
      <c r="BI14" s="55">
        <v>10.684803839499972</v>
      </c>
      <c r="BJ14" s="55">
        <v>4.873134328358209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39">
        <v>1.0483333333333333</v>
      </c>
      <c r="BX14" s="39">
        <v>1.0443067033976126</v>
      </c>
      <c r="BY14" s="39">
        <v>1.9060327490100837</v>
      </c>
      <c r="BZ14" s="39">
        <v>0.9940549767496616</v>
      </c>
      <c r="CA14" s="39">
        <v>1.9804116060866563</v>
      </c>
      <c r="CB14" s="39">
        <v>0</v>
      </c>
      <c r="CC14" s="58">
        <f>CC13/CC4</f>
        <v>4.873414117130914</v>
      </c>
    </row>
    <row r="15" spans="1:81" s="62" customFormat="1" ht="12.75" customHeight="1">
      <c r="A15" s="15">
        <v>8</v>
      </c>
      <c r="B15" s="59" t="s">
        <v>93</v>
      </c>
      <c r="C15" s="17">
        <v>521000</v>
      </c>
      <c r="D15" s="18">
        <v>125198.00200000002</v>
      </c>
      <c r="E15" s="18">
        <v>499793</v>
      </c>
      <c r="F15" s="18">
        <v>2878688</v>
      </c>
      <c r="G15" s="18">
        <v>127531</v>
      </c>
      <c r="H15" s="18">
        <v>1850155.64</v>
      </c>
      <c r="I15" s="18">
        <v>689216</v>
      </c>
      <c r="J15" s="18">
        <v>1201716</v>
      </c>
      <c r="K15" s="18">
        <v>413229</v>
      </c>
      <c r="L15" s="18">
        <v>683159</v>
      </c>
      <c r="M15" s="18">
        <v>406555</v>
      </c>
      <c r="N15" s="18">
        <v>969115</v>
      </c>
      <c r="O15" s="25">
        <v>1146210</v>
      </c>
      <c r="P15" s="25">
        <v>1338685</v>
      </c>
      <c r="Q15" s="25">
        <v>649148</v>
      </c>
      <c r="R15" s="25">
        <v>669725</v>
      </c>
      <c r="S15" s="25">
        <v>5141490</v>
      </c>
      <c r="T15" s="25">
        <v>501201</v>
      </c>
      <c r="U15" s="29">
        <v>4404922</v>
      </c>
      <c r="V15" s="29">
        <v>1044402</v>
      </c>
      <c r="W15" s="29">
        <v>1496011</v>
      </c>
      <c r="X15" s="29">
        <v>1577089</v>
      </c>
      <c r="Y15" s="60">
        <v>861300</v>
      </c>
      <c r="Z15" s="29">
        <v>879988</v>
      </c>
      <c r="AA15" s="22">
        <v>270406</v>
      </c>
      <c r="AB15" s="22">
        <v>2027082</v>
      </c>
      <c r="AC15" s="22">
        <v>327125</v>
      </c>
      <c r="AD15" s="22">
        <v>2770827</v>
      </c>
      <c r="AE15" s="22">
        <v>3344904</v>
      </c>
      <c r="AF15" s="22">
        <v>271627</v>
      </c>
      <c r="AG15" s="22">
        <v>383310</v>
      </c>
      <c r="AH15" s="22">
        <v>414494</v>
      </c>
      <c r="AI15" s="22">
        <v>1057570</v>
      </c>
      <c r="AJ15" s="22">
        <v>737594</v>
      </c>
      <c r="AK15" s="22">
        <v>229500</v>
      </c>
      <c r="AL15" s="23">
        <v>534085</v>
      </c>
      <c r="AM15" s="25">
        <v>112042</v>
      </c>
      <c r="AN15" s="25">
        <v>3309679</v>
      </c>
      <c r="AO15" s="25">
        <v>1292736</v>
      </c>
      <c r="AP15" s="25">
        <v>115366</v>
      </c>
      <c r="AQ15" s="25">
        <v>2152601</v>
      </c>
      <c r="AR15" s="25">
        <v>292452</v>
      </c>
      <c r="AS15" s="61">
        <v>181557</v>
      </c>
      <c r="AT15" s="61">
        <v>263276</v>
      </c>
      <c r="AU15" s="61">
        <v>725785</v>
      </c>
      <c r="AV15" s="61">
        <v>1928273</v>
      </c>
      <c r="AW15" s="61">
        <v>367713</v>
      </c>
      <c r="AX15" s="61">
        <v>221212</v>
      </c>
      <c r="AY15" s="25">
        <v>720953</v>
      </c>
      <c r="AZ15" s="25">
        <v>621857</v>
      </c>
      <c r="BA15" s="25">
        <v>1136564</v>
      </c>
      <c r="BB15" s="25">
        <v>909283</v>
      </c>
      <c r="BC15" s="25">
        <v>1003578</v>
      </c>
      <c r="BD15" s="25">
        <v>306738</v>
      </c>
      <c r="BE15" s="25">
        <v>103523</v>
      </c>
      <c r="BF15" s="25">
        <v>78766</v>
      </c>
      <c r="BG15" s="25">
        <v>265273</v>
      </c>
      <c r="BH15" s="25">
        <v>1646872</v>
      </c>
      <c r="BI15" s="25">
        <v>521954</v>
      </c>
      <c r="BJ15" s="25">
        <v>55938</v>
      </c>
      <c r="BK15" s="43">
        <v>92637</v>
      </c>
      <c r="BL15" s="43">
        <v>77402</v>
      </c>
      <c r="BM15" s="30">
        <v>102194</v>
      </c>
      <c r="BN15" s="30">
        <v>2291608</v>
      </c>
      <c r="BO15" s="30">
        <v>37692</v>
      </c>
      <c r="BP15" s="30">
        <v>68896</v>
      </c>
      <c r="BQ15" s="30">
        <v>42749</v>
      </c>
      <c r="BR15" s="30">
        <v>179829</v>
      </c>
      <c r="BS15" s="30">
        <v>139042</v>
      </c>
      <c r="BT15" s="30">
        <v>266900</v>
      </c>
      <c r="BU15" s="30">
        <v>112643</v>
      </c>
      <c r="BV15" s="30">
        <v>44166</v>
      </c>
      <c r="BW15" s="39">
        <v>39200</v>
      </c>
      <c r="BX15" s="39">
        <v>12588</v>
      </c>
      <c r="BY15" s="39">
        <v>183590</v>
      </c>
      <c r="BZ15" s="39">
        <v>21826</v>
      </c>
      <c r="CA15" s="39">
        <v>163078</v>
      </c>
      <c r="CB15" s="39">
        <v>0</v>
      </c>
      <c r="CC15" s="28">
        <f t="shared" si="0"/>
        <v>64654081.642000005</v>
      </c>
    </row>
    <row r="16" spans="1:81" ht="12.75" customHeight="1">
      <c r="A16" s="15">
        <v>9</v>
      </c>
      <c r="B16" s="40" t="s">
        <v>94</v>
      </c>
      <c r="C16" s="41">
        <v>599693</v>
      </c>
      <c r="D16" s="19">
        <v>4599.477999999988</v>
      </c>
      <c r="E16" s="19">
        <v>21432</v>
      </c>
      <c r="F16" s="19">
        <v>4596</v>
      </c>
      <c r="G16" s="19">
        <v>6625</v>
      </c>
      <c r="H16" s="19">
        <v>78844.3600000001</v>
      </c>
      <c r="I16" s="19">
        <v>15384</v>
      </c>
      <c r="J16" s="19">
        <v>12837</v>
      </c>
      <c r="K16" s="19">
        <v>3619</v>
      </c>
      <c r="L16" s="19">
        <v>9456</v>
      </c>
      <c r="M16" s="19">
        <v>4645</v>
      </c>
      <c r="N16" s="19">
        <v>3091</v>
      </c>
      <c r="O16" s="20">
        <v>14527</v>
      </c>
      <c r="P16" s="20">
        <v>3460</v>
      </c>
      <c r="Q16" s="20">
        <v>9711</v>
      </c>
      <c r="R16" s="20">
        <v>16668</v>
      </c>
      <c r="S16" s="20">
        <v>4359</v>
      </c>
      <c r="T16" s="20">
        <v>7385</v>
      </c>
      <c r="U16" s="21">
        <v>45518</v>
      </c>
      <c r="V16" s="21">
        <v>2278</v>
      </c>
      <c r="W16" s="21">
        <v>13736</v>
      </c>
      <c r="X16" s="21">
        <v>516</v>
      </c>
      <c r="Y16" s="42">
        <v>8600</v>
      </c>
      <c r="Z16" s="21">
        <v>8712</v>
      </c>
      <c r="AA16" s="22">
        <v>10834</v>
      </c>
      <c r="AB16" s="22">
        <v>1971</v>
      </c>
      <c r="AC16" s="22">
        <v>15620</v>
      </c>
      <c r="AD16" s="22">
        <v>1767</v>
      </c>
      <c r="AE16" s="22">
        <v>1315</v>
      </c>
      <c r="AF16" s="22">
        <v>1546</v>
      </c>
      <c r="AG16" s="22">
        <v>8327</v>
      </c>
      <c r="AH16" s="22">
        <v>11961</v>
      </c>
      <c r="AI16" s="22">
        <v>0</v>
      </c>
      <c r="AJ16" s="22">
        <v>3792</v>
      </c>
      <c r="AK16" s="22">
        <v>3100</v>
      </c>
      <c r="AL16" s="23">
        <v>382</v>
      </c>
      <c r="AM16" s="20">
        <v>962</v>
      </c>
      <c r="AN16" s="20">
        <v>1056</v>
      </c>
      <c r="AO16" s="20">
        <v>12063</v>
      </c>
      <c r="AP16" s="20">
        <v>7344</v>
      </c>
      <c r="AQ16" s="20">
        <v>94999</v>
      </c>
      <c r="AR16" s="20">
        <v>3048</v>
      </c>
      <c r="AS16" s="24">
        <v>325</v>
      </c>
      <c r="AT16" s="24">
        <v>359</v>
      </c>
      <c r="AU16" s="24">
        <v>135</v>
      </c>
      <c r="AV16" s="24">
        <v>4008</v>
      </c>
      <c r="AW16" s="24">
        <v>2026</v>
      </c>
      <c r="AX16" s="24">
        <v>288</v>
      </c>
      <c r="AY16" s="25">
        <v>4718</v>
      </c>
      <c r="AZ16" s="25">
        <v>401</v>
      </c>
      <c r="BA16" s="25">
        <v>0</v>
      </c>
      <c r="BB16" s="25">
        <v>1443</v>
      </c>
      <c r="BC16" s="25">
        <v>1903</v>
      </c>
      <c r="BD16" s="25">
        <v>396</v>
      </c>
      <c r="BE16" s="25">
        <v>359</v>
      </c>
      <c r="BF16" s="25">
        <v>722</v>
      </c>
      <c r="BG16" s="25">
        <v>557</v>
      </c>
      <c r="BH16" s="25">
        <v>917</v>
      </c>
      <c r="BI16" s="25">
        <v>0</v>
      </c>
      <c r="BJ16" s="25">
        <v>0</v>
      </c>
      <c r="BK16" s="43">
        <v>0</v>
      </c>
      <c r="BL16" s="43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349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8">
        <f t="shared" si="0"/>
        <v>1099284.838</v>
      </c>
    </row>
    <row r="17" spans="1:81" ht="12.75" customHeight="1">
      <c r="A17" s="34"/>
      <c r="B17" s="63" t="s">
        <v>95</v>
      </c>
      <c r="C17" s="64">
        <f>C15+C16</f>
        <v>1120693</v>
      </c>
      <c r="D17" s="64">
        <f aca="true" t="shared" si="9" ref="D17:BO17">D15+D16</f>
        <v>129797.48000000001</v>
      </c>
      <c r="E17" s="64">
        <f t="shared" si="9"/>
        <v>521225</v>
      </c>
      <c r="F17" s="64">
        <f t="shared" si="9"/>
        <v>2883284</v>
      </c>
      <c r="G17" s="64">
        <f t="shared" si="9"/>
        <v>134156</v>
      </c>
      <c r="H17" s="64">
        <f t="shared" si="9"/>
        <v>1929000</v>
      </c>
      <c r="I17" s="64">
        <f t="shared" si="9"/>
        <v>704600</v>
      </c>
      <c r="J17" s="64">
        <f t="shared" si="9"/>
        <v>1214553</v>
      </c>
      <c r="K17" s="64">
        <f t="shared" si="9"/>
        <v>416848</v>
      </c>
      <c r="L17" s="64">
        <f t="shared" si="9"/>
        <v>692615</v>
      </c>
      <c r="M17" s="64">
        <f t="shared" si="9"/>
        <v>411200</v>
      </c>
      <c r="N17" s="64">
        <f t="shared" si="9"/>
        <v>972206</v>
      </c>
      <c r="O17" s="64">
        <f t="shared" si="9"/>
        <v>1160737</v>
      </c>
      <c r="P17" s="64">
        <f t="shared" si="9"/>
        <v>1342145</v>
      </c>
      <c r="Q17" s="64">
        <f t="shared" si="9"/>
        <v>658859</v>
      </c>
      <c r="R17" s="64">
        <f t="shared" si="9"/>
        <v>686393</v>
      </c>
      <c r="S17" s="64">
        <f t="shared" si="9"/>
        <v>5145849</v>
      </c>
      <c r="T17" s="64">
        <f t="shared" si="9"/>
        <v>508586</v>
      </c>
      <c r="U17" s="64">
        <f t="shared" si="9"/>
        <v>4450440</v>
      </c>
      <c r="V17" s="64">
        <f t="shared" si="9"/>
        <v>1046680</v>
      </c>
      <c r="W17" s="64">
        <f t="shared" si="9"/>
        <v>1509747</v>
      </c>
      <c r="X17" s="64">
        <f t="shared" si="9"/>
        <v>1577605</v>
      </c>
      <c r="Y17" s="64">
        <f t="shared" si="9"/>
        <v>869900</v>
      </c>
      <c r="Z17" s="64">
        <f t="shared" si="9"/>
        <v>888700</v>
      </c>
      <c r="AA17" s="64">
        <v>281240</v>
      </c>
      <c r="AB17" s="64">
        <v>2029053</v>
      </c>
      <c r="AC17" s="64">
        <v>342745</v>
      </c>
      <c r="AD17" s="64">
        <v>2772594</v>
      </c>
      <c r="AE17" s="64">
        <v>3346219</v>
      </c>
      <c r="AF17" s="64">
        <v>273173</v>
      </c>
      <c r="AG17" s="64">
        <v>391637</v>
      </c>
      <c r="AH17" s="64">
        <v>426455</v>
      </c>
      <c r="AI17" s="64">
        <v>1057570</v>
      </c>
      <c r="AJ17" s="64">
        <v>741386</v>
      </c>
      <c r="AK17" s="64">
        <v>232600</v>
      </c>
      <c r="AL17" s="64">
        <v>534467</v>
      </c>
      <c r="AM17" s="64">
        <f t="shared" si="9"/>
        <v>113004</v>
      </c>
      <c r="AN17" s="64">
        <f t="shared" si="9"/>
        <v>3310735</v>
      </c>
      <c r="AO17" s="64">
        <f t="shared" si="9"/>
        <v>1304799</v>
      </c>
      <c r="AP17" s="64">
        <f t="shared" si="9"/>
        <v>122710</v>
      </c>
      <c r="AQ17" s="64">
        <f t="shared" si="9"/>
        <v>2247600</v>
      </c>
      <c r="AR17" s="64">
        <f t="shared" si="9"/>
        <v>295500</v>
      </c>
      <c r="AS17" s="64">
        <f t="shared" si="9"/>
        <v>181882</v>
      </c>
      <c r="AT17" s="64">
        <f t="shared" si="9"/>
        <v>263635</v>
      </c>
      <c r="AU17" s="64">
        <f t="shared" si="9"/>
        <v>725920</v>
      </c>
      <c r="AV17" s="64">
        <f t="shared" si="9"/>
        <v>1932281</v>
      </c>
      <c r="AW17" s="64">
        <f t="shared" si="9"/>
        <v>369739</v>
      </c>
      <c r="AX17" s="64">
        <f t="shared" si="9"/>
        <v>221500</v>
      </c>
      <c r="AY17" s="64">
        <f t="shared" si="9"/>
        <v>725671</v>
      </c>
      <c r="AZ17" s="64">
        <f t="shared" si="9"/>
        <v>622258</v>
      </c>
      <c r="BA17" s="64">
        <f t="shared" si="9"/>
        <v>1136564</v>
      </c>
      <c r="BB17" s="64">
        <f t="shared" si="9"/>
        <v>910726</v>
      </c>
      <c r="BC17" s="64">
        <f t="shared" si="9"/>
        <v>1005481</v>
      </c>
      <c r="BD17" s="64">
        <f t="shared" si="9"/>
        <v>307134</v>
      </c>
      <c r="BE17" s="64">
        <f t="shared" si="9"/>
        <v>103882</v>
      </c>
      <c r="BF17" s="64">
        <f t="shared" si="9"/>
        <v>79488</v>
      </c>
      <c r="BG17" s="64">
        <f t="shared" si="9"/>
        <v>265830</v>
      </c>
      <c r="BH17" s="64">
        <f t="shared" si="9"/>
        <v>1647789</v>
      </c>
      <c r="BI17" s="64">
        <f t="shared" si="9"/>
        <v>521954</v>
      </c>
      <c r="BJ17" s="64">
        <f t="shared" si="9"/>
        <v>55938</v>
      </c>
      <c r="BK17" s="64">
        <f t="shared" si="9"/>
        <v>92637</v>
      </c>
      <c r="BL17" s="64">
        <f t="shared" si="9"/>
        <v>77402</v>
      </c>
      <c r="BM17" s="64">
        <f t="shared" si="9"/>
        <v>102194</v>
      </c>
      <c r="BN17" s="64">
        <f t="shared" si="9"/>
        <v>2291608</v>
      </c>
      <c r="BO17" s="64">
        <f t="shared" si="9"/>
        <v>37692</v>
      </c>
      <c r="BP17" s="64">
        <f aca="true" t="shared" si="10" ref="BP17:CB17">BP15+BP16</f>
        <v>68896</v>
      </c>
      <c r="BQ17" s="64">
        <f t="shared" si="10"/>
        <v>43098</v>
      </c>
      <c r="BR17" s="64">
        <f t="shared" si="10"/>
        <v>179829</v>
      </c>
      <c r="BS17" s="64">
        <f t="shared" si="10"/>
        <v>139042</v>
      </c>
      <c r="BT17" s="64">
        <f t="shared" si="10"/>
        <v>266900</v>
      </c>
      <c r="BU17" s="64">
        <f t="shared" si="10"/>
        <v>112643</v>
      </c>
      <c r="BV17" s="64">
        <f t="shared" si="10"/>
        <v>44166</v>
      </c>
      <c r="BW17" s="64">
        <f t="shared" si="10"/>
        <v>39200</v>
      </c>
      <c r="BX17" s="64">
        <f t="shared" si="10"/>
        <v>12588</v>
      </c>
      <c r="BY17" s="64">
        <f t="shared" si="10"/>
        <v>183590</v>
      </c>
      <c r="BZ17" s="64">
        <f t="shared" si="10"/>
        <v>21826</v>
      </c>
      <c r="CA17" s="64">
        <f t="shared" si="10"/>
        <v>163078</v>
      </c>
      <c r="CB17" s="64">
        <f t="shared" si="10"/>
        <v>0</v>
      </c>
      <c r="CC17" s="28">
        <f t="shared" si="0"/>
        <v>65753366.480000004</v>
      </c>
    </row>
    <row r="18" spans="1:81" s="62" customFormat="1" ht="12.75" customHeight="1">
      <c r="A18" s="32">
        <v>10</v>
      </c>
      <c r="B18" s="40" t="s">
        <v>96</v>
      </c>
      <c r="C18" s="65">
        <v>0</v>
      </c>
      <c r="D18" s="19">
        <v>5086</v>
      </c>
      <c r="E18" s="19">
        <v>23038</v>
      </c>
      <c r="F18" s="19">
        <v>58553</v>
      </c>
      <c r="G18" s="50">
        <v>3824.19</v>
      </c>
      <c r="H18" s="19">
        <v>27700</v>
      </c>
      <c r="I18" s="19">
        <v>9300</v>
      </c>
      <c r="J18" s="19">
        <v>37059</v>
      </c>
      <c r="K18" s="19">
        <v>8276</v>
      </c>
      <c r="L18" s="19">
        <v>15162</v>
      </c>
      <c r="M18" s="19">
        <v>7500</v>
      </c>
      <c r="N18" s="19">
        <v>18887</v>
      </c>
      <c r="O18" s="20">
        <v>64400</v>
      </c>
      <c r="P18" s="20">
        <v>75200</v>
      </c>
      <c r="Q18" s="20">
        <v>17662</v>
      </c>
      <c r="R18" s="20">
        <v>17699</v>
      </c>
      <c r="S18" s="20">
        <v>112329</v>
      </c>
      <c r="T18" s="20">
        <v>78354</v>
      </c>
      <c r="U18" s="21">
        <v>84193</v>
      </c>
      <c r="V18" s="42">
        <v>23773</v>
      </c>
      <c r="W18" s="42">
        <v>35841</v>
      </c>
      <c r="X18" s="21">
        <v>33176</v>
      </c>
      <c r="Y18" s="42">
        <v>11900</v>
      </c>
      <c r="Z18" s="21">
        <v>26000</v>
      </c>
      <c r="AA18" s="66">
        <v>6656</v>
      </c>
      <c r="AB18" s="66">
        <v>42826</v>
      </c>
      <c r="AC18" s="66">
        <v>8356</v>
      </c>
      <c r="AD18" s="66">
        <v>49292</v>
      </c>
      <c r="AE18" s="66">
        <v>70004</v>
      </c>
      <c r="AF18" s="66">
        <v>4844</v>
      </c>
      <c r="AG18" s="66">
        <v>9534</v>
      </c>
      <c r="AH18" s="66">
        <v>0</v>
      </c>
      <c r="AI18" s="66">
        <v>275596</v>
      </c>
      <c r="AJ18" s="66">
        <v>16762</v>
      </c>
      <c r="AK18" s="66">
        <v>4700</v>
      </c>
      <c r="AL18" s="67">
        <v>12796</v>
      </c>
      <c r="AM18" s="20">
        <v>2677</v>
      </c>
      <c r="AN18" s="20">
        <v>72736</v>
      </c>
      <c r="AO18" s="20">
        <v>28830</v>
      </c>
      <c r="AP18" s="20">
        <v>3182</v>
      </c>
      <c r="AQ18" s="20">
        <v>37600</v>
      </c>
      <c r="AR18" s="20">
        <v>5393</v>
      </c>
      <c r="AS18" s="68">
        <v>3926</v>
      </c>
      <c r="AT18" s="68">
        <v>5545</v>
      </c>
      <c r="AU18" s="68">
        <v>14229</v>
      </c>
      <c r="AV18" s="68">
        <v>29056</v>
      </c>
      <c r="AW18" s="68">
        <v>13170</v>
      </c>
      <c r="AX18" s="68">
        <v>5600</v>
      </c>
      <c r="AY18" s="25">
        <v>19031</v>
      </c>
      <c r="AZ18" s="25">
        <v>13211</v>
      </c>
      <c r="BA18" s="25">
        <v>29268</v>
      </c>
      <c r="BB18" s="25">
        <v>58688</v>
      </c>
      <c r="BC18" s="25">
        <v>22115</v>
      </c>
      <c r="BD18" s="25">
        <v>5700</v>
      </c>
      <c r="BE18" s="25">
        <v>2291</v>
      </c>
      <c r="BF18" s="25">
        <v>0</v>
      </c>
      <c r="BG18" s="25">
        <v>10961</v>
      </c>
      <c r="BH18" s="25">
        <v>24719</v>
      </c>
      <c r="BI18" s="25">
        <v>78</v>
      </c>
      <c r="BJ18" s="25">
        <v>0</v>
      </c>
      <c r="BK18" s="30">
        <v>700</v>
      </c>
      <c r="BL18" s="30">
        <v>4764</v>
      </c>
      <c r="BM18" s="30">
        <v>0</v>
      </c>
      <c r="BN18" s="30">
        <v>4764</v>
      </c>
      <c r="BO18" s="43">
        <v>0</v>
      </c>
      <c r="BP18" s="30">
        <v>2134</v>
      </c>
      <c r="BQ18" s="30">
        <v>258</v>
      </c>
      <c r="BR18" s="30">
        <v>1560</v>
      </c>
      <c r="BS18" s="30">
        <v>0</v>
      </c>
      <c r="BT18" s="30">
        <v>0</v>
      </c>
      <c r="BU18" s="43">
        <v>1106</v>
      </c>
      <c r="BV18" s="43">
        <v>0</v>
      </c>
      <c r="BW18" s="39">
        <v>0</v>
      </c>
      <c r="BX18" s="39">
        <v>0</v>
      </c>
      <c r="BY18" s="39">
        <v>0</v>
      </c>
      <c r="BZ18" s="39">
        <v>57</v>
      </c>
      <c r="CA18" s="39">
        <v>0</v>
      </c>
      <c r="CB18" s="39">
        <v>0</v>
      </c>
      <c r="CC18" s="28">
        <f t="shared" si="0"/>
        <v>1719627.19</v>
      </c>
    </row>
    <row r="19" spans="1:81" ht="12.75" customHeight="1">
      <c r="A19" s="32">
        <v>11</v>
      </c>
      <c r="B19" s="40" t="s">
        <v>97</v>
      </c>
      <c r="C19" s="65">
        <v>651603</v>
      </c>
      <c r="D19" s="19">
        <v>54482.621</v>
      </c>
      <c r="E19" s="19">
        <v>303621</v>
      </c>
      <c r="F19" s="19">
        <v>944639</v>
      </c>
      <c r="G19" s="19">
        <v>50672</v>
      </c>
      <c r="H19" s="19">
        <v>1045175</v>
      </c>
      <c r="I19" s="19">
        <v>252900</v>
      </c>
      <c r="J19" s="19">
        <v>301697</v>
      </c>
      <c r="K19" s="19">
        <v>172813</v>
      </c>
      <c r="L19" s="19">
        <v>315855</v>
      </c>
      <c r="M19" s="19">
        <v>131800</v>
      </c>
      <c r="N19" s="19">
        <v>504224</v>
      </c>
      <c r="O19" s="20">
        <v>599200</v>
      </c>
      <c r="P19" s="20">
        <v>491100</v>
      </c>
      <c r="Q19" s="20">
        <v>384749</v>
      </c>
      <c r="R19" s="20">
        <v>281989</v>
      </c>
      <c r="S19" s="20">
        <v>899934</v>
      </c>
      <c r="T19" s="20">
        <v>201216</v>
      </c>
      <c r="U19" s="21">
        <v>1691210</v>
      </c>
      <c r="V19" s="42">
        <v>362566</v>
      </c>
      <c r="W19" s="42">
        <v>441998</v>
      </c>
      <c r="X19" s="21">
        <v>580782</v>
      </c>
      <c r="Y19" s="42">
        <v>332100</v>
      </c>
      <c r="Z19" s="21">
        <v>300000</v>
      </c>
      <c r="AA19" s="66">
        <v>81750</v>
      </c>
      <c r="AB19" s="66">
        <v>654164</v>
      </c>
      <c r="AC19" s="66">
        <v>81109</v>
      </c>
      <c r="AD19" s="66">
        <v>780121</v>
      </c>
      <c r="AE19" s="66">
        <v>659260</v>
      </c>
      <c r="AF19" s="66">
        <v>109041</v>
      </c>
      <c r="AG19" s="66">
        <v>138125</v>
      </c>
      <c r="AH19" s="66">
        <v>234000</v>
      </c>
      <c r="AI19" s="66">
        <v>371915</v>
      </c>
      <c r="AJ19" s="66">
        <v>222438</v>
      </c>
      <c r="AK19" s="66">
        <v>94200</v>
      </c>
      <c r="AL19" s="67">
        <v>157985</v>
      </c>
      <c r="AM19" s="20">
        <v>40016</v>
      </c>
      <c r="AN19" s="20">
        <v>815735</v>
      </c>
      <c r="AO19" s="20">
        <v>439961</v>
      </c>
      <c r="AP19" s="20">
        <v>65513</v>
      </c>
      <c r="AQ19" s="20">
        <v>833600</v>
      </c>
      <c r="AR19" s="20">
        <v>127833</v>
      </c>
      <c r="AS19" s="68">
        <v>143080</v>
      </c>
      <c r="AT19" s="68">
        <v>74338</v>
      </c>
      <c r="AU19" s="68">
        <v>276178</v>
      </c>
      <c r="AV19" s="68">
        <v>527254</v>
      </c>
      <c r="AW19" s="68">
        <v>121718</v>
      </c>
      <c r="AX19" s="68">
        <v>104800</v>
      </c>
      <c r="AY19" s="25">
        <v>251142</v>
      </c>
      <c r="AZ19" s="25">
        <v>168421</v>
      </c>
      <c r="BA19" s="25">
        <v>357990</v>
      </c>
      <c r="BB19" s="25">
        <v>386080</v>
      </c>
      <c r="BC19" s="25">
        <v>613182</v>
      </c>
      <c r="BD19" s="25">
        <v>153068</v>
      </c>
      <c r="BE19" s="25">
        <v>40924</v>
      </c>
      <c r="BF19" s="25">
        <v>27048</v>
      </c>
      <c r="BG19" s="25">
        <v>122819</v>
      </c>
      <c r="BH19" s="25">
        <v>632184</v>
      </c>
      <c r="BI19" s="25">
        <v>166867</v>
      </c>
      <c r="BJ19" s="25">
        <v>19256</v>
      </c>
      <c r="BK19" s="30">
        <v>49342</v>
      </c>
      <c r="BL19" s="30">
        <v>30469</v>
      </c>
      <c r="BM19" s="30">
        <v>20226</v>
      </c>
      <c r="BN19" s="30">
        <v>683590</v>
      </c>
      <c r="BO19" s="43">
        <v>11925</v>
      </c>
      <c r="BP19" s="30">
        <v>19447</v>
      </c>
      <c r="BQ19" s="30">
        <v>19179</v>
      </c>
      <c r="BR19" s="30">
        <v>74973</v>
      </c>
      <c r="BS19" s="30">
        <v>45670</v>
      </c>
      <c r="BT19" s="30">
        <v>87621</v>
      </c>
      <c r="BU19" s="30">
        <v>29807</v>
      </c>
      <c r="BV19" s="30">
        <v>14643</v>
      </c>
      <c r="BW19" s="67">
        <v>8100</v>
      </c>
      <c r="BX19" s="67">
        <v>7005</v>
      </c>
      <c r="BY19" s="67">
        <v>42751</v>
      </c>
      <c r="BZ19" s="67">
        <v>13000</v>
      </c>
      <c r="CA19" s="67">
        <v>51720</v>
      </c>
      <c r="CB19" s="67">
        <v>0</v>
      </c>
      <c r="CC19" s="28">
        <f t="shared" si="0"/>
        <v>22598908.621</v>
      </c>
    </row>
    <row r="20" spans="1:81" ht="12.75" customHeight="1">
      <c r="A20" s="32">
        <v>12</v>
      </c>
      <c r="B20" s="40" t="s">
        <v>98</v>
      </c>
      <c r="C20" s="65">
        <v>0</v>
      </c>
      <c r="D20" s="19">
        <v>5000</v>
      </c>
      <c r="E20" s="19">
        <v>0</v>
      </c>
      <c r="F20" s="19">
        <v>169970</v>
      </c>
      <c r="G20" s="50">
        <v>0</v>
      </c>
      <c r="H20" s="19">
        <v>89998.54</v>
      </c>
      <c r="I20" s="19">
        <v>14500</v>
      </c>
      <c r="J20" s="19">
        <v>19190</v>
      </c>
      <c r="K20" s="19">
        <v>9500</v>
      </c>
      <c r="L20" s="19">
        <v>34995</v>
      </c>
      <c r="M20" s="19">
        <v>0</v>
      </c>
      <c r="N20" s="19">
        <v>97461</v>
      </c>
      <c r="O20" s="20">
        <v>50000</v>
      </c>
      <c r="P20" s="20">
        <v>28900</v>
      </c>
      <c r="Q20" s="20">
        <v>9999</v>
      </c>
      <c r="R20" s="20">
        <v>8380</v>
      </c>
      <c r="S20" s="20">
        <v>209500</v>
      </c>
      <c r="T20" s="20">
        <v>12500</v>
      </c>
      <c r="U20" s="42">
        <v>0</v>
      </c>
      <c r="V20" s="42">
        <v>23482</v>
      </c>
      <c r="W20" s="42">
        <v>40000</v>
      </c>
      <c r="X20" s="21">
        <v>24121</v>
      </c>
      <c r="Y20" s="42">
        <v>10000</v>
      </c>
      <c r="Z20" s="21">
        <v>19500</v>
      </c>
      <c r="AA20" s="66">
        <v>4100</v>
      </c>
      <c r="AB20" s="66">
        <v>40000</v>
      </c>
      <c r="AC20" s="66">
        <v>15000</v>
      </c>
      <c r="AD20" s="66">
        <v>100000</v>
      </c>
      <c r="AE20" s="66">
        <v>83455</v>
      </c>
      <c r="AF20" s="66">
        <v>9269</v>
      </c>
      <c r="AG20" s="66">
        <v>9560</v>
      </c>
      <c r="AH20" s="66">
        <v>0</v>
      </c>
      <c r="AI20" s="66">
        <v>12405</v>
      </c>
      <c r="AJ20" s="66">
        <v>12500</v>
      </c>
      <c r="AK20" s="66">
        <v>7000</v>
      </c>
      <c r="AL20" s="67">
        <v>15192</v>
      </c>
      <c r="AM20" s="20">
        <v>46328</v>
      </c>
      <c r="AN20" s="20">
        <v>148403</v>
      </c>
      <c r="AO20" s="20">
        <v>21071</v>
      </c>
      <c r="AP20" s="20">
        <v>0</v>
      </c>
      <c r="AQ20" s="20">
        <v>135985</v>
      </c>
      <c r="AR20" s="20">
        <v>4729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25">
        <v>0</v>
      </c>
      <c r="AZ20" s="25">
        <v>12500</v>
      </c>
      <c r="BA20" s="25">
        <v>34420</v>
      </c>
      <c r="BB20" s="25">
        <v>12000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15000</v>
      </c>
      <c r="BJ20" s="25">
        <v>0</v>
      </c>
      <c r="BK20" s="30">
        <v>0</v>
      </c>
      <c r="BL20" s="30">
        <v>0</v>
      </c>
      <c r="BM20" s="30">
        <v>0</v>
      </c>
      <c r="BN20" s="30">
        <v>69475</v>
      </c>
      <c r="BO20" s="43">
        <v>0</v>
      </c>
      <c r="BP20" s="30">
        <v>0</v>
      </c>
      <c r="BQ20" s="30">
        <v>0</v>
      </c>
      <c r="BR20" s="30">
        <v>0</v>
      </c>
      <c r="BS20" s="30">
        <v>9934</v>
      </c>
      <c r="BT20" s="30">
        <v>0</v>
      </c>
      <c r="BU20" s="30">
        <v>18000</v>
      </c>
      <c r="BV20" s="30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28">
        <f t="shared" si="0"/>
        <v>1713322.54</v>
      </c>
    </row>
    <row r="21" spans="1:81" ht="12.75" customHeight="1">
      <c r="A21" s="32"/>
      <c r="B21" s="63" t="s">
        <v>99</v>
      </c>
      <c r="C21" s="69">
        <v>0</v>
      </c>
      <c r="D21" s="47">
        <f>D18/D59*100</f>
        <v>3.562404986190252</v>
      </c>
      <c r="E21" s="47">
        <f aca="true" t="shared" si="11" ref="E21:BP21">E18/E59*100</f>
        <v>4.625017817099195</v>
      </c>
      <c r="F21" s="47">
        <f t="shared" si="11"/>
        <v>2.50388285079932</v>
      </c>
      <c r="G21" s="47">
        <f t="shared" si="11"/>
        <v>3.1640438840349483</v>
      </c>
      <c r="H21" s="47">
        <f t="shared" si="11"/>
        <v>2.0719575136509834</v>
      </c>
      <c r="I21" s="47">
        <f t="shared" si="11"/>
        <v>1.6998720526411988</v>
      </c>
      <c r="J21" s="47">
        <f t="shared" si="11"/>
        <v>2.957399843906363</v>
      </c>
      <c r="K21" s="47">
        <f t="shared" si="11"/>
        <v>2.0778412143671323</v>
      </c>
      <c r="L21" s="47">
        <f t="shared" si="11"/>
        <v>2.217564715535385</v>
      </c>
      <c r="M21" s="47">
        <f t="shared" si="11"/>
        <v>2.148997134670487</v>
      </c>
      <c r="N21" s="47">
        <f t="shared" si="11"/>
        <v>2.2709510171003684</v>
      </c>
      <c r="O21" s="47">
        <f t="shared" si="11"/>
        <v>7.003806416530724</v>
      </c>
      <c r="P21" s="47">
        <f t="shared" si="11"/>
        <v>5.785505462378827</v>
      </c>
      <c r="Q21" s="47">
        <f t="shared" si="11"/>
        <v>2.506094255933209</v>
      </c>
      <c r="R21" s="47">
        <f t="shared" si="11"/>
        <v>2.9881766196579105</v>
      </c>
      <c r="S21" s="47">
        <f t="shared" si="11"/>
        <v>2.217272972755309</v>
      </c>
      <c r="T21" s="47">
        <f t="shared" si="11"/>
        <v>17.979224557885097</v>
      </c>
      <c r="U21" s="47">
        <f t="shared" si="11"/>
        <v>2.0133456216613825</v>
      </c>
      <c r="V21" s="47">
        <f t="shared" si="11"/>
        <v>2.242014597190904</v>
      </c>
      <c r="W21" s="47">
        <f t="shared" si="11"/>
        <v>2.1683550001451986</v>
      </c>
      <c r="X21" s="47">
        <f t="shared" si="11"/>
        <v>2.0521321737409224</v>
      </c>
      <c r="Y21" s="47">
        <f t="shared" si="11"/>
        <v>1.6587677725118484</v>
      </c>
      <c r="Z21" s="47">
        <f t="shared" si="11"/>
        <v>3.1029955841985917</v>
      </c>
      <c r="AA21" s="47">
        <v>2.322189892054454</v>
      </c>
      <c r="AB21" s="47">
        <v>2.296046656508718</v>
      </c>
      <c r="AC21" s="47">
        <v>2.416593401508491</v>
      </c>
      <c r="AD21" s="47">
        <v>2.148584101733008</v>
      </c>
      <c r="AE21" s="47">
        <v>2.3440932226091613</v>
      </c>
      <c r="AF21" s="47">
        <v>2.05402196497477</v>
      </c>
      <c r="AG21" s="47">
        <v>2.0645524529282473</v>
      </c>
      <c r="AH21" s="47">
        <v>0</v>
      </c>
      <c r="AI21" s="47">
        <v>30.856458285515952</v>
      </c>
      <c r="AJ21" s="47">
        <v>2.3555699208814063</v>
      </c>
      <c r="AK21" s="47">
        <v>2.1952358710882764</v>
      </c>
      <c r="AL21" s="47">
        <v>2.683809264133729</v>
      </c>
      <c r="AM21" s="47">
        <f t="shared" si="11"/>
        <v>2.912093291416015</v>
      </c>
      <c r="AN21" s="47">
        <f t="shared" si="11"/>
        <v>2.523188314296795</v>
      </c>
      <c r="AO21" s="47">
        <f t="shared" si="11"/>
        <v>2.4230515152686705</v>
      </c>
      <c r="AP21" s="47">
        <f t="shared" si="11"/>
        <v>2.3832706682445286</v>
      </c>
      <c r="AQ21" s="47">
        <f t="shared" si="11"/>
        <v>2.0370571026113335</v>
      </c>
      <c r="AR21" s="47">
        <f t="shared" si="11"/>
        <v>2.2849274441266814</v>
      </c>
      <c r="AS21" s="47">
        <f t="shared" si="11"/>
        <v>2.822247302475038</v>
      </c>
      <c r="AT21" s="47">
        <f t="shared" si="11"/>
        <v>2.1046039397274834</v>
      </c>
      <c r="AU21" s="47">
        <f t="shared" si="11"/>
        <v>2.049325532962902</v>
      </c>
      <c r="AV21" s="47">
        <f t="shared" si="11"/>
        <v>1.9999779738108612</v>
      </c>
      <c r="AW21" s="47">
        <f t="shared" si="11"/>
        <v>4.445794723783482</v>
      </c>
      <c r="AX21" s="47">
        <f t="shared" si="11"/>
        <v>3.105934553521908</v>
      </c>
      <c r="AY21" s="47">
        <f t="shared" si="11"/>
        <v>2.6083190452107723</v>
      </c>
      <c r="AZ21" s="47">
        <f t="shared" si="11"/>
        <v>2.0471633205853728</v>
      </c>
      <c r="BA21" s="47">
        <f t="shared" si="11"/>
        <v>2.5679045274364296</v>
      </c>
      <c r="BB21" s="47">
        <f t="shared" si="11"/>
        <v>6.649105812642682</v>
      </c>
      <c r="BC21" s="47">
        <f t="shared" si="11"/>
        <v>2.9259341092604525</v>
      </c>
      <c r="BD21" s="47">
        <f t="shared" si="11"/>
        <v>2.3048928427011726</v>
      </c>
      <c r="BE21" s="47">
        <f t="shared" si="11"/>
        <v>2.1382039460175832</v>
      </c>
      <c r="BF21" s="47">
        <f t="shared" si="11"/>
        <v>0</v>
      </c>
      <c r="BG21" s="47">
        <f t="shared" si="11"/>
        <v>5.034309177590182</v>
      </c>
      <c r="BH21" s="47">
        <f t="shared" si="11"/>
        <v>2.2119237535502276</v>
      </c>
      <c r="BI21" s="47">
        <f t="shared" si="11"/>
        <v>0.02205863638034745</v>
      </c>
      <c r="BJ21" s="47">
        <f t="shared" si="11"/>
        <v>0</v>
      </c>
      <c r="BK21" s="47">
        <f t="shared" si="11"/>
        <v>1.3888888888888888</v>
      </c>
      <c r="BL21" s="47">
        <f t="shared" si="11"/>
        <v>10.782915733007401</v>
      </c>
      <c r="BM21" s="47">
        <f t="shared" si="11"/>
        <v>0</v>
      </c>
      <c r="BN21" s="47">
        <f t="shared" si="11"/>
        <v>0.2940766154769239</v>
      </c>
      <c r="BO21" s="47">
        <f t="shared" si="11"/>
        <v>0</v>
      </c>
      <c r="BP21" s="47">
        <f t="shared" si="11"/>
        <v>6.423454337487207</v>
      </c>
      <c r="BQ21" s="47">
        <f>BQ18/BQ59*100</f>
        <v>0.7687265359632919</v>
      </c>
      <c r="BR21" s="47">
        <v>0</v>
      </c>
      <c r="BS21" s="47">
        <v>0</v>
      </c>
      <c r="BT21" s="47">
        <f>BT18/BT59*100</f>
        <v>0</v>
      </c>
      <c r="BU21" s="47">
        <f>BU18/BU59*100</f>
        <v>2.391971971106017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37">
        <f>CC18/CC59*100</f>
        <v>3.0451441654030478</v>
      </c>
    </row>
    <row r="22" spans="1:81" ht="12.75" customHeight="1">
      <c r="A22" s="32"/>
      <c r="B22" s="63" t="s">
        <v>100</v>
      </c>
      <c r="C22" s="36">
        <v>105.1864969312675</v>
      </c>
      <c r="D22" s="47">
        <v>98.36304363368245</v>
      </c>
      <c r="E22" s="70">
        <v>114.60639803718034</v>
      </c>
      <c r="F22" s="71">
        <v>132.55821459343102</v>
      </c>
      <c r="G22" s="71">
        <v>275.31649008421624</v>
      </c>
      <c r="H22" s="71">
        <v>122.9473003176097</v>
      </c>
      <c r="I22" s="33">
        <v>299.28994082840234</v>
      </c>
      <c r="J22" s="49">
        <v>81.60457228175902</v>
      </c>
      <c r="K22" s="71">
        <v>250.05136664206856</v>
      </c>
      <c r="L22" s="71">
        <v>436.3180505863989</v>
      </c>
      <c r="M22" s="71">
        <v>271.1934156378601</v>
      </c>
      <c r="N22" s="71">
        <v>295.80368299708437</v>
      </c>
      <c r="O22" s="51">
        <v>82.3982398239824</v>
      </c>
      <c r="P22" s="51">
        <v>141.28308400460298</v>
      </c>
      <c r="Q22" s="51">
        <v>407.8841913323721</v>
      </c>
      <c r="R22" s="51">
        <v>268.89643269221597</v>
      </c>
      <c r="S22" s="51">
        <v>94.21794418119649</v>
      </c>
      <c r="T22" s="51">
        <v>80.65157442442121</v>
      </c>
      <c r="U22" s="51">
        <v>198.11027901849775</v>
      </c>
      <c r="V22" s="51">
        <v>234.60070140928914</v>
      </c>
      <c r="W22" s="51">
        <v>101.46458594456611</v>
      </c>
      <c r="X22" s="51">
        <v>71.54937281483069</v>
      </c>
      <c r="Y22" s="51">
        <v>255.46153846153845</v>
      </c>
      <c r="Z22" s="51">
        <v>260.6429192006951</v>
      </c>
      <c r="AA22" s="52">
        <v>120.49702258121573</v>
      </c>
      <c r="AB22" s="52">
        <v>132.26737191579875</v>
      </c>
      <c r="AC22" s="52">
        <v>60.53000791056583</v>
      </c>
      <c r="AD22" s="52">
        <v>134.8612354830568</v>
      </c>
      <c r="AE22" s="52">
        <v>112.7518385496836</v>
      </c>
      <c r="AF22" s="52">
        <v>192.4105803673837</v>
      </c>
      <c r="AG22" s="52">
        <v>174.50601374570448</v>
      </c>
      <c r="AH22" s="52">
        <v>312</v>
      </c>
      <c r="AI22" s="52">
        <v>296.38203769374826</v>
      </c>
      <c r="AJ22" s="52">
        <v>182.49825655330844</v>
      </c>
      <c r="AK22" s="52">
        <v>271.4697406340058</v>
      </c>
      <c r="AL22" s="53">
        <v>97.69105670947755</v>
      </c>
      <c r="AM22" s="48">
        <v>166.26225693867377</v>
      </c>
      <c r="AN22" s="48">
        <v>91.83216273082296</v>
      </c>
      <c r="AO22" s="48">
        <v>294.4163014019473</v>
      </c>
      <c r="AP22" s="48">
        <v>182.83888253188582</v>
      </c>
      <c r="AQ22" s="48">
        <v>107.02791841740427</v>
      </c>
      <c r="AR22" s="48">
        <v>298.6333691538569</v>
      </c>
      <c r="AS22" s="72">
        <v>466.24087591240874</v>
      </c>
      <c r="AT22" s="72">
        <v>65.94691458784287</v>
      </c>
      <c r="AU22" s="72">
        <v>112.77773013675696</v>
      </c>
      <c r="AV22" s="72">
        <v>156.65880283573307</v>
      </c>
      <c r="AW22" s="72">
        <v>112.12358484482807</v>
      </c>
      <c r="AX22" s="72">
        <v>164.26332288401252</v>
      </c>
      <c r="AY22" s="55">
        <v>141.0410921977053</v>
      </c>
      <c r="AZ22" s="55">
        <v>108.37483752236079</v>
      </c>
      <c r="BA22" s="55">
        <v>167.56418987706155</v>
      </c>
      <c r="BB22" s="55">
        <v>290.9441668739026</v>
      </c>
      <c r="BC22" s="55">
        <v>380.37405787661675</v>
      </c>
      <c r="BD22" s="55">
        <v>256.93327738145194</v>
      </c>
      <c r="BE22" s="55">
        <v>55.52254195666626</v>
      </c>
      <c r="BF22" s="55">
        <v>192.40290226205718</v>
      </c>
      <c r="BG22" s="55">
        <v>165.14145108374117</v>
      </c>
      <c r="BH22" s="55">
        <v>134.7578262556328</v>
      </c>
      <c r="BI22" s="55">
        <v>211.47836005322858</v>
      </c>
      <c r="BJ22" s="55">
        <v>148.37417167514255</v>
      </c>
      <c r="BK22" s="56">
        <v>259.14915966386553</v>
      </c>
      <c r="BL22" s="56">
        <v>249.93027643343447</v>
      </c>
      <c r="BM22" s="56">
        <v>64.8477075985893</v>
      </c>
      <c r="BN22" s="56">
        <v>182.52868407069485</v>
      </c>
      <c r="BO22" s="56">
        <v>84.96615603847523</v>
      </c>
      <c r="BP22" s="56">
        <v>141.03270723040106</v>
      </c>
      <c r="BQ22" s="56">
        <v>121.1254262978401</v>
      </c>
      <c r="BR22" s="56">
        <v>74.9242992055164</v>
      </c>
      <c r="BS22" s="56">
        <v>65.23260630472353</v>
      </c>
      <c r="BT22" s="56">
        <v>137.72555800062872</v>
      </c>
      <c r="BU22" s="56">
        <v>43.85704196339238</v>
      </c>
      <c r="BV22" s="56">
        <v>169.77391304347827</v>
      </c>
      <c r="BW22" s="53">
        <v>13.728813559322035</v>
      </c>
      <c r="BX22" s="53">
        <v>58.73228808585562</v>
      </c>
      <c r="BY22" s="53">
        <v>29.972727208990907</v>
      </c>
      <c r="BZ22" s="53">
        <v>76.52010124198011</v>
      </c>
      <c r="CA22" s="53">
        <v>12.532591522811643</v>
      </c>
      <c r="CB22" s="67">
        <v>0</v>
      </c>
      <c r="CC22" s="37">
        <f>CC19/CC4%</f>
        <v>134.7458596831401</v>
      </c>
    </row>
    <row r="23" spans="1:81" ht="12.75" customHeight="1">
      <c r="A23" s="32"/>
      <c r="B23" s="63" t="s">
        <v>101</v>
      </c>
      <c r="C23" s="36">
        <v>0</v>
      </c>
      <c r="D23" s="47">
        <v>8.44922858543015</v>
      </c>
      <c r="E23" s="70">
        <v>0</v>
      </c>
      <c r="F23" s="71">
        <v>24.251564501998967</v>
      </c>
      <c r="G23" s="33">
        <v>0</v>
      </c>
      <c r="H23" s="71">
        <v>16.82215700934579</v>
      </c>
      <c r="I23" s="33">
        <v>19.485580670303975</v>
      </c>
      <c r="J23" s="49">
        <v>5.212421806882352</v>
      </c>
      <c r="K23" s="49">
        <v>13.466772510773417</v>
      </c>
      <c r="L23" s="71">
        <v>15.831403134160906</v>
      </c>
      <c r="M23" s="50">
        <v>0</v>
      </c>
      <c r="N23" s="50">
        <v>71.27416063945708</v>
      </c>
      <c r="O23" s="51">
        <v>20.332063257115205</v>
      </c>
      <c r="P23" s="51">
        <v>9.8</v>
      </c>
      <c r="Q23" s="51">
        <v>12.137212774480172</v>
      </c>
      <c r="R23" s="51">
        <v>9.622671841627817</v>
      </c>
      <c r="S23" s="51">
        <v>22.43220815375967</v>
      </c>
      <c r="T23" s="51">
        <v>9.031008872063117</v>
      </c>
      <c r="U23" s="51">
        <v>0</v>
      </c>
      <c r="V23" s="51">
        <v>15.295328417706678</v>
      </c>
      <c r="W23" s="51">
        <v>9.452309553685573</v>
      </c>
      <c r="X23" s="51">
        <v>3.3579087165580357</v>
      </c>
      <c r="Y23" s="51">
        <v>9.042081848924896</v>
      </c>
      <c r="Z23" s="51">
        <v>17.17547166487572</v>
      </c>
      <c r="AA23" s="52">
        <v>9.185205098908977</v>
      </c>
      <c r="AB23" s="52">
        <v>12.905515494684542</v>
      </c>
      <c r="AC23" s="52">
        <v>12.89058471692276</v>
      </c>
      <c r="AD23" s="52">
        <v>17.812230590012327</v>
      </c>
      <c r="AE23" s="52">
        <v>19.794829222011384</v>
      </c>
      <c r="AF23" s="52">
        <v>18.721092282523074</v>
      </c>
      <c r="AG23" s="52">
        <v>12.55334515133609</v>
      </c>
      <c r="AH23" s="52">
        <v>0</v>
      </c>
      <c r="AI23" s="52">
        <v>10.49199462079115</v>
      </c>
      <c r="AJ23" s="52">
        <v>10.535542706875917</v>
      </c>
      <c r="AK23" s="52">
        <v>22.29299363057325</v>
      </c>
      <c r="AL23" s="53">
        <v>8.965476541752729</v>
      </c>
      <c r="AM23" s="48">
        <v>201.67160020895003</v>
      </c>
      <c r="AN23" s="48">
        <v>17.48328283232881</v>
      </c>
      <c r="AO23" s="48">
        <v>14.846573894662674</v>
      </c>
      <c r="AP23" s="48">
        <v>0</v>
      </c>
      <c r="AQ23" s="48">
        <v>22.044210000745696</v>
      </c>
      <c r="AR23" s="48">
        <v>12.308373025168526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25">
        <v>0</v>
      </c>
      <c r="AZ23" s="55">
        <v>8.382342093439643</v>
      </c>
      <c r="BA23" s="55">
        <v>14.821194049131266</v>
      </c>
      <c r="BB23" s="55">
        <v>9.424330479855493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55">
        <v>20.92750711535242</v>
      </c>
      <c r="BJ23" s="25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37">
        <f>CC19/CC57%</f>
        <v>150.55133369095307</v>
      </c>
    </row>
    <row r="24" spans="1:81" ht="12.75" customHeight="1">
      <c r="A24" s="32">
        <v>13</v>
      </c>
      <c r="B24" s="73" t="s">
        <v>102</v>
      </c>
      <c r="C24" s="17">
        <v>5210</v>
      </c>
      <c r="D24" s="18">
        <v>1509.24</v>
      </c>
      <c r="E24" s="18">
        <v>4998</v>
      </c>
      <c r="F24" s="18">
        <v>28845</v>
      </c>
      <c r="G24" s="18">
        <v>8357</v>
      </c>
      <c r="H24" s="18">
        <v>19000</v>
      </c>
      <c r="I24" s="18">
        <v>7500</v>
      </c>
      <c r="J24" s="18">
        <v>14463</v>
      </c>
      <c r="K24" s="18">
        <v>4133</v>
      </c>
      <c r="L24" s="18">
        <v>6910</v>
      </c>
      <c r="M24" s="18">
        <v>4108</v>
      </c>
      <c r="N24" s="18">
        <v>10114</v>
      </c>
      <c r="O24" s="25">
        <v>11462</v>
      </c>
      <c r="P24" s="25">
        <v>13400</v>
      </c>
      <c r="Q24" s="25">
        <v>6559</v>
      </c>
      <c r="R24" s="25">
        <v>6697</v>
      </c>
      <c r="S24" s="25">
        <v>51415</v>
      </c>
      <c r="T24" s="25">
        <v>5012</v>
      </c>
      <c r="U24" s="29">
        <v>44098</v>
      </c>
      <c r="V24" s="29">
        <v>10451</v>
      </c>
      <c r="W24" s="29">
        <v>14960</v>
      </c>
      <c r="X24" s="29">
        <v>15847</v>
      </c>
      <c r="Y24" s="60">
        <v>8600</v>
      </c>
      <c r="Z24" s="29">
        <v>15800</v>
      </c>
      <c r="AA24" s="22">
        <v>2730</v>
      </c>
      <c r="AB24" s="22">
        <v>20543</v>
      </c>
      <c r="AC24" s="22">
        <v>3264</v>
      </c>
      <c r="AD24" s="22">
        <v>27679</v>
      </c>
      <c r="AE24" s="22">
        <v>33449</v>
      </c>
      <c r="AF24" s="22">
        <v>2716</v>
      </c>
      <c r="AG24" s="22">
        <v>3833</v>
      </c>
      <c r="AH24" s="22">
        <v>4144</v>
      </c>
      <c r="AI24" s="22">
        <v>10579</v>
      </c>
      <c r="AJ24" s="22">
        <v>7376</v>
      </c>
      <c r="AK24" s="22">
        <v>2300</v>
      </c>
      <c r="AL24" s="23">
        <v>5345</v>
      </c>
      <c r="AM24" s="25">
        <v>1120</v>
      </c>
      <c r="AN24" s="25">
        <v>33097</v>
      </c>
      <c r="AO24" s="25">
        <v>12927</v>
      </c>
      <c r="AP24" s="25">
        <v>1154</v>
      </c>
      <c r="AQ24" s="25">
        <v>21500</v>
      </c>
      <c r="AR24" s="25">
        <v>2751</v>
      </c>
      <c r="AS24" s="61">
        <v>1816</v>
      </c>
      <c r="AT24" s="61">
        <v>2645</v>
      </c>
      <c r="AU24" s="61">
        <v>7258</v>
      </c>
      <c r="AV24" s="61">
        <v>19276</v>
      </c>
      <c r="AW24" s="61">
        <v>3677</v>
      </c>
      <c r="AX24" s="61">
        <v>2212</v>
      </c>
      <c r="AY24" s="25">
        <v>7610</v>
      </c>
      <c r="AZ24" s="25">
        <v>6959</v>
      </c>
      <c r="BA24" s="25">
        <v>11365</v>
      </c>
      <c r="BB24" s="25">
        <v>9107</v>
      </c>
      <c r="BC24" s="25">
        <v>10036</v>
      </c>
      <c r="BD24" s="25">
        <v>3076</v>
      </c>
      <c r="BE24" s="25">
        <v>1035</v>
      </c>
      <c r="BF24" s="25">
        <v>788</v>
      </c>
      <c r="BG24" s="25">
        <v>2653</v>
      </c>
      <c r="BH24" s="25">
        <v>16446</v>
      </c>
      <c r="BI24" s="25">
        <v>5220</v>
      </c>
      <c r="BJ24" s="25">
        <v>563</v>
      </c>
      <c r="BK24" s="43">
        <v>926</v>
      </c>
      <c r="BL24" s="43">
        <v>774</v>
      </c>
      <c r="BM24" s="43">
        <v>1018</v>
      </c>
      <c r="BN24" s="43">
        <v>22916</v>
      </c>
      <c r="BO24" s="43">
        <v>377</v>
      </c>
      <c r="BP24" s="30">
        <v>736</v>
      </c>
      <c r="BQ24" s="30">
        <v>514</v>
      </c>
      <c r="BR24" s="30">
        <v>1798</v>
      </c>
      <c r="BS24" s="30">
        <v>1390</v>
      </c>
      <c r="BT24" s="30">
        <v>2670</v>
      </c>
      <c r="BU24" s="30">
        <v>1126</v>
      </c>
      <c r="BV24" s="30">
        <v>441</v>
      </c>
      <c r="BW24" s="39">
        <v>400</v>
      </c>
      <c r="BX24" s="39">
        <v>126</v>
      </c>
      <c r="BY24" s="39">
        <v>1836</v>
      </c>
      <c r="BZ24" s="39">
        <v>218</v>
      </c>
      <c r="CA24" s="39">
        <v>1631</v>
      </c>
      <c r="CB24" s="39">
        <v>0</v>
      </c>
      <c r="CC24" s="28">
        <f t="shared" si="0"/>
        <v>666594.24</v>
      </c>
    </row>
    <row r="25" spans="1:81" ht="12.75" customHeight="1">
      <c r="A25" s="32">
        <v>14</v>
      </c>
      <c r="B25" s="73" t="s">
        <v>103</v>
      </c>
      <c r="C25" s="17">
        <v>971858</v>
      </c>
      <c r="D25" s="19">
        <v>4371.86</v>
      </c>
      <c r="E25" s="19">
        <v>16039</v>
      </c>
      <c r="F25" s="19">
        <v>2050</v>
      </c>
      <c r="G25" s="19">
        <v>5945</v>
      </c>
      <c r="H25" s="19">
        <v>64700</v>
      </c>
      <c r="I25" s="19">
        <v>8500</v>
      </c>
      <c r="J25" s="19">
        <v>7128</v>
      </c>
      <c r="K25" s="19">
        <v>2484</v>
      </c>
      <c r="L25" s="19">
        <v>7469</v>
      </c>
      <c r="M25" s="19">
        <v>1992</v>
      </c>
      <c r="N25" s="19">
        <v>1337</v>
      </c>
      <c r="O25" s="20">
        <v>7500</v>
      </c>
      <c r="P25" s="20">
        <v>1600</v>
      </c>
      <c r="Q25" s="20">
        <v>5357</v>
      </c>
      <c r="R25" s="20">
        <v>9973</v>
      </c>
      <c r="S25" s="20">
        <v>2335</v>
      </c>
      <c r="T25" s="20">
        <v>3988</v>
      </c>
      <c r="U25" s="21">
        <v>35890</v>
      </c>
      <c r="V25" s="21">
        <v>886</v>
      </c>
      <c r="W25" s="21">
        <v>6357</v>
      </c>
      <c r="X25" s="21">
        <v>516</v>
      </c>
      <c r="Y25" s="42">
        <v>4400</v>
      </c>
      <c r="Z25" s="21">
        <v>0</v>
      </c>
      <c r="AA25" s="22">
        <v>8028</v>
      </c>
      <c r="AB25" s="22">
        <v>788</v>
      </c>
      <c r="AC25" s="22">
        <v>6019</v>
      </c>
      <c r="AD25" s="22">
        <v>1767</v>
      </c>
      <c r="AE25" s="22">
        <v>734</v>
      </c>
      <c r="AF25" s="22">
        <v>449</v>
      </c>
      <c r="AG25" s="22">
        <v>4859</v>
      </c>
      <c r="AH25" s="22">
        <v>5056</v>
      </c>
      <c r="AI25" s="22">
        <v>0</v>
      </c>
      <c r="AJ25" s="22">
        <v>1842</v>
      </c>
      <c r="AK25" s="22">
        <v>1200</v>
      </c>
      <c r="AL25" s="23">
        <v>4272</v>
      </c>
      <c r="AM25" s="20">
        <v>607</v>
      </c>
      <c r="AN25" s="20">
        <v>505</v>
      </c>
      <c r="AO25" s="20">
        <v>3343</v>
      </c>
      <c r="AP25" s="20">
        <v>6040</v>
      </c>
      <c r="AQ25" s="20">
        <v>23700</v>
      </c>
      <c r="AR25" s="20">
        <v>1533</v>
      </c>
      <c r="AS25" s="24">
        <v>100</v>
      </c>
      <c r="AT25" s="24">
        <v>161</v>
      </c>
      <c r="AU25" s="24">
        <v>34</v>
      </c>
      <c r="AV25" s="24">
        <v>1002</v>
      </c>
      <c r="AW25" s="24">
        <v>950</v>
      </c>
      <c r="AX25" s="24">
        <v>188</v>
      </c>
      <c r="AY25" s="25">
        <v>1336</v>
      </c>
      <c r="AZ25" s="25">
        <v>0</v>
      </c>
      <c r="BA25" s="25">
        <v>0</v>
      </c>
      <c r="BB25" s="25">
        <v>1247</v>
      </c>
      <c r="BC25" s="25">
        <v>476</v>
      </c>
      <c r="BD25" s="25">
        <v>231</v>
      </c>
      <c r="BE25" s="25">
        <v>221</v>
      </c>
      <c r="BF25" s="25">
        <v>260</v>
      </c>
      <c r="BG25" s="25">
        <v>280</v>
      </c>
      <c r="BH25" s="25">
        <v>229</v>
      </c>
      <c r="BI25" s="25">
        <v>0</v>
      </c>
      <c r="BJ25" s="25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8">
        <f t="shared" si="0"/>
        <v>1250132.8599999999</v>
      </c>
    </row>
    <row r="26" spans="1:81" s="62" customFormat="1" ht="12.75" customHeight="1">
      <c r="A26" s="34"/>
      <c r="B26" s="74" t="s">
        <v>104</v>
      </c>
      <c r="C26" s="64">
        <f aca="true" t="shared" si="12" ref="C26:T26">C24+C25</f>
        <v>977068</v>
      </c>
      <c r="D26" s="64">
        <f t="shared" si="12"/>
        <v>5881.099999999999</v>
      </c>
      <c r="E26" s="64">
        <f t="shared" si="12"/>
        <v>21037</v>
      </c>
      <c r="F26" s="64">
        <f t="shared" si="12"/>
        <v>30895</v>
      </c>
      <c r="G26" s="64">
        <f t="shared" si="12"/>
        <v>14302</v>
      </c>
      <c r="H26" s="64">
        <f t="shared" si="12"/>
        <v>83700</v>
      </c>
      <c r="I26" s="64">
        <f t="shared" si="12"/>
        <v>16000</v>
      </c>
      <c r="J26" s="64">
        <f t="shared" si="12"/>
        <v>21591</v>
      </c>
      <c r="K26" s="64">
        <f t="shared" si="12"/>
        <v>6617</v>
      </c>
      <c r="L26" s="64">
        <f t="shared" si="12"/>
        <v>14379</v>
      </c>
      <c r="M26" s="64">
        <f t="shared" si="12"/>
        <v>6100</v>
      </c>
      <c r="N26" s="64">
        <f t="shared" si="12"/>
        <v>11451</v>
      </c>
      <c r="O26" s="64">
        <f t="shared" si="12"/>
        <v>18962</v>
      </c>
      <c r="P26" s="64">
        <f t="shared" si="12"/>
        <v>15000</v>
      </c>
      <c r="Q26" s="64">
        <f t="shared" si="12"/>
        <v>11916</v>
      </c>
      <c r="R26" s="64">
        <f t="shared" si="12"/>
        <v>16670</v>
      </c>
      <c r="S26" s="64">
        <f t="shared" si="12"/>
        <v>53750</v>
      </c>
      <c r="T26" s="64">
        <f t="shared" si="12"/>
        <v>9000</v>
      </c>
      <c r="U26" s="64">
        <f aca="true" t="shared" si="13" ref="U26:Z26">U24+U25</f>
        <v>79988</v>
      </c>
      <c r="V26" s="64">
        <f t="shared" si="13"/>
        <v>11337</v>
      </c>
      <c r="W26" s="64">
        <f t="shared" si="13"/>
        <v>21317</v>
      </c>
      <c r="X26" s="64">
        <f t="shared" si="13"/>
        <v>16363</v>
      </c>
      <c r="Y26" s="64">
        <f t="shared" si="13"/>
        <v>13000</v>
      </c>
      <c r="Z26" s="64">
        <f t="shared" si="13"/>
        <v>15800</v>
      </c>
      <c r="AA26" s="64">
        <v>10758</v>
      </c>
      <c r="AB26" s="64">
        <v>21331</v>
      </c>
      <c r="AC26" s="64">
        <v>9283</v>
      </c>
      <c r="AD26" s="64">
        <v>29446</v>
      </c>
      <c r="AE26" s="64">
        <v>34183</v>
      </c>
      <c r="AF26" s="64">
        <v>3165</v>
      </c>
      <c r="AG26" s="64">
        <v>8692</v>
      </c>
      <c r="AH26" s="64">
        <v>9200</v>
      </c>
      <c r="AI26" s="64">
        <v>10579</v>
      </c>
      <c r="AJ26" s="64">
        <v>9218</v>
      </c>
      <c r="AK26" s="64">
        <v>3500</v>
      </c>
      <c r="AL26" s="64">
        <v>9617</v>
      </c>
      <c r="AM26" s="64">
        <f aca="true" t="shared" si="14" ref="AM26:AR26">AM24+AM25</f>
        <v>1727</v>
      </c>
      <c r="AN26" s="64">
        <f t="shared" si="14"/>
        <v>33602</v>
      </c>
      <c r="AO26" s="64">
        <f t="shared" si="14"/>
        <v>16270</v>
      </c>
      <c r="AP26" s="64">
        <f t="shared" si="14"/>
        <v>7194</v>
      </c>
      <c r="AQ26" s="64">
        <f t="shared" si="14"/>
        <v>45200</v>
      </c>
      <c r="AR26" s="64">
        <f t="shared" si="14"/>
        <v>4284</v>
      </c>
      <c r="AS26" s="64">
        <f aca="true" t="shared" si="15" ref="AS26:BA26">AS24+AS25</f>
        <v>1916</v>
      </c>
      <c r="AT26" s="64">
        <f t="shared" si="15"/>
        <v>2806</v>
      </c>
      <c r="AU26" s="64">
        <f t="shared" si="15"/>
        <v>7292</v>
      </c>
      <c r="AV26" s="64">
        <f t="shared" si="15"/>
        <v>20278</v>
      </c>
      <c r="AW26" s="64">
        <f t="shared" si="15"/>
        <v>4627</v>
      </c>
      <c r="AX26" s="64">
        <f t="shared" si="15"/>
        <v>2400</v>
      </c>
      <c r="AY26" s="64">
        <f t="shared" si="15"/>
        <v>8946</v>
      </c>
      <c r="AZ26" s="64">
        <f t="shared" si="15"/>
        <v>6959</v>
      </c>
      <c r="BA26" s="64">
        <f t="shared" si="15"/>
        <v>11365</v>
      </c>
      <c r="BB26" s="64">
        <f>BB24+BB25</f>
        <v>10354</v>
      </c>
      <c r="BC26" s="64">
        <f>BC24+BC25</f>
        <v>10512</v>
      </c>
      <c r="BD26" s="64">
        <f>BD24+BD25</f>
        <v>3307</v>
      </c>
      <c r="BE26" s="64">
        <f aca="true" t="shared" si="16" ref="BE26:BM26">BE24+BE25</f>
        <v>1256</v>
      </c>
      <c r="BF26" s="64">
        <f t="shared" si="16"/>
        <v>1048</v>
      </c>
      <c r="BG26" s="64">
        <f t="shared" si="16"/>
        <v>2933</v>
      </c>
      <c r="BH26" s="64">
        <f t="shared" si="16"/>
        <v>16675</v>
      </c>
      <c r="BI26" s="64">
        <f t="shared" si="16"/>
        <v>5220</v>
      </c>
      <c r="BJ26" s="64">
        <f t="shared" si="16"/>
        <v>563</v>
      </c>
      <c r="BK26" s="64">
        <f t="shared" si="16"/>
        <v>926</v>
      </c>
      <c r="BL26" s="64">
        <f t="shared" si="16"/>
        <v>774</v>
      </c>
      <c r="BM26" s="64">
        <f t="shared" si="16"/>
        <v>1018</v>
      </c>
      <c r="BN26" s="64">
        <f>BN24+BN25</f>
        <v>22916</v>
      </c>
      <c r="BO26" s="64">
        <f>BO24+BO25</f>
        <v>377</v>
      </c>
      <c r="BP26" s="64">
        <f>BP24+BP25</f>
        <v>736</v>
      </c>
      <c r="BQ26" s="64">
        <f aca="true" t="shared" si="17" ref="BQ26:BY26">BQ24+BQ25</f>
        <v>514</v>
      </c>
      <c r="BR26" s="64">
        <f t="shared" si="17"/>
        <v>1798</v>
      </c>
      <c r="BS26" s="64">
        <f t="shared" si="17"/>
        <v>1390</v>
      </c>
      <c r="BT26" s="64">
        <f t="shared" si="17"/>
        <v>2670</v>
      </c>
      <c r="BU26" s="64">
        <f t="shared" si="17"/>
        <v>1126</v>
      </c>
      <c r="BV26" s="64">
        <f t="shared" si="17"/>
        <v>441</v>
      </c>
      <c r="BW26" s="64">
        <f t="shared" si="17"/>
        <v>400</v>
      </c>
      <c r="BX26" s="64">
        <f t="shared" si="17"/>
        <v>126</v>
      </c>
      <c r="BY26" s="64">
        <f t="shared" si="17"/>
        <v>1836</v>
      </c>
      <c r="BZ26" s="64">
        <f>BZ24+BZ25</f>
        <v>218</v>
      </c>
      <c r="CA26" s="64">
        <f>CA24+CA25</f>
        <v>1631</v>
      </c>
      <c r="CB26" s="64">
        <f>CB24+CB25</f>
        <v>0</v>
      </c>
      <c r="CC26" s="75">
        <f>CC24+CC25</f>
        <v>1916727.0999999999</v>
      </c>
    </row>
    <row r="27" spans="1:83" ht="12.75" customHeight="1">
      <c r="A27" s="38"/>
      <c r="B27" s="44" t="s">
        <v>105</v>
      </c>
      <c r="C27" s="76">
        <v>1231.6</v>
      </c>
      <c r="D27" s="77">
        <v>85.99</v>
      </c>
      <c r="E27" s="70">
        <v>45.75</v>
      </c>
      <c r="F27" s="71">
        <v>82.85</v>
      </c>
      <c r="G27" s="71">
        <v>151.64</v>
      </c>
      <c r="H27" s="71">
        <v>109.6</v>
      </c>
      <c r="I27" s="50">
        <v>89.39</v>
      </c>
      <c r="J27" s="49">
        <v>107.34</v>
      </c>
      <c r="K27" s="49">
        <v>80.47</v>
      </c>
      <c r="L27" s="71">
        <v>103.44</v>
      </c>
      <c r="M27" s="49">
        <v>62.9</v>
      </c>
      <c r="N27" s="49">
        <v>84.64</v>
      </c>
      <c r="O27" s="25">
        <v>136.57</v>
      </c>
      <c r="P27" s="20">
        <v>89.28</v>
      </c>
      <c r="Q27" s="20">
        <v>98.27</v>
      </c>
      <c r="R27" s="20">
        <v>80.22</v>
      </c>
      <c r="S27" s="20">
        <v>89.33</v>
      </c>
      <c r="T27" s="20">
        <v>104.36</v>
      </c>
      <c r="U27" s="42">
        <v>82.76</v>
      </c>
      <c r="V27" s="42">
        <v>74.52</v>
      </c>
      <c r="W27" s="42">
        <v>95.01</v>
      </c>
      <c r="X27" s="42">
        <v>100.96</v>
      </c>
      <c r="Y27" s="42">
        <v>69.02</v>
      </c>
      <c r="Z27" s="42">
        <v>69.76</v>
      </c>
      <c r="AA27" s="52">
        <v>74.23</v>
      </c>
      <c r="AB27" s="52">
        <v>89.51</v>
      </c>
      <c r="AC27" s="52">
        <v>103.73</v>
      </c>
      <c r="AD27" s="52">
        <v>85.62</v>
      </c>
      <c r="AE27" s="52">
        <v>81.44</v>
      </c>
      <c r="AF27" s="52">
        <v>80.19</v>
      </c>
      <c r="AG27" s="52">
        <v>94.55</v>
      </c>
      <c r="AH27" s="52">
        <v>74.06</v>
      </c>
      <c r="AI27" s="52">
        <v>82.48</v>
      </c>
      <c r="AJ27" s="52">
        <v>75.03</v>
      </c>
      <c r="AK27" s="52">
        <v>88.95</v>
      </c>
      <c r="AL27" s="53">
        <v>96.08</v>
      </c>
      <c r="AM27" s="78">
        <v>66.95</v>
      </c>
      <c r="AN27" s="78">
        <v>82.71</v>
      </c>
      <c r="AO27" s="78">
        <v>86.17</v>
      </c>
      <c r="AP27" s="78">
        <v>71.07</v>
      </c>
      <c r="AQ27" s="78">
        <v>74.56</v>
      </c>
      <c r="AR27" s="78">
        <v>65.12</v>
      </c>
      <c r="AS27" s="79">
        <v>65.26</v>
      </c>
      <c r="AT27" s="79">
        <v>83.11</v>
      </c>
      <c r="AU27" s="79">
        <v>94.81</v>
      </c>
      <c r="AV27" s="79">
        <v>73.05</v>
      </c>
      <c r="AW27" s="79">
        <v>92.19</v>
      </c>
      <c r="AX27" s="79">
        <v>82.28</v>
      </c>
      <c r="AY27" s="25">
        <v>103.97</v>
      </c>
      <c r="AZ27" s="25">
        <v>67.55</v>
      </c>
      <c r="BA27" s="25">
        <v>79.7</v>
      </c>
      <c r="BB27" s="25">
        <v>74.59</v>
      </c>
      <c r="BC27" s="25">
        <v>79.58</v>
      </c>
      <c r="BD27" s="25">
        <v>60.65</v>
      </c>
      <c r="BE27" s="25">
        <v>71.89</v>
      </c>
      <c r="BF27" s="25">
        <v>59.04</v>
      </c>
      <c r="BG27" s="25">
        <v>74.26</v>
      </c>
      <c r="BH27" s="25">
        <v>102.5</v>
      </c>
      <c r="BI27" s="25">
        <v>71.42</v>
      </c>
      <c r="BJ27" s="25">
        <v>85.66</v>
      </c>
      <c r="BK27" s="56">
        <v>79.81</v>
      </c>
      <c r="BL27" s="56">
        <v>81.98</v>
      </c>
      <c r="BM27" s="56">
        <v>71.23</v>
      </c>
      <c r="BN27" s="56">
        <v>82.13</v>
      </c>
      <c r="BO27" s="56">
        <v>56.99</v>
      </c>
      <c r="BP27" s="56">
        <v>75.41</v>
      </c>
      <c r="BQ27" s="56">
        <v>69.95</v>
      </c>
      <c r="BR27" s="56">
        <v>117.1</v>
      </c>
      <c r="BS27" s="56">
        <v>53.98</v>
      </c>
      <c r="BT27" s="56">
        <v>80.24</v>
      </c>
      <c r="BU27" s="56">
        <v>78.55</v>
      </c>
      <c r="BV27" s="56">
        <v>83.06</v>
      </c>
      <c r="BW27" s="39">
        <v>81.84</v>
      </c>
      <c r="BX27" s="39">
        <v>92.24</v>
      </c>
      <c r="BY27" s="39">
        <v>75.27</v>
      </c>
      <c r="BZ27" s="39">
        <v>129.24</v>
      </c>
      <c r="CA27" s="39">
        <v>20.17</v>
      </c>
      <c r="CB27" s="39">
        <v>0</v>
      </c>
      <c r="CC27" s="37">
        <f>CC17/CC11*100</f>
        <v>84.84650723523845</v>
      </c>
      <c r="CE27" s="80"/>
    </row>
    <row r="28" spans="1:81" ht="12.75" customHeight="1">
      <c r="A28" s="38"/>
      <c r="B28" s="44" t="s">
        <v>106</v>
      </c>
      <c r="C28" s="76">
        <v>1231.5984394746965</v>
      </c>
      <c r="D28" s="77">
        <v>85.98631095201348</v>
      </c>
      <c r="E28" s="70">
        <v>45.75207287678255</v>
      </c>
      <c r="F28" s="71">
        <v>82.61520864087728</v>
      </c>
      <c r="G28" s="71">
        <v>91.68483423658618</v>
      </c>
      <c r="H28" s="71">
        <v>104.66062611903857</v>
      </c>
      <c r="I28" s="50">
        <v>82.1020741085994</v>
      </c>
      <c r="J28" s="49">
        <v>95.82362909944709</v>
      </c>
      <c r="K28" s="49">
        <v>80.4696352836479</v>
      </c>
      <c r="L28" s="49">
        <v>95.06146745045615</v>
      </c>
      <c r="M28" s="49">
        <v>62.903472540920916</v>
      </c>
      <c r="N28" s="49">
        <v>83.02222252585142</v>
      </c>
      <c r="O28" s="55">
        <v>129.0527018012008</v>
      </c>
      <c r="P28" s="51">
        <v>84.63236221465506</v>
      </c>
      <c r="Q28" s="51">
        <v>84.96210059911743</v>
      </c>
      <c r="R28" s="51">
        <v>80.2164604359594</v>
      </c>
      <c r="S28" s="51">
        <v>82.92675576693063</v>
      </c>
      <c r="T28" s="51">
        <v>100.24915142651018</v>
      </c>
      <c r="U28" s="51">
        <v>81.09926935871398</v>
      </c>
      <c r="V28" s="51">
        <v>72.96596599318079</v>
      </c>
      <c r="W28" s="51">
        <v>89.91861299631033</v>
      </c>
      <c r="X28" s="51">
        <v>100.95767419239236</v>
      </c>
      <c r="Y28" s="51">
        <v>69.01777213582989</v>
      </c>
      <c r="Z28" s="51">
        <v>68.67851622874807</v>
      </c>
      <c r="AA28" s="52">
        <v>74.22754421479641</v>
      </c>
      <c r="AB28" s="52">
        <v>88.07551985554082</v>
      </c>
      <c r="AC28" s="52">
        <v>103.731984722197</v>
      </c>
      <c r="AD28" s="52">
        <v>79.9147182500005</v>
      </c>
      <c r="AE28" s="52">
        <v>76.76751015164376</v>
      </c>
      <c r="AF28" s="52">
        <v>80.19475277201244</v>
      </c>
      <c r="AG28" s="52">
        <v>94.54875101697903</v>
      </c>
      <c r="AH28" s="52">
        <v>74.06304272316777</v>
      </c>
      <c r="AI28" s="52">
        <v>74.30653580213777</v>
      </c>
      <c r="AJ28" s="52">
        <v>74.97706855768054</v>
      </c>
      <c r="AK28" s="52">
        <v>82.62877442273535</v>
      </c>
      <c r="AL28" s="53">
        <v>92.74915401301519</v>
      </c>
      <c r="AM28" s="48">
        <v>66.95184377666129</v>
      </c>
      <c r="AN28" s="48">
        <v>63.15002908834273</v>
      </c>
      <c r="AO28" s="48">
        <v>86.17483307245745</v>
      </c>
      <c r="AP28" s="48">
        <v>71.06907675645621</v>
      </c>
      <c r="AQ28" s="48">
        <v>63.056895971271466</v>
      </c>
      <c r="AR28" s="48">
        <v>65.11836999133959</v>
      </c>
      <c r="AS28" s="79">
        <v>65.25570281499128</v>
      </c>
      <c r="AT28" s="79">
        <v>72.78552654828165</v>
      </c>
      <c r="AU28" s="79">
        <v>94.80524908057507</v>
      </c>
      <c r="AV28" s="79">
        <v>70.64630506283389</v>
      </c>
      <c r="AW28" s="79">
        <v>92.1943532239685</v>
      </c>
      <c r="AX28" s="79">
        <v>82.28083209509659</v>
      </c>
      <c r="AY28" s="55">
        <v>103.97028483007622</v>
      </c>
      <c r="AZ28" s="55">
        <v>67.55097875740364</v>
      </c>
      <c r="BA28" s="55">
        <v>79.69702111904725</v>
      </c>
      <c r="BB28" s="55">
        <v>72.22000183974548</v>
      </c>
      <c r="BC28" s="55">
        <v>76.84572709048402</v>
      </c>
      <c r="BD28" s="55">
        <v>60.65227050564294</v>
      </c>
      <c r="BE28" s="55">
        <v>69.11183553988424</v>
      </c>
      <c r="BF28" s="55">
        <v>59.03699467472761</v>
      </c>
      <c r="BG28" s="55">
        <v>74.26124268785304</v>
      </c>
      <c r="BH28" s="55">
        <v>99.40806020266638</v>
      </c>
      <c r="BI28" s="55">
        <v>68.15408882226667</v>
      </c>
      <c r="BJ28" s="55">
        <v>85.66309341500765</v>
      </c>
      <c r="BK28" s="56">
        <v>79.80582022433191</v>
      </c>
      <c r="BL28" s="56">
        <v>81.98495922042156</v>
      </c>
      <c r="BM28" s="56">
        <v>71.22873293232873</v>
      </c>
      <c r="BN28" s="56">
        <v>82.12512534108184</v>
      </c>
      <c r="BO28" s="56">
        <v>56.98993014605824</v>
      </c>
      <c r="BP28" s="56">
        <v>75.41486054555804</v>
      </c>
      <c r="BQ28" s="56">
        <v>69.95179432244242</v>
      </c>
      <c r="BR28" s="56">
        <v>117.10361803547707</v>
      </c>
      <c r="BS28" s="56">
        <v>53.981170532854506</v>
      </c>
      <c r="BT28" s="56">
        <v>80.23520428562409</v>
      </c>
      <c r="BU28" s="56">
        <v>78.5526994797696</v>
      </c>
      <c r="BV28" s="56">
        <v>83.05782792665727</v>
      </c>
      <c r="BW28" s="53">
        <v>62.32114467408585</v>
      </c>
      <c r="BX28" s="53">
        <v>92.2400527588481</v>
      </c>
      <c r="BY28" s="53">
        <v>67.02933605943883</v>
      </c>
      <c r="BZ28" s="53">
        <v>129.23969682614876</v>
      </c>
      <c r="CA28" s="53">
        <v>20.16774506312082</v>
      </c>
      <c r="CB28" s="53">
        <v>0</v>
      </c>
      <c r="CC28" s="37">
        <f>CC26/CC13%</f>
        <v>2.345065241995071</v>
      </c>
    </row>
    <row r="29" spans="1:81" ht="12.75" customHeight="1">
      <c r="A29" s="38"/>
      <c r="B29" s="44" t="s">
        <v>107</v>
      </c>
      <c r="C29" s="76">
        <v>157.73988731387294</v>
      </c>
      <c r="D29" s="77">
        <v>62.904464050103556</v>
      </c>
      <c r="E29" s="70">
        <v>37.11997823614495</v>
      </c>
      <c r="F29" s="71">
        <v>68.77140993979339</v>
      </c>
      <c r="G29" s="71">
        <v>125.52725639538147</v>
      </c>
      <c r="H29" s="71">
        <v>73.90238295916022</v>
      </c>
      <c r="I29" s="50">
        <v>80.73793972728315</v>
      </c>
      <c r="J29" s="49">
        <v>80.90779312223837</v>
      </c>
      <c r="K29" s="49">
        <v>70.99756442355185</v>
      </c>
      <c r="L29" s="49">
        <v>93.34584925901767</v>
      </c>
      <c r="M29" s="49">
        <v>58.550477004129284</v>
      </c>
      <c r="N29" s="49">
        <v>73.70361806568997</v>
      </c>
      <c r="O29" s="51">
        <v>73.59710861708199</v>
      </c>
      <c r="P29" s="51">
        <v>72.5106704846291</v>
      </c>
      <c r="Q29" s="51">
        <v>86.14765651763463</v>
      </c>
      <c r="R29" s="51">
        <v>71.45870313207607</v>
      </c>
      <c r="S29" s="51">
        <v>76.62466630214531</v>
      </c>
      <c r="T29" s="51">
        <v>69.02539324927729</v>
      </c>
      <c r="U29" s="51">
        <v>71.42054744134305</v>
      </c>
      <c r="V29" s="51">
        <v>67.13691844187034</v>
      </c>
      <c r="W29" s="51">
        <v>74.56892187374206</v>
      </c>
      <c r="X29" s="51">
        <v>66.44332245883315</v>
      </c>
      <c r="Y29" s="51">
        <v>62.56472957422324</v>
      </c>
      <c r="Z29" s="51">
        <v>63.97667554531711</v>
      </c>
      <c r="AA29" s="52">
        <v>62.954829842433845</v>
      </c>
      <c r="AB29" s="52">
        <v>73.47770413702347</v>
      </c>
      <c r="AC29" s="52">
        <v>73.80192587616169</v>
      </c>
      <c r="AD29" s="52">
        <v>72.63988631620977</v>
      </c>
      <c r="AE29" s="52">
        <v>71.29626709847872</v>
      </c>
      <c r="AF29" s="52">
        <v>68.75597773012373</v>
      </c>
      <c r="AG29" s="52">
        <v>79.38013940884004</v>
      </c>
      <c r="AH29" s="52">
        <v>65.5278119237861</v>
      </c>
      <c r="AI29" s="52">
        <v>75.12820676755557</v>
      </c>
      <c r="AJ29" s="52">
        <v>66.7935172847481</v>
      </c>
      <c r="AK29" s="52">
        <v>78.52802160702228</v>
      </c>
      <c r="AL29" s="53">
        <v>74.44151488434737</v>
      </c>
      <c r="AM29" s="48">
        <v>58.59622923277954</v>
      </c>
      <c r="AN29" s="48">
        <v>67.6911938586844</v>
      </c>
      <c r="AO29" s="48">
        <v>78.43390549813203</v>
      </c>
      <c r="AP29" s="48">
        <v>58.85541070726256</v>
      </c>
      <c r="AQ29" s="48">
        <v>59.25242921514891</v>
      </c>
      <c r="AR29" s="48">
        <v>59.505230620525786</v>
      </c>
      <c r="AS29" s="79">
        <v>58.78349116059597</v>
      </c>
      <c r="AT29" s="79">
        <v>61.32016225821758</v>
      </c>
      <c r="AU29" s="79">
        <v>71.8318040180767</v>
      </c>
      <c r="AV29" s="79">
        <v>64.80445784465961</v>
      </c>
      <c r="AW29" s="79">
        <v>72.55474882260596</v>
      </c>
      <c r="AX29" s="79">
        <v>66.51651651651652</v>
      </c>
      <c r="AY29" s="55">
        <v>82.83698030759467</v>
      </c>
      <c r="AZ29" s="55">
        <v>57.79983540379017</v>
      </c>
      <c r="BA29" s="55">
        <v>69.3132701061961</v>
      </c>
      <c r="BB29" s="55">
        <v>67.27465996130728</v>
      </c>
      <c r="BC29" s="55">
        <v>70.57760313790233</v>
      </c>
      <c r="BD29" s="55">
        <v>54.26779277687469</v>
      </c>
      <c r="BE29" s="55">
        <v>47.604907042072796</v>
      </c>
      <c r="BF29" s="55">
        <v>53.4556385718801</v>
      </c>
      <c r="BG29" s="55">
        <v>61.486614639471895</v>
      </c>
      <c r="BH29" s="55">
        <v>79.3454796899159</v>
      </c>
      <c r="BI29" s="55">
        <v>64.45873968353156</v>
      </c>
      <c r="BJ29" s="55">
        <v>71.46069138199749</v>
      </c>
      <c r="BK29" s="56">
        <v>68.56007341730933</v>
      </c>
      <c r="BL29" s="56">
        <v>72.60907496177335</v>
      </c>
      <c r="BM29" s="56">
        <v>58.50924351465393</v>
      </c>
      <c r="BN29" s="56">
        <v>72.40703251954172</v>
      </c>
      <c r="BO29" s="56">
        <v>47.013333665947385</v>
      </c>
      <c r="BP29" s="56">
        <v>65.52475153359646</v>
      </c>
      <c r="BQ29" s="56">
        <v>55.649815998450514</v>
      </c>
      <c r="BR29" s="56">
        <v>70.90238103686882</v>
      </c>
      <c r="BS29" s="56">
        <v>42.4444268070064</v>
      </c>
      <c r="BT29" s="56">
        <v>67.35357725977687</v>
      </c>
      <c r="BU29" s="56">
        <v>53.29387496333305</v>
      </c>
      <c r="BV29" s="56">
        <v>71.46601941747572</v>
      </c>
      <c r="BW29" s="53">
        <v>36.66978484565014</v>
      </c>
      <c r="BX29" s="53">
        <v>49.221865957613204</v>
      </c>
      <c r="BY29" s="53">
        <v>47.497205894527696</v>
      </c>
      <c r="BZ29" s="53">
        <v>64.42719249048027</v>
      </c>
      <c r="CA29" s="53">
        <v>13.352908231610458</v>
      </c>
      <c r="CB29" s="53">
        <v>0</v>
      </c>
      <c r="CC29" s="37">
        <f>CC17/(CC11+CC4)*100</f>
        <v>69.75126459291012</v>
      </c>
    </row>
    <row r="30" spans="1:81" ht="12.75" customHeight="1">
      <c r="A30" s="81"/>
      <c r="B30" s="44" t="s">
        <v>108</v>
      </c>
      <c r="C30" s="36">
        <f>C16/C17*100</f>
        <v>53.510907982828485</v>
      </c>
      <c r="D30" s="36">
        <f>D16/D17*100</f>
        <v>3.5435803530237937</v>
      </c>
      <c r="E30" s="36">
        <f>E16/E17*100</f>
        <v>4.1118518873806895</v>
      </c>
      <c r="F30" s="36">
        <f aca="true" t="shared" si="18" ref="F30:BQ30">F16/F17*100</f>
        <v>0.15940157126387827</v>
      </c>
      <c r="G30" s="36">
        <f t="shared" si="18"/>
        <v>4.938280807418229</v>
      </c>
      <c r="H30" s="36">
        <f t="shared" si="18"/>
        <v>4.087317781233805</v>
      </c>
      <c r="I30" s="36">
        <f t="shared" si="18"/>
        <v>2.183366449049106</v>
      </c>
      <c r="J30" s="36">
        <f t="shared" si="18"/>
        <v>1.0569320564849785</v>
      </c>
      <c r="K30" s="36">
        <f t="shared" si="18"/>
        <v>0.868182167120869</v>
      </c>
      <c r="L30" s="36">
        <f t="shared" si="18"/>
        <v>1.365260642636963</v>
      </c>
      <c r="M30" s="36">
        <f t="shared" si="18"/>
        <v>1.1296206225680934</v>
      </c>
      <c r="N30" s="36">
        <f t="shared" si="18"/>
        <v>0.3179367335729259</v>
      </c>
      <c r="O30" s="36">
        <f t="shared" si="18"/>
        <v>1.251532431549955</v>
      </c>
      <c r="P30" s="36">
        <f t="shared" si="18"/>
        <v>0.25779628877654803</v>
      </c>
      <c r="Q30" s="36">
        <f t="shared" si="18"/>
        <v>1.4739117170745182</v>
      </c>
      <c r="R30" s="36">
        <f t="shared" si="18"/>
        <v>2.4283464429270114</v>
      </c>
      <c r="S30" s="36">
        <f t="shared" si="18"/>
        <v>0.08470905384126118</v>
      </c>
      <c r="T30" s="36">
        <f t="shared" si="18"/>
        <v>1.4520651374595448</v>
      </c>
      <c r="U30" s="36">
        <f t="shared" si="18"/>
        <v>1.0227752761524702</v>
      </c>
      <c r="V30" s="36">
        <f t="shared" si="18"/>
        <v>0.21764053961096036</v>
      </c>
      <c r="W30" s="36">
        <f t="shared" si="18"/>
        <v>0.9098213144321531</v>
      </c>
      <c r="X30" s="36">
        <f t="shared" si="18"/>
        <v>0.0327078070873254</v>
      </c>
      <c r="Y30" s="36">
        <f t="shared" si="18"/>
        <v>0.9886193815381078</v>
      </c>
      <c r="Z30" s="36">
        <f t="shared" si="18"/>
        <v>0.9803083155170474</v>
      </c>
      <c r="AA30" s="36">
        <v>3.852225856919357</v>
      </c>
      <c r="AB30" s="36">
        <v>0.0971389116006334</v>
      </c>
      <c r="AC30" s="36">
        <v>4.55732395804461</v>
      </c>
      <c r="AD30" s="36">
        <v>0.06373093211627812</v>
      </c>
      <c r="AE30" s="36">
        <v>0.03929808539130284</v>
      </c>
      <c r="AF30" s="36">
        <v>0.5659417292338554</v>
      </c>
      <c r="AG30" s="36">
        <v>2.1262036018047326</v>
      </c>
      <c r="AH30" s="36">
        <v>2.8047507943393795</v>
      </c>
      <c r="AI30" s="36">
        <v>0</v>
      </c>
      <c r="AJ30" s="36">
        <v>0.5114744546025957</v>
      </c>
      <c r="AK30" s="36">
        <v>1.3327601031814273</v>
      </c>
      <c r="AL30" s="36">
        <v>0.07147307504485778</v>
      </c>
      <c r="AM30" s="36">
        <f t="shared" si="18"/>
        <v>0.8512972992106473</v>
      </c>
      <c r="AN30" s="36">
        <f t="shared" si="18"/>
        <v>0.03189624056289616</v>
      </c>
      <c r="AO30" s="36">
        <f t="shared" si="18"/>
        <v>0.9245102119176977</v>
      </c>
      <c r="AP30" s="36">
        <f t="shared" si="18"/>
        <v>5.984842311140087</v>
      </c>
      <c r="AQ30" s="36">
        <f t="shared" si="18"/>
        <v>4.226686243103755</v>
      </c>
      <c r="AR30" s="36">
        <f t="shared" si="18"/>
        <v>1.031472081218274</v>
      </c>
      <c r="AS30" s="36">
        <f t="shared" si="18"/>
        <v>0.17868728076445167</v>
      </c>
      <c r="AT30" s="36">
        <f t="shared" si="18"/>
        <v>0.13617311813681796</v>
      </c>
      <c r="AU30" s="36">
        <f t="shared" si="18"/>
        <v>0.0185970905884946</v>
      </c>
      <c r="AV30" s="36">
        <f t="shared" si="18"/>
        <v>0.2074232474469293</v>
      </c>
      <c r="AW30" s="36">
        <f t="shared" si="18"/>
        <v>0.5479540973497521</v>
      </c>
      <c r="AX30" s="36">
        <f t="shared" si="18"/>
        <v>0.13002257336343115</v>
      </c>
      <c r="AY30" s="36">
        <f t="shared" si="18"/>
        <v>0.6501568892790259</v>
      </c>
      <c r="AZ30" s="36">
        <f t="shared" si="18"/>
        <v>0.06444272311484947</v>
      </c>
      <c r="BA30" s="36">
        <f t="shared" si="18"/>
        <v>0</v>
      </c>
      <c r="BB30" s="36">
        <f t="shared" si="18"/>
        <v>0.15844502078561498</v>
      </c>
      <c r="BC30" s="36">
        <f t="shared" si="18"/>
        <v>0.18926265140763476</v>
      </c>
      <c r="BD30" s="36">
        <f t="shared" si="18"/>
        <v>0.1289339506534607</v>
      </c>
      <c r="BE30" s="36">
        <f t="shared" si="18"/>
        <v>0.34558441308407617</v>
      </c>
      <c r="BF30" s="36">
        <f t="shared" si="18"/>
        <v>0.9083132045088568</v>
      </c>
      <c r="BG30" s="36">
        <f t="shared" si="18"/>
        <v>0.20953240792988</v>
      </c>
      <c r="BH30" s="36">
        <f t="shared" si="18"/>
        <v>0.05565032901663987</v>
      </c>
      <c r="BI30" s="36">
        <f t="shared" si="18"/>
        <v>0</v>
      </c>
      <c r="BJ30" s="36">
        <f t="shared" si="18"/>
        <v>0</v>
      </c>
      <c r="BK30" s="36">
        <f t="shared" si="18"/>
        <v>0</v>
      </c>
      <c r="BL30" s="36">
        <f t="shared" si="18"/>
        <v>0</v>
      </c>
      <c r="BM30" s="36">
        <f t="shared" si="18"/>
        <v>0</v>
      </c>
      <c r="BN30" s="36">
        <f t="shared" si="18"/>
        <v>0</v>
      </c>
      <c r="BO30" s="36">
        <f t="shared" si="18"/>
        <v>0</v>
      </c>
      <c r="BP30" s="36">
        <f t="shared" si="18"/>
        <v>0</v>
      </c>
      <c r="BQ30" s="36">
        <f t="shared" si="18"/>
        <v>0.8097823564898602</v>
      </c>
      <c r="BR30" s="36">
        <f aca="true" t="shared" si="19" ref="BR30:CC30">BR16/BR17*100</f>
        <v>0</v>
      </c>
      <c r="BS30" s="36">
        <f t="shared" si="19"/>
        <v>0</v>
      </c>
      <c r="BT30" s="36">
        <f t="shared" si="19"/>
        <v>0</v>
      </c>
      <c r="BU30" s="36">
        <f t="shared" si="19"/>
        <v>0</v>
      </c>
      <c r="BV30" s="36">
        <f t="shared" si="19"/>
        <v>0</v>
      </c>
      <c r="BW30" s="36">
        <f t="shared" si="19"/>
        <v>0</v>
      </c>
      <c r="BX30" s="36">
        <f t="shared" si="19"/>
        <v>0</v>
      </c>
      <c r="BY30" s="36">
        <f t="shared" si="19"/>
        <v>0</v>
      </c>
      <c r="BZ30" s="36">
        <f t="shared" si="19"/>
        <v>0</v>
      </c>
      <c r="CA30" s="36">
        <f t="shared" si="19"/>
        <v>0</v>
      </c>
      <c r="CB30" s="36">
        <v>0</v>
      </c>
      <c r="CC30" s="36">
        <f t="shared" si="19"/>
        <v>1.671830503666099</v>
      </c>
    </row>
    <row r="31" spans="1:81" ht="12.75" customHeight="1">
      <c r="A31" s="38"/>
      <c r="B31" s="44" t="s">
        <v>109</v>
      </c>
      <c r="C31" s="36">
        <f>C26/C17*100</f>
        <v>87.18426901925862</v>
      </c>
      <c r="D31" s="36">
        <f>D26/D17*100</f>
        <v>4.530981649258521</v>
      </c>
      <c r="E31" s="36">
        <f>E26/E17*100</f>
        <v>4.036068876205094</v>
      </c>
      <c r="F31" s="36">
        <f aca="true" t="shared" si="20" ref="F31:BQ31">F26/F17*100</f>
        <v>1.0715212237157352</v>
      </c>
      <c r="G31" s="36">
        <f t="shared" si="20"/>
        <v>10.660723337010644</v>
      </c>
      <c r="H31" s="36">
        <f t="shared" si="20"/>
        <v>4.339035769828927</v>
      </c>
      <c r="I31" s="36">
        <f t="shared" si="20"/>
        <v>2.2707919386886175</v>
      </c>
      <c r="J31" s="36">
        <f t="shared" si="20"/>
        <v>1.7776910517696636</v>
      </c>
      <c r="K31" s="36">
        <f t="shared" si="20"/>
        <v>1.5873891682339845</v>
      </c>
      <c r="L31" s="36">
        <f t="shared" si="20"/>
        <v>2.0760451332991634</v>
      </c>
      <c r="M31" s="36">
        <f t="shared" si="20"/>
        <v>1.483463035019455</v>
      </c>
      <c r="N31" s="36">
        <f t="shared" si="20"/>
        <v>1.1778367959053946</v>
      </c>
      <c r="O31" s="36">
        <f t="shared" si="20"/>
        <v>1.6336172621360394</v>
      </c>
      <c r="P31" s="36">
        <f t="shared" si="20"/>
        <v>1.1176139686844566</v>
      </c>
      <c r="Q31" s="36">
        <f t="shared" si="20"/>
        <v>1.8085811987086766</v>
      </c>
      <c r="R31" s="36">
        <f t="shared" si="20"/>
        <v>2.428637821189901</v>
      </c>
      <c r="S31" s="36">
        <f t="shared" si="20"/>
        <v>1.0445312328441818</v>
      </c>
      <c r="T31" s="36">
        <f t="shared" si="20"/>
        <v>1.7696122189757486</v>
      </c>
      <c r="U31" s="36">
        <f t="shared" si="20"/>
        <v>1.7973054349682278</v>
      </c>
      <c r="V31" s="36">
        <f t="shared" si="20"/>
        <v>1.0831390682921236</v>
      </c>
      <c r="W31" s="36">
        <f t="shared" si="20"/>
        <v>1.4119584274716226</v>
      </c>
      <c r="X31" s="36">
        <f t="shared" si="20"/>
        <v>1.0372051305618326</v>
      </c>
      <c r="Y31" s="36">
        <f t="shared" si="20"/>
        <v>1.4944246465110933</v>
      </c>
      <c r="Z31" s="36">
        <f t="shared" si="20"/>
        <v>1.7778777990322945</v>
      </c>
      <c r="AA31" s="36">
        <v>3.825202673872849</v>
      </c>
      <c r="AB31" s="36">
        <v>1.0512786013968092</v>
      </c>
      <c r="AC31" s="36">
        <v>2.708427548177216</v>
      </c>
      <c r="AD31" s="36">
        <v>1.0620379327085034</v>
      </c>
      <c r="AE31" s="36">
        <v>1.0215410288447948</v>
      </c>
      <c r="AF31" s="36">
        <v>1.158606450857149</v>
      </c>
      <c r="AG31" s="36">
        <v>2.219402150460758</v>
      </c>
      <c r="AH31" s="36">
        <v>2.157320233084382</v>
      </c>
      <c r="AI31" s="36">
        <v>1.000312036082718</v>
      </c>
      <c r="AJ31" s="36">
        <v>1.2433469204975547</v>
      </c>
      <c r="AK31" s="36">
        <v>1.5047291487532244</v>
      </c>
      <c r="AL31" s="36">
        <v>1.7993627295978987</v>
      </c>
      <c r="AM31" s="36">
        <f t="shared" si="20"/>
        <v>1.5282644862128774</v>
      </c>
      <c r="AN31" s="36">
        <f t="shared" si="20"/>
        <v>1.0149407910932164</v>
      </c>
      <c r="AO31" s="36">
        <f t="shared" si="20"/>
        <v>1.2469353517285038</v>
      </c>
      <c r="AP31" s="36">
        <f t="shared" si="20"/>
        <v>5.86260288485046</v>
      </c>
      <c r="AQ31" s="36">
        <f t="shared" si="20"/>
        <v>2.01103399181349</v>
      </c>
      <c r="AR31" s="36">
        <f t="shared" si="20"/>
        <v>1.449746192893401</v>
      </c>
      <c r="AS31" s="36">
        <f t="shared" si="20"/>
        <v>1.0534302459836598</v>
      </c>
      <c r="AT31" s="36">
        <f t="shared" si="20"/>
        <v>1.0643503328465491</v>
      </c>
      <c r="AU31" s="36">
        <f t="shared" si="20"/>
        <v>1.0045184042318713</v>
      </c>
      <c r="AV31" s="36">
        <f t="shared" si="20"/>
        <v>1.049433286359489</v>
      </c>
      <c r="AW31" s="36">
        <f t="shared" si="20"/>
        <v>1.251423301301729</v>
      </c>
      <c r="AX31" s="36">
        <f t="shared" si="20"/>
        <v>1.0835214446952595</v>
      </c>
      <c r="AY31" s="36">
        <f t="shared" si="20"/>
        <v>1.2327900660216544</v>
      </c>
      <c r="AZ31" s="36">
        <f t="shared" si="20"/>
        <v>1.1183464093671758</v>
      </c>
      <c r="BA31" s="36">
        <f t="shared" si="20"/>
        <v>0.9999436899285918</v>
      </c>
      <c r="BB31" s="36">
        <f t="shared" si="20"/>
        <v>1.1368951803286609</v>
      </c>
      <c r="BC31" s="36">
        <f t="shared" si="20"/>
        <v>1.0454697801350796</v>
      </c>
      <c r="BD31" s="36">
        <f t="shared" si="20"/>
        <v>1.0767287242701884</v>
      </c>
      <c r="BE31" s="36">
        <f t="shared" si="20"/>
        <v>1.2090641304557095</v>
      </c>
      <c r="BF31" s="36">
        <f t="shared" si="20"/>
        <v>1.3184380032206118</v>
      </c>
      <c r="BG31" s="36">
        <f t="shared" si="20"/>
        <v>1.1033367189557235</v>
      </c>
      <c r="BH31" s="36">
        <f t="shared" si="20"/>
        <v>1.0119620898064012</v>
      </c>
      <c r="BI31" s="36">
        <f t="shared" si="20"/>
        <v>1.000088130371642</v>
      </c>
      <c r="BJ31" s="36">
        <f t="shared" si="20"/>
        <v>1.0064714505345205</v>
      </c>
      <c r="BK31" s="36">
        <f t="shared" si="20"/>
        <v>0.9996005915562897</v>
      </c>
      <c r="BL31" s="36">
        <f t="shared" si="20"/>
        <v>0.999974160874396</v>
      </c>
      <c r="BM31" s="36">
        <f t="shared" si="20"/>
        <v>0.9961445877448775</v>
      </c>
      <c r="BN31" s="36">
        <f t="shared" si="20"/>
        <v>0.9999965090015396</v>
      </c>
      <c r="BO31" s="36">
        <f t="shared" si="20"/>
        <v>1.0002122466305847</v>
      </c>
      <c r="BP31" s="36">
        <f t="shared" si="20"/>
        <v>1.0682768230376218</v>
      </c>
      <c r="BQ31" s="36">
        <f t="shared" si="20"/>
        <v>1.1926307485266137</v>
      </c>
      <c r="BR31" s="36">
        <f aca="true" t="shared" si="21" ref="BR31:CA31">BR26/BR17*100</f>
        <v>0.9998387356877922</v>
      </c>
      <c r="BS31" s="36">
        <f t="shared" si="21"/>
        <v>0.9996979329986623</v>
      </c>
      <c r="BT31" s="36">
        <f t="shared" si="21"/>
        <v>1.0003746721618583</v>
      </c>
      <c r="BU31" s="36">
        <f t="shared" si="21"/>
        <v>0.9996182630079099</v>
      </c>
      <c r="BV31" s="36">
        <f t="shared" si="21"/>
        <v>0.9985056378209481</v>
      </c>
      <c r="BW31" s="36">
        <f t="shared" si="21"/>
        <v>1.0204081632653061</v>
      </c>
      <c r="BX31" s="36">
        <f t="shared" si="21"/>
        <v>1.0009532888465205</v>
      </c>
      <c r="BY31" s="36">
        <f t="shared" si="21"/>
        <v>1.0000544691976687</v>
      </c>
      <c r="BZ31" s="36">
        <f t="shared" si="21"/>
        <v>0.9988087601942638</v>
      </c>
      <c r="CA31" s="36">
        <f t="shared" si="21"/>
        <v>1.0001349047694967</v>
      </c>
      <c r="CB31" s="36">
        <v>0</v>
      </c>
      <c r="CC31" s="36">
        <f>CC26/CC17*100</f>
        <v>2.915025043748908</v>
      </c>
    </row>
    <row r="32" spans="1:81" ht="12.75" customHeight="1">
      <c r="A32" s="38"/>
      <c r="B32" s="44" t="s">
        <v>110</v>
      </c>
      <c r="C32" s="36">
        <f>C24/C15%</f>
        <v>1</v>
      </c>
      <c r="D32" s="36">
        <f>D24/D15%</f>
        <v>1.2054824964379223</v>
      </c>
      <c r="E32" s="36">
        <f>E24/E15%</f>
        <v>1.0000140057984004</v>
      </c>
      <c r="F32" s="36">
        <f aca="true" t="shared" si="22" ref="F32:BQ32">F24/F15%</f>
        <v>1.002018975310975</v>
      </c>
      <c r="G32" s="36">
        <f t="shared" si="22"/>
        <v>6.552916545781026</v>
      </c>
      <c r="H32" s="36">
        <f t="shared" si="22"/>
        <v>1.0269406307893103</v>
      </c>
      <c r="I32" s="36">
        <f t="shared" si="22"/>
        <v>1.0881929612777417</v>
      </c>
      <c r="J32" s="36">
        <f t="shared" si="22"/>
        <v>1.2035289535963571</v>
      </c>
      <c r="K32" s="36">
        <f t="shared" si="22"/>
        <v>1.000171817563627</v>
      </c>
      <c r="L32" s="36">
        <f t="shared" si="22"/>
        <v>1.011477562324437</v>
      </c>
      <c r="M32" s="36">
        <f t="shared" si="22"/>
        <v>1.0104413916936208</v>
      </c>
      <c r="N32" s="36">
        <f t="shared" si="22"/>
        <v>1.0436325926231664</v>
      </c>
      <c r="O32" s="36">
        <f t="shared" si="22"/>
        <v>0.9999912755952225</v>
      </c>
      <c r="P32" s="36">
        <f t="shared" si="22"/>
        <v>1.000982307264218</v>
      </c>
      <c r="Q32" s="36">
        <f t="shared" si="22"/>
        <v>1.0104013260458324</v>
      </c>
      <c r="R32" s="36">
        <f t="shared" si="22"/>
        <v>0.9999626712456605</v>
      </c>
      <c r="S32" s="36">
        <f t="shared" si="22"/>
        <v>1.00000194496148</v>
      </c>
      <c r="T32" s="36">
        <f t="shared" si="22"/>
        <v>0.9999980047924883</v>
      </c>
      <c r="U32" s="36">
        <f t="shared" si="22"/>
        <v>1.0011073975884248</v>
      </c>
      <c r="V32" s="36">
        <f t="shared" si="22"/>
        <v>1.0006683250319321</v>
      </c>
      <c r="W32" s="36">
        <f t="shared" si="22"/>
        <v>0.9999926471128888</v>
      </c>
      <c r="X32" s="36">
        <f t="shared" si="22"/>
        <v>1.0048259800176147</v>
      </c>
      <c r="Y32" s="36">
        <f t="shared" si="22"/>
        <v>0.9984906536630674</v>
      </c>
      <c r="Z32" s="36">
        <f t="shared" si="22"/>
        <v>1.79547902925949</v>
      </c>
      <c r="AA32" s="36">
        <v>1.0095929824042367</v>
      </c>
      <c r="AB32" s="36">
        <v>1.0134271825214767</v>
      </c>
      <c r="AC32" s="36">
        <v>0.9977837218188765</v>
      </c>
      <c r="AD32" s="36">
        <v>0.9989436366831996</v>
      </c>
      <c r="AE32" s="36">
        <v>0.9999988041510308</v>
      </c>
      <c r="AF32" s="36">
        <v>0.9999005989831644</v>
      </c>
      <c r="AG32" s="36">
        <v>0.9999739114554799</v>
      </c>
      <c r="AH32" s="36">
        <v>0.9997732174651502</v>
      </c>
      <c r="AI32" s="36">
        <v>1.000312036082718</v>
      </c>
      <c r="AJ32" s="36">
        <v>1.0000081345564091</v>
      </c>
      <c r="AK32" s="36">
        <v>1.0021786492374727</v>
      </c>
      <c r="AL32" s="36">
        <v>1.000777029873522</v>
      </c>
      <c r="AM32" s="36">
        <f t="shared" si="22"/>
        <v>0.9996251405722854</v>
      </c>
      <c r="AN32" s="36">
        <f t="shared" si="22"/>
        <v>1.0000063450262096</v>
      </c>
      <c r="AO32" s="36">
        <f t="shared" si="22"/>
        <v>0.999972152086737</v>
      </c>
      <c r="AP32" s="36">
        <f t="shared" si="22"/>
        <v>1.0002947142138932</v>
      </c>
      <c r="AQ32" s="36">
        <f t="shared" si="22"/>
        <v>0.9987916943270027</v>
      </c>
      <c r="AR32" s="36">
        <f t="shared" si="22"/>
        <v>0.9406671864100775</v>
      </c>
      <c r="AS32" s="36">
        <f t="shared" si="22"/>
        <v>1.0002368402209774</v>
      </c>
      <c r="AT32" s="36">
        <f t="shared" si="22"/>
        <v>1.004649113477871</v>
      </c>
      <c r="AU32" s="36">
        <f t="shared" si="22"/>
        <v>1.0000206672774994</v>
      </c>
      <c r="AV32" s="36">
        <f t="shared" si="22"/>
        <v>0.9996509830298925</v>
      </c>
      <c r="AW32" s="36">
        <f t="shared" si="22"/>
        <v>0.9999646463410322</v>
      </c>
      <c r="AX32" s="36">
        <f t="shared" si="22"/>
        <v>0.9999457533949334</v>
      </c>
      <c r="AY32" s="36">
        <f t="shared" si="22"/>
        <v>1.055547310296233</v>
      </c>
      <c r="AZ32" s="36">
        <f t="shared" si="22"/>
        <v>1.1190675669808332</v>
      </c>
      <c r="BA32" s="36">
        <f t="shared" si="22"/>
        <v>0.9999436899285918</v>
      </c>
      <c r="BB32" s="36">
        <f t="shared" si="22"/>
        <v>1.0015583707162676</v>
      </c>
      <c r="BC32" s="36">
        <f t="shared" si="22"/>
        <v>1.0000219215646415</v>
      </c>
      <c r="BD32" s="36">
        <f t="shared" si="22"/>
        <v>1.002810215884566</v>
      </c>
      <c r="BE32" s="36">
        <f t="shared" si="22"/>
        <v>0.9997778271495223</v>
      </c>
      <c r="BF32" s="36">
        <f t="shared" si="22"/>
        <v>1.0004316583297361</v>
      </c>
      <c r="BG32" s="36">
        <f t="shared" si="22"/>
        <v>1.0001017819378526</v>
      </c>
      <c r="BH32" s="36">
        <f t="shared" si="22"/>
        <v>0.9986204149442093</v>
      </c>
      <c r="BI32" s="36">
        <f t="shared" si="22"/>
        <v>1.000088130371642</v>
      </c>
      <c r="BJ32" s="36">
        <f t="shared" si="22"/>
        <v>1.0064714505345205</v>
      </c>
      <c r="BK32" s="36">
        <f t="shared" si="22"/>
        <v>0.9996005915562896</v>
      </c>
      <c r="BL32" s="36">
        <f t="shared" si="22"/>
        <v>0.9999741608743961</v>
      </c>
      <c r="BM32" s="36">
        <f t="shared" si="22"/>
        <v>0.9961445877448774</v>
      </c>
      <c r="BN32" s="36">
        <f t="shared" si="22"/>
        <v>0.9999965090015395</v>
      </c>
      <c r="BO32" s="36">
        <f t="shared" si="22"/>
        <v>1.0002122466305847</v>
      </c>
      <c r="BP32" s="36">
        <f t="shared" si="22"/>
        <v>1.0682768230376218</v>
      </c>
      <c r="BQ32" s="36">
        <f t="shared" si="22"/>
        <v>1.2023673068375869</v>
      </c>
      <c r="BR32" s="36">
        <f aca="true" t="shared" si="23" ref="BR32:CC32">BR24/BR15%</f>
        <v>0.9998387356877924</v>
      </c>
      <c r="BS32" s="36">
        <f t="shared" si="23"/>
        <v>0.9996979329986623</v>
      </c>
      <c r="BT32" s="36">
        <f t="shared" si="23"/>
        <v>1.0003746721618583</v>
      </c>
      <c r="BU32" s="36">
        <f t="shared" si="23"/>
        <v>0.9996182630079099</v>
      </c>
      <c r="BV32" s="36">
        <f t="shared" si="23"/>
        <v>0.9985056378209481</v>
      </c>
      <c r="BW32" s="36">
        <f t="shared" si="23"/>
        <v>1.0204081632653061</v>
      </c>
      <c r="BX32" s="36">
        <f t="shared" si="23"/>
        <v>1.0009532888465205</v>
      </c>
      <c r="BY32" s="36">
        <f t="shared" si="23"/>
        <v>1.0000544691976687</v>
      </c>
      <c r="BZ32" s="36">
        <f t="shared" si="23"/>
        <v>0.9988087601942638</v>
      </c>
      <c r="CA32" s="36">
        <f t="shared" si="23"/>
        <v>1.0001349047694967</v>
      </c>
      <c r="CB32" s="36">
        <v>0</v>
      </c>
      <c r="CC32" s="36">
        <f t="shared" si="23"/>
        <v>1.031016485070562</v>
      </c>
    </row>
    <row r="33" spans="1:81" s="62" customFormat="1" ht="12.75" customHeight="1">
      <c r="A33" s="15">
        <v>15</v>
      </c>
      <c r="B33" s="59" t="s">
        <v>111</v>
      </c>
      <c r="C33" s="17">
        <v>2558</v>
      </c>
      <c r="D33" s="19">
        <v>2694.84</v>
      </c>
      <c r="E33" s="19">
        <v>37537</v>
      </c>
      <c r="F33" s="19">
        <v>74755</v>
      </c>
      <c r="G33" s="19">
        <v>1101</v>
      </c>
      <c r="H33" s="19">
        <v>2800</v>
      </c>
      <c r="I33" s="19">
        <v>20800</v>
      </c>
      <c r="J33" s="19">
        <v>44959</v>
      </c>
      <c r="K33" s="19">
        <v>39314</v>
      </c>
      <c r="L33" s="19">
        <v>14885</v>
      </c>
      <c r="M33" s="19">
        <v>55100</v>
      </c>
      <c r="N33" s="19">
        <v>44059</v>
      </c>
      <c r="O33" s="20">
        <v>22100</v>
      </c>
      <c r="P33" s="20">
        <v>27100</v>
      </c>
      <c r="Q33" s="20">
        <v>41807</v>
      </c>
      <c r="R33" s="20">
        <v>51610</v>
      </c>
      <c r="S33" s="20">
        <v>79136</v>
      </c>
      <c r="T33" s="20">
        <v>13743</v>
      </c>
      <c r="U33" s="21">
        <v>195363</v>
      </c>
      <c r="V33" s="21">
        <v>31933</v>
      </c>
      <c r="W33" s="21">
        <v>52475</v>
      </c>
      <c r="X33" s="42">
        <v>35008</v>
      </c>
      <c r="Y33" s="21">
        <v>35500</v>
      </c>
      <c r="Z33" s="21">
        <v>30900</v>
      </c>
      <c r="AA33" s="22">
        <v>19185</v>
      </c>
      <c r="AB33" s="22">
        <v>54636</v>
      </c>
      <c r="AC33" s="22">
        <v>6509</v>
      </c>
      <c r="AD33" s="22">
        <v>62955</v>
      </c>
      <c r="AE33" s="22">
        <v>83400</v>
      </c>
      <c r="AF33" s="22">
        <v>3701</v>
      </c>
      <c r="AG33" s="22">
        <v>6629</v>
      </c>
      <c r="AH33" s="22">
        <v>31400</v>
      </c>
      <c r="AI33" s="22">
        <v>56444</v>
      </c>
      <c r="AJ33" s="22">
        <v>28767</v>
      </c>
      <c r="AK33" s="22">
        <v>19900</v>
      </c>
      <c r="AL33" s="23">
        <v>11318</v>
      </c>
      <c r="AM33" s="20">
        <v>2770</v>
      </c>
      <c r="AN33" s="20">
        <v>55199</v>
      </c>
      <c r="AO33" s="20">
        <v>39406</v>
      </c>
      <c r="AP33" s="20">
        <v>2549</v>
      </c>
      <c r="AQ33" s="20">
        <v>18200</v>
      </c>
      <c r="AR33" s="20">
        <v>26276</v>
      </c>
      <c r="AS33" s="24">
        <v>11453</v>
      </c>
      <c r="AT33" s="24">
        <v>3449</v>
      </c>
      <c r="AU33" s="24">
        <v>19858</v>
      </c>
      <c r="AV33" s="24">
        <v>69776</v>
      </c>
      <c r="AW33" s="24">
        <v>16694</v>
      </c>
      <c r="AX33" s="24">
        <v>10800</v>
      </c>
      <c r="AY33" s="25">
        <v>1800</v>
      </c>
      <c r="AZ33" s="25">
        <v>15214</v>
      </c>
      <c r="BA33" s="25">
        <v>27985</v>
      </c>
      <c r="BB33" s="25">
        <v>31768</v>
      </c>
      <c r="BC33" s="25">
        <v>18928</v>
      </c>
      <c r="BD33" s="25">
        <v>23556</v>
      </c>
      <c r="BE33" s="25">
        <v>8044</v>
      </c>
      <c r="BF33" s="25">
        <v>9312</v>
      </c>
      <c r="BG33" s="25">
        <v>13589</v>
      </c>
      <c r="BH33" s="25">
        <v>16728</v>
      </c>
      <c r="BI33" s="25">
        <v>15002</v>
      </c>
      <c r="BJ33" s="25">
        <v>3501</v>
      </c>
      <c r="BK33" s="30">
        <v>2195</v>
      </c>
      <c r="BL33" s="30">
        <v>4578</v>
      </c>
      <c r="BM33" s="30">
        <v>1330</v>
      </c>
      <c r="BN33" s="30">
        <v>60104</v>
      </c>
      <c r="BO33" s="43">
        <v>769</v>
      </c>
      <c r="BP33" s="43">
        <v>2736</v>
      </c>
      <c r="BQ33" s="43">
        <v>3096</v>
      </c>
      <c r="BR33" s="43">
        <v>4304</v>
      </c>
      <c r="BS33" s="43">
        <v>6622</v>
      </c>
      <c r="BT33" s="30">
        <v>9090</v>
      </c>
      <c r="BU33" s="30">
        <v>1586</v>
      </c>
      <c r="BV33" s="30">
        <v>7198</v>
      </c>
      <c r="BW33" s="39">
        <v>17600</v>
      </c>
      <c r="BX33" s="39">
        <v>3023</v>
      </c>
      <c r="BY33" s="39">
        <v>170</v>
      </c>
      <c r="BZ33" s="39">
        <v>594</v>
      </c>
      <c r="CA33" s="39">
        <v>9174</v>
      </c>
      <c r="CB33" s="39">
        <v>1042</v>
      </c>
      <c r="CC33" s="28">
        <f t="shared" si="0"/>
        <v>1939149.8399999999</v>
      </c>
    </row>
    <row r="34" spans="1:81" s="62" customFormat="1" ht="12.75" customHeight="1">
      <c r="A34" s="15">
        <v>16</v>
      </c>
      <c r="B34" s="59" t="s">
        <v>112</v>
      </c>
      <c r="C34" s="17">
        <v>589950</v>
      </c>
      <c r="D34" s="19">
        <v>105.01</v>
      </c>
      <c r="E34" s="19">
        <v>66080</v>
      </c>
      <c r="F34" s="19">
        <v>220367</v>
      </c>
      <c r="G34" s="19">
        <v>2242</v>
      </c>
      <c r="H34" s="19">
        <v>69900</v>
      </c>
      <c r="I34" s="19">
        <v>600</v>
      </c>
      <c r="J34" s="19">
        <v>920</v>
      </c>
      <c r="K34" s="19">
        <v>6432</v>
      </c>
      <c r="L34" s="19">
        <v>4587</v>
      </c>
      <c r="M34" s="19">
        <v>18300</v>
      </c>
      <c r="N34" s="19">
        <v>122</v>
      </c>
      <c r="O34" s="20">
        <v>8200</v>
      </c>
      <c r="P34" s="20">
        <v>5700</v>
      </c>
      <c r="Q34" s="20">
        <v>0</v>
      </c>
      <c r="R34" s="20">
        <v>99916</v>
      </c>
      <c r="S34" s="20">
        <v>84545</v>
      </c>
      <c r="T34" s="20">
        <v>991</v>
      </c>
      <c r="U34" s="21">
        <v>89799</v>
      </c>
      <c r="V34" s="21">
        <v>28829</v>
      </c>
      <c r="W34" s="21">
        <v>92143</v>
      </c>
      <c r="X34" s="21">
        <v>95170</v>
      </c>
      <c r="Y34" s="21">
        <v>99300</v>
      </c>
      <c r="Z34" s="21">
        <v>200</v>
      </c>
      <c r="AA34" s="22">
        <v>28</v>
      </c>
      <c r="AB34" s="22">
        <v>123029</v>
      </c>
      <c r="AC34" s="22">
        <v>178</v>
      </c>
      <c r="AD34" s="22">
        <v>41341</v>
      </c>
      <c r="AE34" s="22">
        <v>128700</v>
      </c>
      <c r="AF34" s="22">
        <v>4113</v>
      </c>
      <c r="AG34" s="22">
        <v>117</v>
      </c>
      <c r="AH34" s="22">
        <v>0</v>
      </c>
      <c r="AI34" s="22">
        <v>99130</v>
      </c>
      <c r="AJ34" s="22">
        <v>37</v>
      </c>
      <c r="AK34" s="22">
        <v>100</v>
      </c>
      <c r="AL34" s="23">
        <v>39859</v>
      </c>
      <c r="AM34" s="20">
        <v>720</v>
      </c>
      <c r="AN34" s="20">
        <v>220232</v>
      </c>
      <c r="AO34" s="20">
        <v>75698</v>
      </c>
      <c r="AP34" s="20">
        <v>9489</v>
      </c>
      <c r="AQ34" s="20">
        <v>197800</v>
      </c>
      <c r="AR34" s="20">
        <v>500</v>
      </c>
      <c r="AS34" s="24">
        <v>0</v>
      </c>
      <c r="AT34" s="24">
        <v>12371</v>
      </c>
      <c r="AU34" s="24">
        <v>22606</v>
      </c>
      <c r="AV34" s="24">
        <v>92785</v>
      </c>
      <c r="AW34" s="24">
        <v>1433</v>
      </c>
      <c r="AX34" s="24">
        <v>10</v>
      </c>
      <c r="AY34" s="25">
        <v>18094</v>
      </c>
      <c r="AZ34" s="25">
        <v>52934</v>
      </c>
      <c r="BA34" s="25">
        <v>47796</v>
      </c>
      <c r="BB34" s="25">
        <v>68586</v>
      </c>
      <c r="BC34" s="25">
        <v>73582</v>
      </c>
      <c r="BD34" s="25">
        <v>914</v>
      </c>
      <c r="BE34" s="25">
        <v>87</v>
      </c>
      <c r="BF34" s="25">
        <v>840</v>
      </c>
      <c r="BG34" s="25">
        <v>19659</v>
      </c>
      <c r="BH34" s="25">
        <v>6234</v>
      </c>
      <c r="BI34" s="25">
        <v>346</v>
      </c>
      <c r="BJ34" s="25">
        <v>0</v>
      </c>
      <c r="BK34" s="30">
        <v>86</v>
      </c>
      <c r="BL34" s="30">
        <v>0</v>
      </c>
      <c r="BM34" s="30">
        <v>4308</v>
      </c>
      <c r="BN34" s="30">
        <v>127830</v>
      </c>
      <c r="BO34" s="43">
        <v>0</v>
      </c>
      <c r="BP34" s="43">
        <v>0</v>
      </c>
      <c r="BQ34" s="43">
        <v>0</v>
      </c>
      <c r="BR34" s="43">
        <v>4803</v>
      </c>
      <c r="BS34" s="43">
        <v>710</v>
      </c>
      <c r="BT34" s="30">
        <v>15560</v>
      </c>
      <c r="BU34" s="30">
        <v>8588</v>
      </c>
      <c r="BV34" s="30">
        <v>0</v>
      </c>
      <c r="BW34" s="23">
        <v>2800</v>
      </c>
      <c r="BX34" s="23">
        <v>0</v>
      </c>
      <c r="BY34" s="23">
        <v>4933</v>
      </c>
      <c r="BZ34" s="23">
        <v>0</v>
      </c>
      <c r="CA34" s="23">
        <v>12946</v>
      </c>
      <c r="CB34" s="23">
        <v>791</v>
      </c>
      <c r="CC34" s="28">
        <f t="shared" si="0"/>
        <v>3127101.01</v>
      </c>
    </row>
    <row r="35" spans="1:81" ht="12.75" customHeight="1">
      <c r="A35" s="15">
        <v>17</v>
      </c>
      <c r="B35" s="59" t="s">
        <v>113</v>
      </c>
      <c r="C35" s="17">
        <v>0</v>
      </c>
      <c r="D35" s="19">
        <v>75544.31</v>
      </c>
      <c r="E35" s="19">
        <v>553139</v>
      </c>
      <c r="F35" s="19">
        <v>386472</v>
      </c>
      <c r="G35" s="19">
        <v>47638</v>
      </c>
      <c r="H35" s="19">
        <v>502200</v>
      </c>
      <c r="I35" s="19">
        <v>160500</v>
      </c>
      <c r="J35" s="19">
        <v>265696</v>
      </c>
      <c r="K35" s="19">
        <v>126338</v>
      </c>
      <c r="L35" s="19">
        <v>250288</v>
      </c>
      <c r="M35" s="19">
        <v>186500</v>
      </c>
      <c r="N35" s="19">
        <v>227325</v>
      </c>
      <c r="O35" s="20">
        <v>390500</v>
      </c>
      <c r="P35" s="20">
        <v>431500</v>
      </c>
      <c r="Q35" s="20">
        <v>132133</v>
      </c>
      <c r="R35" s="20">
        <v>104977</v>
      </c>
      <c r="S35" s="20">
        <v>1081828</v>
      </c>
      <c r="T35" s="20">
        <v>183641</v>
      </c>
      <c r="U35" s="21">
        <v>1178934</v>
      </c>
      <c r="V35" s="21">
        <v>456767</v>
      </c>
      <c r="W35" s="21">
        <v>376156</v>
      </c>
      <c r="X35" s="21">
        <v>420541</v>
      </c>
      <c r="Y35" s="21">
        <v>300600</v>
      </c>
      <c r="Z35" s="21">
        <v>473800</v>
      </c>
      <c r="AA35" s="22">
        <v>137577</v>
      </c>
      <c r="AB35" s="22">
        <v>570491</v>
      </c>
      <c r="AC35" s="22">
        <v>74659</v>
      </c>
      <c r="AD35" s="22">
        <v>749023</v>
      </c>
      <c r="AE35" s="22">
        <v>704900</v>
      </c>
      <c r="AF35" s="22">
        <v>112312</v>
      </c>
      <c r="AG35" s="22">
        <v>115479</v>
      </c>
      <c r="AH35" s="22">
        <v>225500</v>
      </c>
      <c r="AI35" s="22">
        <v>301490</v>
      </c>
      <c r="AJ35" s="22">
        <v>311311</v>
      </c>
      <c r="AK35" s="22">
        <v>54800</v>
      </c>
      <c r="AL35" s="23">
        <v>97002</v>
      </c>
      <c r="AM35" s="20">
        <v>74552</v>
      </c>
      <c r="AN35" s="20">
        <v>2303542</v>
      </c>
      <c r="AO35" s="20">
        <v>205867</v>
      </c>
      <c r="AP35" s="20">
        <v>67453</v>
      </c>
      <c r="AQ35" s="20">
        <v>254200</v>
      </c>
      <c r="AR35" s="20">
        <v>162536</v>
      </c>
      <c r="AS35" s="24">
        <v>114282</v>
      </c>
      <c r="AT35" s="24">
        <v>183964</v>
      </c>
      <c r="AU35" s="24">
        <v>201518</v>
      </c>
      <c r="AV35" s="24">
        <v>720417</v>
      </c>
      <c r="AW35" s="24">
        <v>112293</v>
      </c>
      <c r="AX35" s="24">
        <v>94490</v>
      </c>
      <c r="AY35" s="25">
        <v>115820</v>
      </c>
      <c r="AZ35" s="25">
        <v>316881</v>
      </c>
      <c r="BA35" s="25">
        <v>307384</v>
      </c>
      <c r="BB35" s="25">
        <v>368811</v>
      </c>
      <c r="BC35" s="25">
        <v>328978</v>
      </c>
      <c r="BD35" s="25">
        <v>219488</v>
      </c>
      <c r="BE35" s="25">
        <v>111651</v>
      </c>
      <c r="BF35" s="25">
        <v>53602</v>
      </c>
      <c r="BG35" s="25">
        <v>122379</v>
      </c>
      <c r="BH35" s="25">
        <v>372468</v>
      </c>
      <c r="BI35" s="25">
        <v>289105</v>
      </c>
      <c r="BJ35" s="25">
        <v>15807</v>
      </c>
      <c r="BK35" s="30">
        <v>33498</v>
      </c>
      <c r="BL35" s="30">
        <v>25055</v>
      </c>
      <c r="BM35" s="30">
        <v>59155</v>
      </c>
      <c r="BN35" s="30">
        <v>609409</v>
      </c>
      <c r="BO35" s="43">
        <v>38232</v>
      </c>
      <c r="BP35" s="43">
        <v>28105</v>
      </c>
      <c r="BQ35" s="43">
        <v>27758</v>
      </c>
      <c r="BR35" s="43">
        <v>56681</v>
      </c>
      <c r="BS35" s="43">
        <v>64870</v>
      </c>
      <c r="BT35" s="30">
        <v>99946</v>
      </c>
      <c r="BU35" s="30">
        <v>82354</v>
      </c>
      <c r="BV35" s="30">
        <v>6027</v>
      </c>
      <c r="BW35" s="23">
        <v>26700</v>
      </c>
      <c r="BX35" s="23">
        <v>7084</v>
      </c>
      <c r="BY35" s="23">
        <v>168795</v>
      </c>
      <c r="BZ35" s="23">
        <v>8892</v>
      </c>
      <c r="CA35" s="23">
        <v>918590</v>
      </c>
      <c r="CB35" s="23">
        <v>82151</v>
      </c>
      <c r="CC35" s="28">
        <f t="shared" si="0"/>
        <v>21228351.310000002</v>
      </c>
    </row>
    <row r="36" spans="1:81" ht="12.75" customHeight="1">
      <c r="A36" s="15">
        <v>18</v>
      </c>
      <c r="B36" s="59" t="s">
        <v>114</v>
      </c>
      <c r="C36" s="17">
        <v>2949</v>
      </c>
      <c r="D36" s="19">
        <v>0</v>
      </c>
      <c r="E36" s="19">
        <v>61150</v>
      </c>
      <c r="F36" s="19">
        <v>308265</v>
      </c>
      <c r="G36" s="19">
        <v>0</v>
      </c>
      <c r="H36" s="19">
        <v>134200</v>
      </c>
      <c r="I36" s="19">
        <v>0</v>
      </c>
      <c r="J36" s="19">
        <v>15000</v>
      </c>
      <c r="K36" s="19">
        <v>0</v>
      </c>
      <c r="L36" s="19">
        <v>0</v>
      </c>
      <c r="M36" s="19">
        <v>0</v>
      </c>
      <c r="N36" s="19">
        <v>20000</v>
      </c>
      <c r="O36" s="20">
        <v>29500</v>
      </c>
      <c r="P36" s="20">
        <v>25200</v>
      </c>
      <c r="Q36" s="20">
        <v>15292</v>
      </c>
      <c r="R36" s="20">
        <v>0</v>
      </c>
      <c r="S36" s="20">
        <v>370660</v>
      </c>
      <c r="T36" s="20">
        <v>0</v>
      </c>
      <c r="U36" s="21">
        <v>187587</v>
      </c>
      <c r="V36" s="21">
        <v>17017</v>
      </c>
      <c r="W36" s="21">
        <v>0</v>
      </c>
      <c r="X36" s="21">
        <v>0</v>
      </c>
      <c r="Y36" s="21">
        <v>25900</v>
      </c>
      <c r="Z36" s="21">
        <v>0</v>
      </c>
      <c r="AA36" s="22">
        <v>10000</v>
      </c>
      <c r="AB36" s="22">
        <v>0</v>
      </c>
      <c r="AC36" s="22">
        <v>20000</v>
      </c>
      <c r="AD36" s="22">
        <v>118904</v>
      </c>
      <c r="AE36" s="22">
        <v>334600</v>
      </c>
      <c r="AF36" s="22">
        <v>0</v>
      </c>
      <c r="AG36" s="22">
        <v>0</v>
      </c>
      <c r="AH36" s="22">
        <v>0</v>
      </c>
      <c r="AI36" s="22">
        <v>0</v>
      </c>
      <c r="AJ36" s="22">
        <v>38205</v>
      </c>
      <c r="AK36" s="22">
        <v>0</v>
      </c>
      <c r="AL36" s="23">
        <v>0</v>
      </c>
      <c r="AM36" s="20">
        <v>3941</v>
      </c>
      <c r="AN36" s="20">
        <v>131156</v>
      </c>
      <c r="AO36" s="20">
        <v>0</v>
      </c>
      <c r="AP36" s="20">
        <v>3200</v>
      </c>
      <c r="AQ36" s="20">
        <v>35000</v>
      </c>
      <c r="AR36" s="20">
        <v>0</v>
      </c>
      <c r="AS36" s="24">
        <v>0</v>
      </c>
      <c r="AT36" s="24">
        <v>10000</v>
      </c>
      <c r="AU36" s="24">
        <v>17000</v>
      </c>
      <c r="AV36" s="24">
        <v>98467</v>
      </c>
      <c r="AW36" s="24">
        <v>0</v>
      </c>
      <c r="AX36" s="24">
        <v>0</v>
      </c>
      <c r="AY36" s="25">
        <v>4200</v>
      </c>
      <c r="AZ36" s="25">
        <v>0</v>
      </c>
      <c r="BA36" s="25">
        <v>10100</v>
      </c>
      <c r="BB36" s="25">
        <v>9673</v>
      </c>
      <c r="BC36" s="25">
        <v>1965</v>
      </c>
      <c r="BD36" s="25">
        <v>0</v>
      </c>
      <c r="BE36" s="25">
        <v>0</v>
      </c>
      <c r="BF36" s="25">
        <v>0</v>
      </c>
      <c r="BG36" s="25">
        <v>6000</v>
      </c>
      <c r="BH36" s="25">
        <v>0</v>
      </c>
      <c r="BI36" s="25">
        <v>10000</v>
      </c>
      <c r="BJ36" s="25">
        <v>0</v>
      </c>
      <c r="BK36" s="30">
        <v>1000</v>
      </c>
      <c r="BL36" s="30">
        <v>0</v>
      </c>
      <c r="BM36" s="30">
        <v>0</v>
      </c>
      <c r="BN36" s="30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30">
        <v>0</v>
      </c>
      <c r="BU36" s="30">
        <v>2062</v>
      </c>
      <c r="BV36" s="30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8">
        <f t="shared" si="0"/>
        <v>2078193</v>
      </c>
    </row>
    <row r="37" spans="1:81" ht="12.75" customHeight="1">
      <c r="A37" s="34"/>
      <c r="B37" s="74" t="s">
        <v>115</v>
      </c>
      <c r="C37" s="64">
        <v>595457</v>
      </c>
      <c r="D37" s="82">
        <v>78344.16</v>
      </c>
      <c r="E37" s="82">
        <v>717906</v>
      </c>
      <c r="F37" s="82">
        <v>989859</v>
      </c>
      <c r="G37" s="82">
        <v>50981</v>
      </c>
      <c r="H37" s="82">
        <v>709100</v>
      </c>
      <c r="I37" s="19">
        <v>181900</v>
      </c>
      <c r="J37" s="82">
        <v>326575</v>
      </c>
      <c r="K37" s="82">
        <v>172084</v>
      </c>
      <c r="L37" s="82">
        <v>269760</v>
      </c>
      <c r="M37" s="82">
        <v>259900</v>
      </c>
      <c r="N37" s="82">
        <v>291506</v>
      </c>
      <c r="O37" s="20">
        <v>450300</v>
      </c>
      <c r="P37" s="20">
        <v>489500</v>
      </c>
      <c r="Q37" s="20">
        <v>189232</v>
      </c>
      <c r="R37" s="20">
        <v>256503</v>
      </c>
      <c r="S37" s="20">
        <v>1616169</v>
      </c>
      <c r="T37" s="20">
        <v>198375</v>
      </c>
      <c r="U37" s="21">
        <v>1651683</v>
      </c>
      <c r="V37" s="21">
        <v>534546</v>
      </c>
      <c r="W37" s="21">
        <v>520774</v>
      </c>
      <c r="X37" s="21">
        <v>550719</v>
      </c>
      <c r="Y37" s="21">
        <v>461300</v>
      </c>
      <c r="Z37" s="21">
        <v>504900</v>
      </c>
      <c r="AA37" s="83">
        <v>166790</v>
      </c>
      <c r="AB37" s="83">
        <v>748156</v>
      </c>
      <c r="AC37" s="83">
        <v>101346</v>
      </c>
      <c r="AD37" s="83">
        <v>972223</v>
      </c>
      <c r="AE37" s="83">
        <v>1251600</v>
      </c>
      <c r="AF37" s="83">
        <v>120126</v>
      </c>
      <c r="AG37" s="83">
        <v>122225</v>
      </c>
      <c r="AH37" s="83">
        <v>256900</v>
      </c>
      <c r="AI37" s="83">
        <v>457064</v>
      </c>
      <c r="AJ37" s="83">
        <v>378320</v>
      </c>
      <c r="AK37" s="83">
        <v>74800</v>
      </c>
      <c r="AL37" s="39">
        <v>148179</v>
      </c>
      <c r="AM37" s="78">
        <v>81983</v>
      </c>
      <c r="AN37" s="78">
        <v>2710129</v>
      </c>
      <c r="AO37" s="78">
        <v>320971</v>
      </c>
      <c r="AP37" s="78">
        <v>82691</v>
      </c>
      <c r="AQ37" s="78">
        <v>505200</v>
      </c>
      <c r="AR37" s="78">
        <v>189312</v>
      </c>
      <c r="AS37" s="84">
        <v>125735</v>
      </c>
      <c r="AT37" s="84">
        <v>209784</v>
      </c>
      <c r="AU37" s="84">
        <v>260982</v>
      </c>
      <c r="AV37" s="84">
        <v>981445</v>
      </c>
      <c r="AW37" s="84">
        <v>130420</v>
      </c>
      <c r="AX37" s="84">
        <v>105300</v>
      </c>
      <c r="AY37" s="25">
        <v>139914</v>
      </c>
      <c r="AZ37" s="25">
        <v>385029</v>
      </c>
      <c r="BA37" s="25">
        <v>393265</v>
      </c>
      <c r="BB37" s="25">
        <v>478838</v>
      </c>
      <c r="BC37" s="25">
        <v>423453</v>
      </c>
      <c r="BD37" s="25">
        <v>243958</v>
      </c>
      <c r="BE37" s="25">
        <v>119782</v>
      </c>
      <c r="BF37" s="25">
        <v>63754</v>
      </c>
      <c r="BG37" s="25">
        <v>161627</v>
      </c>
      <c r="BH37" s="25">
        <v>395430</v>
      </c>
      <c r="BI37" s="25">
        <v>314453</v>
      </c>
      <c r="BJ37" s="25">
        <v>19308</v>
      </c>
      <c r="BK37" s="57">
        <v>36779</v>
      </c>
      <c r="BL37" s="57">
        <v>29633</v>
      </c>
      <c r="BM37" s="57">
        <v>64793</v>
      </c>
      <c r="BN37" s="57">
        <v>797343</v>
      </c>
      <c r="BO37" s="56">
        <v>39001</v>
      </c>
      <c r="BP37" s="56">
        <v>30841</v>
      </c>
      <c r="BQ37" s="56">
        <v>30854</v>
      </c>
      <c r="BR37" s="56">
        <v>65788</v>
      </c>
      <c r="BS37" s="56">
        <v>72202</v>
      </c>
      <c r="BT37" s="57">
        <v>124596</v>
      </c>
      <c r="BU37" s="57">
        <v>94590</v>
      </c>
      <c r="BV37" s="57">
        <v>13225</v>
      </c>
      <c r="BW37" s="23">
        <v>47100</v>
      </c>
      <c r="BX37" s="23">
        <v>10107</v>
      </c>
      <c r="BY37" s="23">
        <v>173898</v>
      </c>
      <c r="BZ37" s="23">
        <v>9486</v>
      </c>
      <c r="CA37" s="23">
        <v>940710</v>
      </c>
      <c r="CB37" s="23">
        <v>83984</v>
      </c>
      <c r="CC37" s="28">
        <f t="shared" si="0"/>
        <v>28372795.16</v>
      </c>
    </row>
    <row r="38" spans="1:81" ht="12.75" customHeight="1">
      <c r="A38" s="38"/>
      <c r="B38" s="44" t="s">
        <v>116</v>
      </c>
      <c r="C38" s="85">
        <v>654.3843068300456</v>
      </c>
      <c r="D38" s="47">
        <v>51.90027805651002</v>
      </c>
      <c r="E38" s="48">
        <v>63.01633196926366</v>
      </c>
      <c r="F38" s="49">
        <v>28.44471456404421</v>
      </c>
      <c r="G38" s="49">
        <v>57.62583503826198</v>
      </c>
      <c r="H38" s="49">
        <v>40.28748366570081</v>
      </c>
      <c r="I38" s="50">
        <v>23.077899010403453</v>
      </c>
      <c r="J38" s="49">
        <v>28.863379854717525</v>
      </c>
      <c r="K38" s="49">
        <v>33.21963094017787</v>
      </c>
      <c r="L38" s="49">
        <v>40.286918848202724</v>
      </c>
      <c r="M38" s="49">
        <v>39.75829891387487</v>
      </c>
      <c r="N38" s="49">
        <v>25.378890769412926</v>
      </c>
      <c r="O38" s="51">
        <v>52.98270384751147</v>
      </c>
      <c r="P38" s="51">
        <v>32.56169759861638</v>
      </c>
      <c r="Q38" s="51">
        <v>28.223614935105612</v>
      </c>
      <c r="R38" s="51">
        <v>29.976650040435864</v>
      </c>
      <c r="S38" s="51">
        <v>28.056083384515283</v>
      </c>
      <c r="T38" s="51">
        <v>40.707171028601216</v>
      </c>
      <c r="U38" s="51">
        <v>30.713871964400774</v>
      </c>
      <c r="V38" s="51">
        <v>38.060146232369775</v>
      </c>
      <c r="W38" s="51">
        <v>32.77338476981023</v>
      </c>
      <c r="X38" s="42">
        <v>35.2428582399017</v>
      </c>
      <c r="Y38" s="51">
        <v>36.59949222469057</v>
      </c>
      <c r="Z38" s="51">
        <v>39.631083202511775</v>
      </c>
      <c r="AA38" s="52">
        <v>44.02080820504158</v>
      </c>
      <c r="AB38" s="52">
        <v>33.00381979260454</v>
      </c>
      <c r="AC38" s="52">
        <v>30.672429134358715</v>
      </c>
      <c r="AD38" s="52">
        <v>30.02132816376769</v>
      </c>
      <c r="AE38" s="52">
        <v>30.46218998710054</v>
      </c>
      <c r="AF38" s="52">
        <v>35.2651062568071</v>
      </c>
      <c r="AG38" s="52">
        <v>29.507480378642114</v>
      </c>
      <c r="AH38" s="52">
        <v>44.61618617575547</v>
      </c>
      <c r="AI38" s="52">
        <v>35.64680136203188</v>
      </c>
      <c r="AJ38" s="52">
        <v>38.28832020014533</v>
      </c>
      <c r="AK38" s="52">
        <v>28.604206500956025</v>
      </c>
      <c r="AL38" s="86">
        <v>26.63892134831461</v>
      </c>
      <c r="AM38" s="48">
        <v>48.572732012513036</v>
      </c>
      <c r="AN38" s="48">
        <v>67.70836820606348</v>
      </c>
      <c r="AO38" s="48">
        <v>21.19837794641147</v>
      </c>
      <c r="AP38" s="48">
        <v>47.89155754272774</v>
      </c>
      <c r="AQ38" s="48">
        <v>16.75955414012739</v>
      </c>
      <c r="AR38" s="48">
        <v>41.71806720744664</v>
      </c>
      <c r="AS38" s="79">
        <v>45.11125781244394</v>
      </c>
      <c r="AT38" s="79">
        <v>66.13452371945222</v>
      </c>
      <c r="AU38" s="79">
        <v>34.084284102306924</v>
      </c>
      <c r="AV38" s="79">
        <v>37.10359495952589</v>
      </c>
      <c r="AW38" s="79">
        <v>32.52020356919333</v>
      </c>
      <c r="AX38" s="79">
        <v>39.11589895988113</v>
      </c>
      <c r="AY38" s="55">
        <v>20.046134448965557</v>
      </c>
      <c r="AZ38" s="55">
        <v>41.79791308425825</v>
      </c>
      <c r="BA38" s="55">
        <v>27.576140903972075</v>
      </c>
      <c r="BB38" s="55">
        <v>39.21545824720485</v>
      </c>
      <c r="BC38" s="55">
        <v>33.51585075994843</v>
      </c>
      <c r="BD38" s="55">
        <v>48.17638753122624</v>
      </c>
      <c r="BE38" s="55">
        <v>82.88838142689087</v>
      </c>
      <c r="BF38" s="55">
        <v>47.35110404705847</v>
      </c>
      <c r="BG38" s="55">
        <v>45.15149483470497</v>
      </c>
      <c r="BH38" s="55">
        <v>24.597521399899602</v>
      </c>
      <c r="BI38" s="55">
        <v>43.02600828631007</v>
      </c>
      <c r="BJ38" s="55">
        <v>29.568147013782543</v>
      </c>
      <c r="BK38" s="56">
        <v>31.68472923379107</v>
      </c>
      <c r="BL38" s="56">
        <v>31.387564876602053</v>
      </c>
      <c r="BM38" s="56">
        <v>45.160413457584355</v>
      </c>
      <c r="BN38" s="56">
        <v>28.57464881202816</v>
      </c>
      <c r="BO38" s="56">
        <v>58.96912516253894</v>
      </c>
      <c r="BP38" s="56">
        <v>33.759140067428525</v>
      </c>
      <c r="BQ38" s="56">
        <v>50.07871970914285</v>
      </c>
      <c r="BR38" s="56">
        <v>42.84076997212888</v>
      </c>
      <c r="BS38" s="56">
        <v>28.031447151315152</v>
      </c>
      <c r="BT38" s="57">
        <v>37.45592174286856</v>
      </c>
      <c r="BU38" s="57">
        <v>65.96326308595657</v>
      </c>
      <c r="BV38" s="57">
        <v>24.870709920075225</v>
      </c>
      <c r="BW38" s="39">
        <v>98.32985386221294</v>
      </c>
      <c r="BX38" s="39">
        <v>74.06023301824577</v>
      </c>
      <c r="BY38" s="39">
        <v>71.30035466081715</v>
      </c>
      <c r="BZ38" s="39">
        <v>56.17006158218854</v>
      </c>
      <c r="CA38" s="39">
        <v>116.33696426451382</v>
      </c>
      <c r="CB38" s="39">
        <v>335.01136862260165</v>
      </c>
      <c r="CC38" s="37">
        <f>CC37/CC11%</f>
        <v>36.61154855940509</v>
      </c>
    </row>
    <row r="39" spans="1:81" ht="12.75" customHeight="1">
      <c r="A39" s="15">
        <v>19</v>
      </c>
      <c r="B39" s="59" t="s">
        <v>114</v>
      </c>
      <c r="C39" s="17">
        <v>2949</v>
      </c>
      <c r="D39" s="19">
        <v>0</v>
      </c>
      <c r="E39" s="19">
        <v>61150</v>
      </c>
      <c r="F39" s="19">
        <v>308265</v>
      </c>
      <c r="G39" s="50">
        <v>0</v>
      </c>
      <c r="H39" s="19">
        <v>134200</v>
      </c>
      <c r="I39" s="50">
        <v>0</v>
      </c>
      <c r="J39" s="19">
        <v>15000</v>
      </c>
      <c r="K39" s="19">
        <v>0</v>
      </c>
      <c r="L39" s="50">
        <v>0</v>
      </c>
      <c r="M39" s="50">
        <v>0</v>
      </c>
      <c r="N39" s="19">
        <v>20000</v>
      </c>
      <c r="O39" s="20">
        <v>29500</v>
      </c>
      <c r="P39" s="20">
        <v>25200</v>
      </c>
      <c r="Q39" s="20">
        <v>15292</v>
      </c>
      <c r="R39" s="20">
        <v>0</v>
      </c>
      <c r="S39" s="20">
        <v>370660</v>
      </c>
      <c r="T39" s="20">
        <v>0</v>
      </c>
      <c r="U39" s="21">
        <v>187587</v>
      </c>
      <c r="V39" s="21">
        <v>17017</v>
      </c>
      <c r="W39" s="42">
        <v>0</v>
      </c>
      <c r="X39" s="42">
        <v>0</v>
      </c>
      <c r="Y39" s="21">
        <v>25900</v>
      </c>
      <c r="Z39" s="42">
        <v>0</v>
      </c>
      <c r="AA39" s="22">
        <v>10000</v>
      </c>
      <c r="AB39" s="22">
        <v>0</v>
      </c>
      <c r="AC39" s="22">
        <v>20000</v>
      </c>
      <c r="AD39" s="22">
        <v>118904</v>
      </c>
      <c r="AE39" s="22">
        <v>334600</v>
      </c>
      <c r="AF39" s="22">
        <v>0</v>
      </c>
      <c r="AG39" s="22">
        <v>0</v>
      </c>
      <c r="AH39" s="22">
        <v>0</v>
      </c>
      <c r="AI39" s="22">
        <v>0</v>
      </c>
      <c r="AJ39" s="22">
        <v>38205</v>
      </c>
      <c r="AK39" s="22">
        <v>0</v>
      </c>
      <c r="AL39" s="23">
        <v>0</v>
      </c>
      <c r="AM39" s="20">
        <v>3941</v>
      </c>
      <c r="AN39" s="20">
        <v>131156</v>
      </c>
      <c r="AO39" s="20">
        <v>0</v>
      </c>
      <c r="AP39" s="20">
        <v>3200</v>
      </c>
      <c r="AQ39" s="20">
        <v>35000</v>
      </c>
      <c r="AR39" s="20">
        <v>0</v>
      </c>
      <c r="AS39" s="79">
        <v>0</v>
      </c>
      <c r="AT39" s="79">
        <v>10000</v>
      </c>
      <c r="AU39" s="79">
        <v>17000</v>
      </c>
      <c r="AV39" s="79">
        <v>98467</v>
      </c>
      <c r="AW39" s="79">
        <v>0</v>
      </c>
      <c r="AX39" s="79">
        <v>0</v>
      </c>
      <c r="AY39" s="25">
        <v>4200</v>
      </c>
      <c r="AZ39" s="25">
        <v>0</v>
      </c>
      <c r="BA39" s="25">
        <v>10100</v>
      </c>
      <c r="BB39" s="25">
        <v>9673</v>
      </c>
      <c r="BC39" s="25">
        <v>1965</v>
      </c>
      <c r="BD39" s="25">
        <v>0</v>
      </c>
      <c r="BE39" s="25">
        <v>0</v>
      </c>
      <c r="BF39" s="25">
        <v>0</v>
      </c>
      <c r="BG39" s="25">
        <v>6000</v>
      </c>
      <c r="BH39" s="25">
        <v>0</v>
      </c>
      <c r="BI39" s="25">
        <v>10000</v>
      </c>
      <c r="BJ39" s="25">
        <v>0</v>
      </c>
      <c r="BK39" s="30">
        <v>1000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0">
        <v>2062</v>
      </c>
      <c r="BV39" s="30">
        <v>0</v>
      </c>
      <c r="BW39" s="86">
        <v>0</v>
      </c>
      <c r="BX39" s="86">
        <v>0</v>
      </c>
      <c r="BY39" s="86">
        <v>0</v>
      </c>
      <c r="BZ39" s="86">
        <v>0</v>
      </c>
      <c r="CA39" s="86">
        <v>0</v>
      </c>
      <c r="CB39" s="86">
        <v>0</v>
      </c>
      <c r="CC39" s="28">
        <f t="shared" si="0"/>
        <v>2078193</v>
      </c>
    </row>
    <row r="40" spans="1:81" ht="12.75" customHeight="1">
      <c r="A40" s="15">
        <v>20</v>
      </c>
      <c r="B40" s="59" t="s">
        <v>117</v>
      </c>
      <c r="C40" s="17">
        <v>95504</v>
      </c>
      <c r="D40" s="19">
        <v>1500</v>
      </c>
      <c r="E40" s="19">
        <v>7194</v>
      </c>
      <c r="F40" s="19">
        <v>10302</v>
      </c>
      <c r="G40" s="50">
        <v>0</v>
      </c>
      <c r="H40" s="19">
        <v>2800</v>
      </c>
      <c r="I40" s="19">
        <v>12500</v>
      </c>
      <c r="J40" s="19">
        <v>2000</v>
      </c>
      <c r="K40" s="19">
        <v>0</v>
      </c>
      <c r="L40" s="19">
        <v>400</v>
      </c>
      <c r="M40" s="19">
        <v>3000</v>
      </c>
      <c r="N40" s="19">
        <v>1320</v>
      </c>
      <c r="O40" s="20">
        <v>2000</v>
      </c>
      <c r="P40" s="20">
        <v>100</v>
      </c>
      <c r="Q40" s="20">
        <v>0</v>
      </c>
      <c r="R40" s="20">
        <v>0</v>
      </c>
      <c r="S40" s="20">
        <v>100</v>
      </c>
      <c r="T40" s="20">
        <v>0</v>
      </c>
      <c r="U40" s="42">
        <v>0</v>
      </c>
      <c r="V40" s="42">
        <v>0</v>
      </c>
      <c r="W40" s="21">
        <v>3000</v>
      </c>
      <c r="X40" s="42">
        <v>1500</v>
      </c>
      <c r="Y40" s="21">
        <v>6100</v>
      </c>
      <c r="Z40" s="42">
        <v>0</v>
      </c>
      <c r="AA40" s="22">
        <v>0</v>
      </c>
      <c r="AB40" s="22">
        <v>8630</v>
      </c>
      <c r="AC40" s="22">
        <v>5100</v>
      </c>
      <c r="AD40" s="22">
        <v>14686</v>
      </c>
      <c r="AE40" s="22">
        <v>40800</v>
      </c>
      <c r="AF40" s="22">
        <v>0</v>
      </c>
      <c r="AG40" s="22">
        <v>200</v>
      </c>
      <c r="AH40" s="22">
        <v>0</v>
      </c>
      <c r="AI40" s="22">
        <v>5600</v>
      </c>
      <c r="AJ40" s="22">
        <v>300</v>
      </c>
      <c r="AK40" s="22">
        <v>100</v>
      </c>
      <c r="AL40" s="23">
        <v>0</v>
      </c>
      <c r="AM40" s="20">
        <v>500</v>
      </c>
      <c r="AN40" s="20">
        <v>92934</v>
      </c>
      <c r="AO40" s="20">
        <v>0</v>
      </c>
      <c r="AP40" s="20">
        <v>0</v>
      </c>
      <c r="AQ40" s="20">
        <v>206000</v>
      </c>
      <c r="AR40" s="20">
        <v>0</v>
      </c>
      <c r="AS40" s="24">
        <v>500</v>
      </c>
      <c r="AT40" s="24">
        <v>0</v>
      </c>
      <c r="AU40" s="24">
        <v>500</v>
      </c>
      <c r="AV40" s="24">
        <v>0</v>
      </c>
      <c r="AW40" s="24">
        <v>500</v>
      </c>
      <c r="AX40" s="24">
        <v>0</v>
      </c>
      <c r="AY40" s="25">
        <v>0</v>
      </c>
      <c r="AZ40" s="25">
        <v>0</v>
      </c>
      <c r="BA40" s="25">
        <v>110000</v>
      </c>
      <c r="BB40" s="25">
        <v>0</v>
      </c>
      <c r="BC40" s="25">
        <v>0</v>
      </c>
      <c r="BD40" s="25">
        <v>0</v>
      </c>
      <c r="BE40" s="25">
        <v>100</v>
      </c>
      <c r="BF40" s="25">
        <v>0</v>
      </c>
      <c r="BG40" s="25">
        <v>0</v>
      </c>
      <c r="BH40" s="25">
        <v>100</v>
      </c>
      <c r="BI40" s="25">
        <v>1000</v>
      </c>
      <c r="BJ40" s="25">
        <v>0</v>
      </c>
      <c r="BK40" s="30">
        <v>500</v>
      </c>
      <c r="BL40" s="30">
        <v>0</v>
      </c>
      <c r="BM40" s="30">
        <v>0</v>
      </c>
      <c r="BN40" s="30">
        <v>100000</v>
      </c>
      <c r="BO40" s="30">
        <v>0</v>
      </c>
      <c r="BP40" s="30">
        <v>0</v>
      </c>
      <c r="BQ40" s="30">
        <v>0</v>
      </c>
      <c r="BR40" s="30">
        <v>100</v>
      </c>
      <c r="BS40" s="30">
        <v>100</v>
      </c>
      <c r="BT40" s="30">
        <v>10000</v>
      </c>
      <c r="BU40" s="30">
        <v>0</v>
      </c>
      <c r="BV40" s="30">
        <v>100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v>0</v>
      </c>
      <c r="CC40" s="28">
        <f t="shared" si="0"/>
        <v>747670</v>
      </c>
    </row>
    <row r="41" spans="1:81" ht="12.75" customHeight="1">
      <c r="A41" s="15">
        <v>21</v>
      </c>
      <c r="B41" s="59" t="s">
        <v>118</v>
      </c>
      <c r="C41" s="17">
        <v>0</v>
      </c>
      <c r="D41" s="19">
        <v>0</v>
      </c>
      <c r="E41" s="19">
        <v>0</v>
      </c>
      <c r="F41" s="19">
        <v>0</v>
      </c>
      <c r="G41" s="50">
        <v>0</v>
      </c>
      <c r="H41" s="19">
        <v>0</v>
      </c>
      <c r="I41" s="50">
        <v>0</v>
      </c>
      <c r="J41" s="19">
        <v>0</v>
      </c>
      <c r="K41" s="19">
        <v>0</v>
      </c>
      <c r="L41" s="19">
        <v>0</v>
      </c>
      <c r="M41" s="19">
        <v>0</v>
      </c>
      <c r="N41" s="5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21">
        <v>20000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3">
        <v>0</v>
      </c>
      <c r="AM41" s="20">
        <v>0</v>
      </c>
      <c r="AN41" s="20">
        <v>42643</v>
      </c>
      <c r="AO41" s="20">
        <v>0</v>
      </c>
      <c r="AP41" s="20">
        <v>0</v>
      </c>
      <c r="AQ41" s="20">
        <v>0</v>
      </c>
      <c r="AR41" s="20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8">
        <f t="shared" si="0"/>
        <v>62643</v>
      </c>
    </row>
    <row r="42" spans="1:81" ht="12.75" customHeight="1">
      <c r="A42" s="15">
        <v>22</v>
      </c>
      <c r="B42" s="59" t="s">
        <v>119</v>
      </c>
      <c r="C42" s="17">
        <v>50000</v>
      </c>
      <c r="D42" s="19">
        <v>0</v>
      </c>
      <c r="E42" s="19">
        <v>132500</v>
      </c>
      <c r="F42" s="19">
        <v>60000</v>
      </c>
      <c r="G42" s="50">
        <v>0</v>
      </c>
      <c r="H42" s="19">
        <v>50000</v>
      </c>
      <c r="I42" s="50">
        <v>68900</v>
      </c>
      <c r="J42" s="19">
        <v>74000</v>
      </c>
      <c r="K42" s="19">
        <v>0</v>
      </c>
      <c r="L42" s="19">
        <v>10000</v>
      </c>
      <c r="M42" s="19">
        <v>0</v>
      </c>
      <c r="N42" s="50">
        <v>0</v>
      </c>
      <c r="O42" s="20">
        <v>40000</v>
      </c>
      <c r="P42" s="20">
        <v>75000</v>
      </c>
      <c r="Q42" s="20">
        <v>0</v>
      </c>
      <c r="R42" s="20">
        <v>0</v>
      </c>
      <c r="S42" s="20">
        <v>124850</v>
      </c>
      <c r="T42" s="20">
        <v>0</v>
      </c>
      <c r="U42" s="21">
        <v>70058</v>
      </c>
      <c r="V42" s="42">
        <v>0</v>
      </c>
      <c r="W42" s="21">
        <v>102833</v>
      </c>
      <c r="X42" s="21">
        <v>143000</v>
      </c>
      <c r="Y42" s="21">
        <v>20000</v>
      </c>
      <c r="Z42" s="42">
        <v>0</v>
      </c>
      <c r="AA42" s="22">
        <v>0</v>
      </c>
      <c r="AB42" s="22">
        <v>0</v>
      </c>
      <c r="AC42" s="22">
        <v>0</v>
      </c>
      <c r="AD42" s="22">
        <v>187875</v>
      </c>
      <c r="AE42" s="22">
        <v>296600</v>
      </c>
      <c r="AF42" s="22">
        <v>0</v>
      </c>
      <c r="AG42" s="22">
        <v>0</v>
      </c>
      <c r="AH42" s="22">
        <v>50000</v>
      </c>
      <c r="AI42" s="22">
        <v>0</v>
      </c>
      <c r="AJ42" s="22">
        <v>0</v>
      </c>
      <c r="AK42" s="22">
        <v>0</v>
      </c>
      <c r="AL42" s="23">
        <v>0</v>
      </c>
      <c r="AM42" s="20">
        <v>0</v>
      </c>
      <c r="AN42" s="20">
        <v>665000</v>
      </c>
      <c r="AO42" s="20">
        <v>0</v>
      </c>
      <c r="AP42" s="20">
        <v>0</v>
      </c>
      <c r="AQ42" s="20">
        <v>1402500</v>
      </c>
      <c r="AR42" s="20">
        <v>0</v>
      </c>
      <c r="AS42" s="24">
        <v>0</v>
      </c>
      <c r="AT42" s="24">
        <v>0</v>
      </c>
      <c r="AU42" s="24">
        <v>0</v>
      </c>
      <c r="AV42" s="24">
        <v>78063</v>
      </c>
      <c r="AW42" s="24">
        <v>15000</v>
      </c>
      <c r="AX42" s="24">
        <v>0</v>
      </c>
      <c r="AY42" s="25">
        <v>0</v>
      </c>
      <c r="AZ42" s="25">
        <v>40000</v>
      </c>
      <c r="BA42" s="25">
        <v>0</v>
      </c>
      <c r="BB42" s="25">
        <v>0</v>
      </c>
      <c r="BC42" s="25">
        <v>10000</v>
      </c>
      <c r="BD42" s="25">
        <v>0</v>
      </c>
      <c r="BE42" s="25">
        <v>0</v>
      </c>
      <c r="BF42" s="25">
        <v>0</v>
      </c>
      <c r="BG42" s="25">
        <v>5000</v>
      </c>
      <c r="BH42" s="25">
        <v>40000</v>
      </c>
      <c r="BI42" s="25">
        <v>0</v>
      </c>
      <c r="BJ42" s="25">
        <v>0</v>
      </c>
      <c r="BK42" s="30">
        <v>0</v>
      </c>
      <c r="BL42" s="30">
        <v>100</v>
      </c>
      <c r="BM42" s="30">
        <v>0</v>
      </c>
      <c r="BN42" s="30">
        <v>1000</v>
      </c>
      <c r="BO42" s="30">
        <v>0</v>
      </c>
      <c r="BP42" s="30">
        <v>0</v>
      </c>
      <c r="BQ42" s="30">
        <v>0</v>
      </c>
      <c r="BR42" s="30">
        <v>0</v>
      </c>
      <c r="BS42" s="30">
        <v>100000</v>
      </c>
      <c r="BT42" s="30">
        <v>0</v>
      </c>
      <c r="BU42" s="30">
        <v>0</v>
      </c>
      <c r="BV42" s="30">
        <v>0</v>
      </c>
      <c r="BW42" s="23">
        <v>30000</v>
      </c>
      <c r="BX42" s="23">
        <v>0</v>
      </c>
      <c r="BY42" s="23">
        <v>50000</v>
      </c>
      <c r="BZ42" s="23">
        <v>0</v>
      </c>
      <c r="CA42" s="23">
        <v>100000</v>
      </c>
      <c r="CB42" s="23">
        <v>0</v>
      </c>
      <c r="CC42" s="28">
        <f t="shared" si="0"/>
        <v>4092279</v>
      </c>
    </row>
    <row r="43" spans="1:81" ht="12.75" customHeight="1">
      <c r="A43" s="38"/>
      <c r="B43" s="74" t="s">
        <v>120</v>
      </c>
      <c r="C43" s="64">
        <f aca="true" t="shared" si="24" ref="C43:Z43">C39+C40+C41+C42</f>
        <v>148453</v>
      </c>
      <c r="D43" s="64">
        <f t="shared" si="24"/>
        <v>1500</v>
      </c>
      <c r="E43" s="64">
        <f t="shared" si="24"/>
        <v>200844</v>
      </c>
      <c r="F43" s="64">
        <f t="shared" si="24"/>
        <v>378567</v>
      </c>
      <c r="G43" s="64">
        <f t="shared" si="24"/>
        <v>0</v>
      </c>
      <c r="H43" s="64">
        <f t="shared" si="24"/>
        <v>187000</v>
      </c>
      <c r="I43" s="64">
        <f t="shared" si="24"/>
        <v>81400</v>
      </c>
      <c r="J43" s="64">
        <f t="shared" si="24"/>
        <v>91000</v>
      </c>
      <c r="K43" s="64">
        <f t="shared" si="24"/>
        <v>0</v>
      </c>
      <c r="L43" s="64">
        <f t="shared" si="24"/>
        <v>10400</v>
      </c>
      <c r="M43" s="64">
        <f t="shared" si="24"/>
        <v>3000</v>
      </c>
      <c r="N43" s="64">
        <f t="shared" si="24"/>
        <v>21320</v>
      </c>
      <c r="O43" s="64">
        <f t="shared" si="24"/>
        <v>71500</v>
      </c>
      <c r="P43" s="64">
        <f t="shared" si="24"/>
        <v>100300</v>
      </c>
      <c r="Q43" s="64">
        <f t="shared" si="24"/>
        <v>15292</v>
      </c>
      <c r="R43" s="64">
        <f t="shared" si="24"/>
        <v>0</v>
      </c>
      <c r="S43" s="64">
        <f t="shared" si="24"/>
        <v>495610</v>
      </c>
      <c r="T43" s="64">
        <f t="shared" si="24"/>
        <v>0</v>
      </c>
      <c r="U43" s="64">
        <f t="shared" si="24"/>
        <v>257645</v>
      </c>
      <c r="V43" s="64">
        <f t="shared" si="24"/>
        <v>17017</v>
      </c>
      <c r="W43" s="64">
        <f t="shared" si="24"/>
        <v>105833</v>
      </c>
      <c r="X43" s="64">
        <f t="shared" si="24"/>
        <v>144500</v>
      </c>
      <c r="Y43" s="64">
        <f t="shared" si="24"/>
        <v>52000</v>
      </c>
      <c r="Z43" s="64">
        <f t="shared" si="24"/>
        <v>20000</v>
      </c>
      <c r="AA43" s="64">
        <v>10000</v>
      </c>
      <c r="AB43" s="64">
        <v>8630</v>
      </c>
      <c r="AC43" s="64">
        <v>25100</v>
      </c>
      <c r="AD43" s="64">
        <v>321465</v>
      </c>
      <c r="AE43" s="64">
        <v>672000</v>
      </c>
      <c r="AF43" s="64">
        <v>0</v>
      </c>
      <c r="AG43" s="64">
        <v>200</v>
      </c>
      <c r="AH43" s="64">
        <v>50000</v>
      </c>
      <c r="AI43" s="64">
        <v>5600</v>
      </c>
      <c r="AJ43" s="64">
        <v>38505</v>
      </c>
      <c r="AK43" s="64">
        <v>100</v>
      </c>
      <c r="AL43" s="64">
        <v>0</v>
      </c>
      <c r="AM43" s="64">
        <f aca="true" t="shared" si="25" ref="AM43:BN43">AM39+AM40+AM41+AM42</f>
        <v>4441</v>
      </c>
      <c r="AN43" s="64">
        <f t="shared" si="25"/>
        <v>931733</v>
      </c>
      <c r="AO43" s="64">
        <f t="shared" si="25"/>
        <v>0</v>
      </c>
      <c r="AP43" s="64">
        <f t="shared" si="25"/>
        <v>3200</v>
      </c>
      <c r="AQ43" s="64">
        <f t="shared" si="25"/>
        <v>1643500</v>
      </c>
      <c r="AR43" s="64">
        <f t="shared" si="25"/>
        <v>0</v>
      </c>
      <c r="AS43" s="64">
        <f t="shared" si="25"/>
        <v>500</v>
      </c>
      <c r="AT43" s="64">
        <f t="shared" si="25"/>
        <v>10000</v>
      </c>
      <c r="AU43" s="64">
        <f t="shared" si="25"/>
        <v>17500</v>
      </c>
      <c r="AV43" s="64">
        <f t="shared" si="25"/>
        <v>176530</v>
      </c>
      <c r="AW43" s="64">
        <f t="shared" si="25"/>
        <v>15500</v>
      </c>
      <c r="AX43" s="64">
        <f t="shared" si="25"/>
        <v>0</v>
      </c>
      <c r="AY43" s="64">
        <f t="shared" si="25"/>
        <v>4200</v>
      </c>
      <c r="AZ43" s="64">
        <f t="shared" si="25"/>
        <v>40000</v>
      </c>
      <c r="BA43" s="64">
        <f t="shared" si="25"/>
        <v>120100</v>
      </c>
      <c r="BB43" s="64">
        <f t="shared" si="25"/>
        <v>9673</v>
      </c>
      <c r="BC43" s="64">
        <f t="shared" si="25"/>
        <v>11965</v>
      </c>
      <c r="BD43" s="64">
        <f t="shared" si="25"/>
        <v>0</v>
      </c>
      <c r="BE43" s="64">
        <f t="shared" si="25"/>
        <v>100</v>
      </c>
      <c r="BF43" s="64">
        <f t="shared" si="25"/>
        <v>0</v>
      </c>
      <c r="BG43" s="64">
        <f t="shared" si="25"/>
        <v>11000</v>
      </c>
      <c r="BH43" s="64">
        <f t="shared" si="25"/>
        <v>40100</v>
      </c>
      <c r="BI43" s="64">
        <f t="shared" si="25"/>
        <v>11000</v>
      </c>
      <c r="BJ43" s="64">
        <f t="shared" si="25"/>
        <v>0</v>
      </c>
      <c r="BK43" s="64">
        <f t="shared" si="25"/>
        <v>1500</v>
      </c>
      <c r="BL43" s="64">
        <f t="shared" si="25"/>
        <v>100</v>
      </c>
      <c r="BM43" s="64">
        <f t="shared" si="25"/>
        <v>0</v>
      </c>
      <c r="BN43" s="64">
        <f t="shared" si="25"/>
        <v>101000</v>
      </c>
      <c r="BO43" s="64">
        <f aca="true" t="shared" si="26" ref="BO43:CB43">BO39+BO40+BO41+BO42</f>
        <v>0</v>
      </c>
      <c r="BP43" s="64">
        <f t="shared" si="26"/>
        <v>0</v>
      </c>
      <c r="BQ43" s="64">
        <f t="shared" si="26"/>
        <v>0</v>
      </c>
      <c r="BR43" s="64">
        <f t="shared" si="26"/>
        <v>100</v>
      </c>
      <c r="BS43" s="64">
        <f t="shared" si="26"/>
        <v>100100</v>
      </c>
      <c r="BT43" s="64">
        <f t="shared" si="26"/>
        <v>10000</v>
      </c>
      <c r="BU43" s="64">
        <f t="shared" si="26"/>
        <v>2062</v>
      </c>
      <c r="BV43" s="64">
        <f t="shared" si="26"/>
        <v>100</v>
      </c>
      <c r="BW43" s="64">
        <f t="shared" si="26"/>
        <v>30000</v>
      </c>
      <c r="BX43" s="64">
        <f t="shared" si="26"/>
        <v>0</v>
      </c>
      <c r="BY43" s="64">
        <f t="shared" si="26"/>
        <v>50000</v>
      </c>
      <c r="BZ43" s="64">
        <f t="shared" si="26"/>
        <v>0</v>
      </c>
      <c r="CA43" s="64">
        <f t="shared" si="26"/>
        <v>100000</v>
      </c>
      <c r="CB43" s="64">
        <f t="shared" si="26"/>
        <v>0</v>
      </c>
      <c r="CC43" s="28">
        <f t="shared" si="0"/>
        <v>6980785</v>
      </c>
    </row>
    <row r="44" spans="1:81" ht="12.75" customHeight="1">
      <c r="A44" s="38"/>
      <c r="B44" s="74" t="s">
        <v>121</v>
      </c>
      <c r="C44" s="36">
        <v>24.35156752358831</v>
      </c>
      <c r="D44" s="47">
        <v>2.534768575629045</v>
      </c>
      <c r="E44" s="48">
        <v>85.92109653738545</v>
      </c>
      <c r="F44" s="49">
        <v>54.01448501987552</v>
      </c>
      <c r="G44" s="49">
        <v>0</v>
      </c>
      <c r="H44" s="49">
        <v>34.953271028037385</v>
      </c>
      <c r="I44" s="50">
        <v>109.3880183836375</v>
      </c>
      <c r="J44" s="49">
        <v>24.717581262443673</v>
      </c>
      <c r="K44" s="49">
        <v>0</v>
      </c>
      <c r="L44" s="49">
        <v>4.704860482791068</v>
      </c>
      <c r="M44" s="49">
        <v>6.398089104054256</v>
      </c>
      <c r="N44" s="49">
        <v>15.59151973438837</v>
      </c>
      <c r="O44" s="51">
        <v>29.074850457674746</v>
      </c>
      <c r="P44" s="51">
        <v>34.01429753523515</v>
      </c>
      <c r="Q44" s="51">
        <v>18.562081982933375</v>
      </c>
      <c r="R44" s="20">
        <v>0</v>
      </c>
      <c r="S44" s="51">
        <v>53.06743046818535</v>
      </c>
      <c r="T44" s="20">
        <v>0</v>
      </c>
      <c r="U44" s="42">
        <v>39.42522069523782</v>
      </c>
      <c r="V44" s="42">
        <v>11.084260441364217</v>
      </c>
      <c r="W44" s="42">
        <v>25.009156924880134</v>
      </c>
      <c r="X44" s="42">
        <v>20.11599061160964</v>
      </c>
      <c r="Y44" s="42">
        <v>47.01882561440946</v>
      </c>
      <c r="Z44" s="42">
        <v>17.615868374231507</v>
      </c>
      <c r="AA44" s="52">
        <v>22.402939265631648</v>
      </c>
      <c r="AB44" s="52">
        <v>2.7843649679781897</v>
      </c>
      <c r="AC44" s="52">
        <v>21.570245092984084</v>
      </c>
      <c r="AD44" s="52">
        <v>57.26008706618312</v>
      </c>
      <c r="AE44" s="52">
        <v>159.39278937381405</v>
      </c>
      <c r="AF44" s="52">
        <v>0</v>
      </c>
      <c r="AG44" s="52">
        <v>0.262622283500755</v>
      </c>
      <c r="AH44" s="52">
        <v>107.5268817204301</v>
      </c>
      <c r="AI44" s="52">
        <v>4.736410308458722</v>
      </c>
      <c r="AJ44" s="52">
        <v>32.453685754260576</v>
      </c>
      <c r="AK44" s="52">
        <v>0.3184713375796179</v>
      </c>
      <c r="AL44" s="53">
        <v>0</v>
      </c>
      <c r="AM44" s="48">
        <v>19.332230541528816</v>
      </c>
      <c r="AN44" s="48">
        <v>109.76699637617986</v>
      </c>
      <c r="AO44" s="48">
        <v>0</v>
      </c>
      <c r="AP44" s="48">
        <v>14.60586973389931</v>
      </c>
      <c r="AQ44" s="48">
        <v>266.42393746534947</v>
      </c>
      <c r="AR44" s="48">
        <v>0</v>
      </c>
      <c r="AS44" s="84">
        <v>1.9337871287128712</v>
      </c>
      <c r="AT44" s="84">
        <v>13.373096005456222</v>
      </c>
      <c r="AU44" s="84">
        <v>6.907876558219583</v>
      </c>
      <c r="AV44" s="84">
        <v>52.08342553335871</v>
      </c>
      <c r="AW44" s="84">
        <v>20.901882517935164</v>
      </c>
      <c r="AX44" s="84">
        <v>0</v>
      </c>
      <c r="AY44" s="55">
        <v>3.097505033445679</v>
      </c>
      <c r="AZ44" s="55">
        <v>26.82349469900686</v>
      </c>
      <c r="BA44" s="55">
        <v>51.714857794906024</v>
      </c>
      <c r="BB44" s="55">
        <v>7.596795727636849</v>
      </c>
      <c r="BC44" s="55">
        <v>7.733874564504974</v>
      </c>
      <c r="BD44" s="55">
        <v>0</v>
      </c>
      <c r="BE44" s="55">
        <v>0.1511144692104269</v>
      </c>
      <c r="BF44" s="55">
        <v>0</v>
      </c>
      <c r="BG44" s="55">
        <v>16.61531025315691</v>
      </c>
      <c r="BH44" s="55">
        <v>8.70390025894646</v>
      </c>
      <c r="BI44" s="55">
        <v>15.34683855125844</v>
      </c>
      <c r="BJ44" s="55">
        <v>0</v>
      </c>
      <c r="BK44" s="56">
        <v>0</v>
      </c>
      <c r="BL44" s="56">
        <v>0</v>
      </c>
      <c r="BM44" s="56">
        <v>0</v>
      </c>
      <c r="BN44" s="56">
        <v>0</v>
      </c>
      <c r="BO44" s="56">
        <v>0</v>
      </c>
      <c r="BP44" s="56">
        <v>0</v>
      </c>
      <c r="BQ44" s="56">
        <v>0</v>
      </c>
      <c r="BR44" s="56">
        <v>0</v>
      </c>
      <c r="BS44" s="56">
        <v>0</v>
      </c>
      <c r="BT44" s="56">
        <v>0</v>
      </c>
      <c r="BU44" s="56">
        <v>0</v>
      </c>
      <c r="BV44" s="56">
        <v>0</v>
      </c>
      <c r="BW44" s="39">
        <v>50</v>
      </c>
      <c r="BX44" s="39">
        <v>0</v>
      </c>
      <c r="BY44" s="39">
        <v>34.79495333996757</v>
      </c>
      <c r="BZ44" s="39">
        <v>0</v>
      </c>
      <c r="CA44" s="39">
        <v>24.491615295503586</v>
      </c>
      <c r="CB44" s="39">
        <v>0</v>
      </c>
      <c r="CC44" s="37">
        <f>CC43/CC57%</f>
        <v>46.50518790908296</v>
      </c>
    </row>
    <row r="45" spans="1:81" ht="12.75" customHeight="1">
      <c r="A45" s="38"/>
      <c r="B45" s="44" t="s">
        <v>122</v>
      </c>
      <c r="C45" s="36">
        <v>15.66604989304883</v>
      </c>
      <c r="D45" s="47">
        <v>2.534768575629045</v>
      </c>
      <c r="E45" s="48">
        <v>3.077594394106625</v>
      </c>
      <c r="F45" s="49">
        <v>1.4699042036806105</v>
      </c>
      <c r="G45" s="49">
        <v>0</v>
      </c>
      <c r="H45" s="49">
        <v>0.5233644859813085</v>
      </c>
      <c r="I45" s="50">
        <v>16.797914370951702</v>
      </c>
      <c r="J45" s="49">
        <v>0.5432435442295312</v>
      </c>
      <c r="K45" s="50">
        <v>0</v>
      </c>
      <c r="L45" s="50">
        <v>0.18095617241504108</v>
      </c>
      <c r="M45" s="50">
        <v>6.398089104054256</v>
      </c>
      <c r="N45" s="50">
        <v>0.9653286139489984</v>
      </c>
      <c r="O45" s="51">
        <v>0.8132825302846083</v>
      </c>
      <c r="P45" s="51">
        <v>0.03391255985566814</v>
      </c>
      <c r="Q45" s="20">
        <v>0</v>
      </c>
      <c r="R45" s="20">
        <v>0</v>
      </c>
      <c r="S45" s="51">
        <v>0.010707497925422277</v>
      </c>
      <c r="T45" s="20">
        <v>0</v>
      </c>
      <c r="U45" s="51">
        <v>0</v>
      </c>
      <c r="V45" s="21">
        <v>0</v>
      </c>
      <c r="W45" s="51">
        <v>0.708923216526418</v>
      </c>
      <c r="X45" s="51">
        <v>0.20881651153920044</v>
      </c>
      <c r="Y45" s="51">
        <v>5.515669927844187</v>
      </c>
      <c r="Z45" s="51">
        <v>0</v>
      </c>
      <c r="AA45" s="52">
        <v>0</v>
      </c>
      <c r="AB45" s="52">
        <v>2.7843649679781897</v>
      </c>
      <c r="AC45" s="52">
        <v>4.382798803753738</v>
      </c>
      <c r="AD45" s="52">
        <v>2.61590418444921</v>
      </c>
      <c r="AE45" s="52">
        <v>9.67741935483871</v>
      </c>
      <c r="AF45" s="52">
        <v>0</v>
      </c>
      <c r="AG45" s="52">
        <v>0.262622283500755</v>
      </c>
      <c r="AH45" s="52">
        <v>0</v>
      </c>
      <c r="AI45" s="52">
        <v>4.736410308458722</v>
      </c>
      <c r="AJ45" s="52">
        <v>0.252853024965022</v>
      </c>
      <c r="AK45" s="52">
        <v>0.3184713375796179</v>
      </c>
      <c r="AL45" s="53">
        <v>0</v>
      </c>
      <c r="AM45" s="48">
        <v>2.1765627720703464</v>
      </c>
      <c r="AN45" s="48">
        <v>10.948507824906812</v>
      </c>
      <c r="AO45" s="48">
        <v>0</v>
      </c>
      <c r="AP45" s="48">
        <v>0</v>
      </c>
      <c r="AQ45" s="48">
        <v>33.39417774132157</v>
      </c>
      <c r="AR45" s="48">
        <v>0</v>
      </c>
      <c r="AS45" s="87">
        <v>1.9337871287128712</v>
      </c>
      <c r="AT45" s="87">
        <v>0</v>
      </c>
      <c r="AU45" s="87">
        <v>0.19736790166341667</v>
      </c>
      <c r="AV45" s="87">
        <v>0</v>
      </c>
      <c r="AW45" s="87">
        <v>0.674254274772102</v>
      </c>
      <c r="AX45" s="87">
        <v>0</v>
      </c>
      <c r="AY45" s="55">
        <v>0</v>
      </c>
      <c r="AZ45" s="55">
        <v>0</v>
      </c>
      <c r="BA45" s="55">
        <v>47.365814799664136</v>
      </c>
      <c r="BB45" s="55">
        <v>0</v>
      </c>
      <c r="BC45" s="55">
        <v>0</v>
      </c>
      <c r="BD45" s="55">
        <v>0</v>
      </c>
      <c r="BE45" s="55">
        <v>0.1511144692104269</v>
      </c>
      <c r="BF45" s="55">
        <v>0</v>
      </c>
      <c r="BG45" s="55">
        <v>0</v>
      </c>
      <c r="BH45" s="55">
        <v>0.021705486930041047</v>
      </c>
      <c r="BI45" s="55">
        <v>1.3951671410234945</v>
      </c>
      <c r="BJ45" s="55">
        <v>0</v>
      </c>
      <c r="BK45" s="56">
        <v>0</v>
      </c>
      <c r="BL45" s="56">
        <v>0</v>
      </c>
      <c r="BM45" s="56">
        <v>0</v>
      </c>
      <c r="BN45" s="56">
        <v>0</v>
      </c>
      <c r="BO45" s="56">
        <v>0</v>
      </c>
      <c r="BP45" s="56">
        <v>0</v>
      </c>
      <c r="BQ45" s="56">
        <v>0</v>
      </c>
      <c r="BR45" s="56">
        <v>0</v>
      </c>
      <c r="BS45" s="56">
        <v>0</v>
      </c>
      <c r="BT45" s="56">
        <v>0</v>
      </c>
      <c r="BU45" s="56">
        <v>0</v>
      </c>
      <c r="BV45" s="56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37">
        <f>CC40/CC4%</f>
        <v>4.457977975789319</v>
      </c>
    </row>
    <row r="46" spans="1:81" ht="12.75">
      <c r="A46" s="38"/>
      <c r="B46" s="44" t="s">
        <v>123</v>
      </c>
      <c r="C46" s="36">
        <v>0</v>
      </c>
      <c r="D46" s="47">
        <v>0</v>
      </c>
      <c r="E46" s="48">
        <v>0</v>
      </c>
      <c r="F46" s="49">
        <v>0</v>
      </c>
      <c r="G46" s="49">
        <v>0</v>
      </c>
      <c r="H46" s="49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20">
        <v>0</v>
      </c>
      <c r="P46" s="20">
        <v>0</v>
      </c>
      <c r="Q46" s="20">
        <v>0</v>
      </c>
      <c r="R46" s="20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51">
        <v>17.615868374231507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3">
        <v>0</v>
      </c>
      <c r="AM46" s="48">
        <v>0</v>
      </c>
      <c r="AN46" s="48">
        <v>5.023750394661816</v>
      </c>
      <c r="AO46" s="48">
        <v>0</v>
      </c>
      <c r="AP46" s="48">
        <v>0</v>
      </c>
      <c r="AQ46" s="48">
        <v>0</v>
      </c>
      <c r="AR46" s="4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55">
        <v>0</v>
      </c>
      <c r="AZ46" s="55">
        <v>0</v>
      </c>
      <c r="BA46" s="55">
        <v>0</v>
      </c>
      <c r="BB46" s="55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6">
        <v>0</v>
      </c>
      <c r="BL46" s="56">
        <v>0</v>
      </c>
      <c r="BM46" s="56">
        <v>0</v>
      </c>
      <c r="BN46" s="56">
        <v>0</v>
      </c>
      <c r="BO46" s="56">
        <v>0</v>
      </c>
      <c r="BP46" s="56">
        <v>0</v>
      </c>
      <c r="BQ46" s="56">
        <v>0</v>
      </c>
      <c r="BR46" s="56">
        <v>0</v>
      </c>
      <c r="BS46" s="56">
        <v>0</v>
      </c>
      <c r="BT46" s="56">
        <v>0</v>
      </c>
      <c r="BU46" s="56">
        <v>0</v>
      </c>
      <c r="BV46" s="56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28">
        <v>0</v>
      </c>
    </row>
    <row r="47" spans="1:81" ht="12.75">
      <c r="A47" s="32">
        <v>23</v>
      </c>
      <c r="B47" s="16" t="s">
        <v>124</v>
      </c>
      <c r="C47" s="41">
        <v>0</v>
      </c>
      <c r="D47" s="19">
        <v>2688.78</v>
      </c>
      <c r="E47" s="19">
        <v>20430</v>
      </c>
      <c r="F47" s="19">
        <v>286</v>
      </c>
      <c r="G47" s="19">
        <v>298</v>
      </c>
      <c r="H47" s="19">
        <v>0</v>
      </c>
      <c r="I47" s="19">
        <v>600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20">
        <v>0</v>
      </c>
      <c r="P47" s="20">
        <v>0</v>
      </c>
      <c r="Q47" s="20">
        <v>0</v>
      </c>
      <c r="R47" s="20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3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30">
        <v>0</v>
      </c>
      <c r="BQ47" s="30">
        <v>0</v>
      </c>
      <c r="BR47" s="30">
        <v>0</v>
      </c>
      <c r="BS47" s="30">
        <v>0</v>
      </c>
      <c r="BT47" s="43">
        <v>0</v>
      </c>
      <c r="BU47" s="43">
        <v>0</v>
      </c>
      <c r="BV47" s="4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28">
        <f t="shared" si="0"/>
        <v>24302.78</v>
      </c>
    </row>
    <row r="48" spans="1:81" ht="12.75">
      <c r="A48" s="15">
        <v>24</v>
      </c>
      <c r="B48" s="89" t="s">
        <v>125</v>
      </c>
      <c r="C48" s="41">
        <v>0</v>
      </c>
      <c r="D48" s="19">
        <v>2688.78</v>
      </c>
      <c r="E48" s="19">
        <v>0</v>
      </c>
      <c r="F48" s="19">
        <v>286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20">
        <v>0</v>
      </c>
      <c r="P48" s="20">
        <v>0</v>
      </c>
      <c r="Q48" s="20">
        <v>0</v>
      </c>
      <c r="R48" s="20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3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30">
        <v>0</v>
      </c>
      <c r="BQ48" s="30">
        <v>0</v>
      </c>
      <c r="BR48" s="30">
        <v>0</v>
      </c>
      <c r="BS48" s="30">
        <v>0</v>
      </c>
      <c r="BT48" s="43">
        <v>0</v>
      </c>
      <c r="BU48" s="43">
        <v>0</v>
      </c>
      <c r="BV48" s="4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28">
        <f t="shared" si="0"/>
        <v>2974.78</v>
      </c>
    </row>
    <row r="49" spans="1:81" ht="12.75">
      <c r="A49" s="34"/>
      <c r="B49" s="44" t="s">
        <v>126</v>
      </c>
      <c r="C49" s="36">
        <v>0</v>
      </c>
      <c r="D49" s="47">
        <v>1.1743563528923415</v>
      </c>
      <c r="E49" s="48">
        <v>1.3434770343023947</v>
      </c>
      <c r="F49" s="49">
        <v>0.006689243252459758</v>
      </c>
      <c r="G49" s="50">
        <v>0.1490805034718748</v>
      </c>
      <c r="H49" s="49">
        <v>0</v>
      </c>
      <c r="I49" s="50">
        <v>0.060661207158022444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20">
        <v>0</v>
      </c>
      <c r="P49" s="20">
        <v>0</v>
      </c>
      <c r="Q49" s="20">
        <v>0</v>
      </c>
      <c r="R49" s="20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3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56">
        <v>0</v>
      </c>
      <c r="BL49" s="56">
        <v>0</v>
      </c>
      <c r="BM49" s="56">
        <v>0</v>
      </c>
      <c r="BN49" s="56">
        <v>0</v>
      </c>
      <c r="BO49" s="56">
        <v>0</v>
      </c>
      <c r="BP49" s="57">
        <v>0</v>
      </c>
      <c r="BQ49" s="57">
        <v>0</v>
      </c>
      <c r="BR49" s="57">
        <v>0</v>
      </c>
      <c r="BS49" s="57">
        <v>0</v>
      </c>
      <c r="BT49" s="56">
        <v>0</v>
      </c>
      <c r="BU49" s="56">
        <v>0</v>
      </c>
      <c r="BV49" s="56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37">
        <f>CC47/CC7%</f>
        <v>0.023286170806875194</v>
      </c>
    </row>
    <row r="50" spans="1:81" ht="12.75">
      <c r="A50" s="34"/>
      <c r="B50" s="44" t="s">
        <v>127</v>
      </c>
      <c r="C50" s="36">
        <v>0</v>
      </c>
      <c r="D50" s="47">
        <v>100</v>
      </c>
      <c r="E50" s="48">
        <v>0</v>
      </c>
      <c r="F50" s="49">
        <v>100</v>
      </c>
      <c r="G50" s="50">
        <v>0</v>
      </c>
      <c r="H50" s="49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20">
        <v>0</v>
      </c>
      <c r="P50" s="20">
        <v>0</v>
      </c>
      <c r="Q50" s="20">
        <v>0</v>
      </c>
      <c r="R50" s="20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3">
        <v>0</v>
      </c>
      <c r="AM50" s="78">
        <v>0</v>
      </c>
      <c r="AN50" s="78">
        <v>0</v>
      </c>
      <c r="AO50" s="78">
        <v>0</v>
      </c>
      <c r="AP50" s="78">
        <v>0</v>
      </c>
      <c r="AQ50" s="78">
        <v>0</v>
      </c>
      <c r="AR50" s="7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56">
        <v>0</v>
      </c>
      <c r="BL50" s="56">
        <v>0</v>
      </c>
      <c r="BM50" s="56">
        <v>0</v>
      </c>
      <c r="BN50" s="56">
        <v>0</v>
      </c>
      <c r="BO50" s="56">
        <v>0</v>
      </c>
      <c r="BP50" s="57">
        <v>0</v>
      </c>
      <c r="BQ50" s="57">
        <v>0</v>
      </c>
      <c r="BR50" s="57">
        <v>0</v>
      </c>
      <c r="BS50" s="57">
        <v>0</v>
      </c>
      <c r="BT50" s="56">
        <v>0</v>
      </c>
      <c r="BU50" s="56">
        <v>0</v>
      </c>
      <c r="BV50" s="56">
        <v>0</v>
      </c>
      <c r="BW50" s="53">
        <v>0</v>
      </c>
      <c r="BX50" s="53">
        <v>0</v>
      </c>
      <c r="BY50" s="53">
        <v>0</v>
      </c>
      <c r="BZ50" s="53">
        <v>0</v>
      </c>
      <c r="CA50" s="53">
        <v>0</v>
      </c>
      <c r="CB50" s="53">
        <v>0</v>
      </c>
      <c r="CC50" s="37">
        <f>CC48/CC47%</f>
        <v>12.240492651457982</v>
      </c>
    </row>
    <row r="51" spans="1:81" ht="12.75">
      <c r="A51" s="32">
        <v>25</v>
      </c>
      <c r="B51" s="16" t="s">
        <v>128</v>
      </c>
      <c r="C51" s="17">
        <v>206143</v>
      </c>
      <c r="D51" s="19">
        <v>3441</v>
      </c>
      <c r="E51" s="19">
        <v>119315</v>
      </c>
      <c r="F51" s="19">
        <v>355863</v>
      </c>
      <c r="G51" s="19">
        <v>14752</v>
      </c>
      <c r="H51" s="19">
        <v>211500</v>
      </c>
      <c r="I51" s="19">
        <v>91400</v>
      </c>
      <c r="J51" s="19">
        <v>179803</v>
      </c>
      <c r="K51" s="19">
        <v>71858</v>
      </c>
      <c r="L51" s="19">
        <v>112180</v>
      </c>
      <c r="M51" s="19">
        <v>56100</v>
      </c>
      <c r="N51" s="19">
        <v>118782</v>
      </c>
      <c r="O51" s="20">
        <v>176500</v>
      </c>
      <c r="P51" s="20">
        <v>211000</v>
      </c>
      <c r="Q51" s="20">
        <v>95988</v>
      </c>
      <c r="R51" s="20">
        <v>83261</v>
      </c>
      <c r="S51" s="20">
        <v>615477</v>
      </c>
      <c r="T51" s="20">
        <v>70759</v>
      </c>
      <c r="U51" s="21">
        <v>625536</v>
      </c>
      <c r="V51" s="21">
        <v>164751</v>
      </c>
      <c r="W51" s="21">
        <v>234045</v>
      </c>
      <c r="X51" s="21">
        <v>226076</v>
      </c>
      <c r="Y51" s="21">
        <v>127400</v>
      </c>
      <c r="Z51" s="21">
        <v>134600</v>
      </c>
      <c r="AA51" s="22">
        <v>38543</v>
      </c>
      <c r="AB51" s="22">
        <v>255802</v>
      </c>
      <c r="AC51" s="22">
        <v>56122</v>
      </c>
      <c r="AD51" s="22">
        <v>304640</v>
      </c>
      <c r="AE51" s="22">
        <v>379300</v>
      </c>
      <c r="AF51" s="22">
        <v>40651</v>
      </c>
      <c r="AG51" s="22">
        <v>61101</v>
      </c>
      <c r="AH51" s="22">
        <v>64900</v>
      </c>
      <c r="AI51" s="22">
        <v>134812</v>
      </c>
      <c r="AJ51" s="22">
        <v>119469</v>
      </c>
      <c r="AK51" s="22">
        <v>30900</v>
      </c>
      <c r="AL51" s="23">
        <v>88862</v>
      </c>
      <c r="AM51" s="20">
        <v>16664</v>
      </c>
      <c r="AN51" s="20">
        <v>135468</v>
      </c>
      <c r="AO51" s="20">
        <v>158127</v>
      </c>
      <c r="AP51" s="20">
        <v>28041</v>
      </c>
      <c r="AQ51" s="20">
        <v>214600</v>
      </c>
      <c r="AR51" s="20">
        <v>33923</v>
      </c>
      <c r="AS51" s="88">
        <v>19082</v>
      </c>
      <c r="AT51" s="88">
        <v>43627</v>
      </c>
      <c r="AU51" s="88">
        <v>92601</v>
      </c>
      <c r="AV51" s="88">
        <v>252556</v>
      </c>
      <c r="AW51" s="88">
        <v>37975</v>
      </c>
      <c r="AX51" s="88">
        <v>26972</v>
      </c>
      <c r="AY51" s="25">
        <v>104001</v>
      </c>
      <c r="AZ51" s="25">
        <v>92387</v>
      </c>
      <c r="BA51" s="25">
        <v>172991</v>
      </c>
      <c r="BB51" s="25">
        <v>128060</v>
      </c>
      <c r="BC51" s="25">
        <v>116168</v>
      </c>
      <c r="BD51" s="25">
        <v>41100</v>
      </c>
      <c r="BE51" s="25">
        <v>20707</v>
      </c>
      <c r="BF51" s="25">
        <v>12426</v>
      </c>
      <c r="BG51" s="25">
        <v>37144</v>
      </c>
      <c r="BH51" s="25">
        <v>168281</v>
      </c>
      <c r="BI51" s="25">
        <v>66237</v>
      </c>
      <c r="BJ51" s="25">
        <v>6091</v>
      </c>
      <c r="BK51" s="30">
        <v>8095</v>
      </c>
      <c r="BL51" s="30">
        <v>6972</v>
      </c>
      <c r="BM51" s="30">
        <v>7319</v>
      </c>
      <c r="BN51" s="30">
        <v>222203</v>
      </c>
      <c r="BO51" s="30">
        <v>3678</v>
      </c>
      <c r="BP51" s="30">
        <v>4313</v>
      </c>
      <c r="BQ51" s="30">
        <v>4406</v>
      </c>
      <c r="BR51" s="30">
        <v>16179</v>
      </c>
      <c r="BS51" s="30">
        <v>15551</v>
      </c>
      <c r="BT51" s="30">
        <v>18470</v>
      </c>
      <c r="BU51" s="30">
        <v>10535</v>
      </c>
      <c r="BV51" s="30">
        <v>1256</v>
      </c>
      <c r="BW51" s="53">
        <v>3300</v>
      </c>
      <c r="BX51" s="53">
        <v>146</v>
      </c>
      <c r="BY51" s="53">
        <v>14100</v>
      </c>
      <c r="BZ51" s="53">
        <v>718</v>
      </c>
      <c r="CA51" s="53">
        <v>29326</v>
      </c>
      <c r="CB51" s="53">
        <v>0</v>
      </c>
      <c r="CC51" s="28">
        <f t="shared" si="0"/>
        <v>8273428</v>
      </c>
    </row>
    <row r="52" spans="1:81" ht="12.75">
      <c r="A52" s="15">
        <v>26</v>
      </c>
      <c r="B52" s="90" t="s">
        <v>129</v>
      </c>
      <c r="C52" s="17">
        <v>4269</v>
      </c>
      <c r="D52" s="19">
        <v>941</v>
      </c>
      <c r="E52" s="19">
        <v>46861</v>
      </c>
      <c r="F52" s="19">
        <v>215005</v>
      </c>
      <c r="G52" s="19">
        <v>6485</v>
      </c>
      <c r="H52" s="19">
        <v>74600</v>
      </c>
      <c r="I52" s="19">
        <v>55700</v>
      </c>
      <c r="J52" s="19">
        <v>96944</v>
      </c>
      <c r="K52" s="19">
        <v>32203</v>
      </c>
      <c r="L52" s="19">
        <v>61957</v>
      </c>
      <c r="M52" s="19">
        <v>32500</v>
      </c>
      <c r="N52" s="19">
        <v>66531</v>
      </c>
      <c r="O52" s="20">
        <v>92900</v>
      </c>
      <c r="P52" s="20">
        <v>92500</v>
      </c>
      <c r="Q52" s="20">
        <v>57594</v>
      </c>
      <c r="R52" s="20">
        <v>43350</v>
      </c>
      <c r="S52" s="20">
        <v>399297</v>
      </c>
      <c r="T52" s="20">
        <v>27241</v>
      </c>
      <c r="U52" s="21">
        <v>382532</v>
      </c>
      <c r="V52" s="21">
        <v>98936</v>
      </c>
      <c r="W52" s="21">
        <v>129822</v>
      </c>
      <c r="X52" s="21">
        <v>105531</v>
      </c>
      <c r="Y52" s="21">
        <v>64900</v>
      </c>
      <c r="Z52" s="21">
        <v>79100</v>
      </c>
      <c r="AA52" s="22">
        <v>22616</v>
      </c>
      <c r="AB52" s="22">
        <v>158983</v>
      </c>
      <c r="AC52" s="22">
        <v>20595</v>
      </c>
      <c r="AD52" s="22">
        <v>187982</v>
      </c>
      <c r="AE52" s="22">
        <v>266600</v>
      </c>
      <c r="AF52" s="22">
        <v>21986</v>
      </c>
      <c r="AG52" s="22">
        <v>42943</v>
      </c>
      <c r="AH52" s="22">
        <v>27600</v>
      </c>
      <c r="AI52" s="22">
        <v>75191</v>
      </c>
      <c r="AJ52" s="22">
        <v>73264</v>
      </c>
      <c r="AK52" s="22">
        <v>17400</v>
      </c>
      <c r="AL52" s="23">
        <v>58962</v>
      </c>
      <c r="AM52" s="20">
        <v>7637</v>
      </c>
      <c r="AN52" s="20">
        <v>35548</v>
      </c>
      <c r="AO52" s="20">
        <v>100571</v>
      </c>
      <c r="AP52" s="20">
        <v>13345</v>
      </c>
      <c r="AQ52" s="20">
        <v>220100</v>
      </c>
      <c r="AR52" s="20">
        <v>18135</v>
      </c>
      <c r="AS52" s="24">
        <v>11064</v>
      </c>
      <c r="AT52" s="24">
        <v>25159</v>
      </c>
      <c r="AU52" s="24">
        <v>60381</v>
      </c>
      <c r="AV52" s="24">
        <v>166765</v>
      </c>
      <c r="AW52" s="24">
        <v>22106</v>
      </c>
      <c r="AX52" s="24">
        <v>15369</v>
      </c>
      <c r="AY52" s="25">
        <v>60938</v>
      </c>
      <c r="AZ52" s="25">
        <v>55539</v>
      </c>
      <c r="BA52" s="25">
        <v>98766</v>
      </c>
      <c r="BB52" s="25">
        <v>79715</v>
      </c>
      <c r="BC52" s="25">
        <v>79454</v>
      </c>
      <c r="BD52" s="25">
        <v>22600</v>
      </c>
      <c r="BE52" s="25">
        <v>9510</v>
      </c>
      <c r="BF52" s="25">
        <v>6658</v>
      </c>
      <c r="BG52" s="25">
        <v>23214</v>
      </c>
      <c r="BH52" s="25">
        <v>79310</v>
      </c>
      <c r="BI52" s="25">
        <v>39025</v>
      </c>
      <c r="BJ52" s="25">
        <v>2487</v>
      </c>
      <c r="BK52" s="30">
        <v>4029</v>
      </c>
      <c r="BL52" s="30">
        <v>3597</v>
      </c>
      <c r="BM52" s="30">
        <v>4142</v>
      </c>
      <c r="BN52" s="30">
        <v>128477</v>
      </c>
      <c r="BO52" s="30">
        <v>1379</v>
      </c>
      <c r="BP52" s="30">
        <v>2612</v>
      </c>
      <c r="BQ52" s="30">
        <v>2192</v>
      </c>
      <c r="BR52" s="30">
        <v>5409</v>
      </c>
      <c r="BS52" s="30">
        <v>7200</v>
      </c>
      <c r="BT52" s="30">
        <v>10123</v>
      </c>
      <c r="BU52" s="30">
        <v>4315</v>
      </c>
      <c r="BV52" s="30">
        <v>1116</v>
      </c>
      <c r="BW52" s="23">
        <v>700</v>
      </c>
      <c r="BX52" s="23">
        <v>250</v>
      </c>
      <c r="BY52" s="23">
        <v>4314</v>
      </c>
      <c r="BZ52" s="23">
        <v>119</v>
      </c>
      <c r="CA52" s="23">
        <v>10808</v>
      </c>
      <c r="CB52" s="23">
        <v>154</v>
      </c>
      <c r="CC52" s="28">
        <f t="shared" si="0"/>
        <v>4686153</v>
      </c>
    </row>
    <row r="53" spans="1:81" ht="12.75">
      <c r="A53" s="15">
        <v>27</v>
      </c>
      <c r="B53" s="16" t="s">
        <v>130</v>
      </c>
      <c r="C53" s="17">
        <v>216473</v>
      </c>
      <c r="D53" s="19">
        <v>3478</v>
      </c>
      <c r="E53" s="19">
        <v>136582</v>
      </c>
      <c r="F53" s="19">
        <v>392815</v>
      </c>
      <c r="G53" s="19">
        <v>16876</v>
      </c>
      <c r="H53" s="19">
        <v>231828</v>
      </c>
      <c r="I53" s="19">
        <v>99200</v>
      </c>
      <c r="J53" s="19">
        <v>195805</v>
      </c>
      <c r="K53" s="19">
        <v>81723</v>
      </c>
      <c r="L53" s="19">
        <v>117692</v>
      </c>
      <c r="M53" s="19">
        <v>65300</v>
      </c>
      <c r="N53" s="19">
        <v>133835</v>
      </c>
      <c r="O53" s="20">
        <v>196800</v>
      </c>
      <c r="P53" s="20">
        <v>224500</v>
      </c>
      <c r="Q53" s="20">
        <v>104276</v>
      </c>
      <c r="R53" s="20">
        <v>97473</v>
      </c>
      <c r="S53" s="20">
        <v>655360</v>
      </c>
      <c r="T53" s="20">
        <v>79830</v>
      </c>
      <c r="U53" s="21">
        <v>659644</v>
      </c>
      <c r="V53" s="21">
        <v>172454</v>
      </c>
      <c r="W53" s="21">
        <v>268829</v>
      </c>
      <c r="X53" s="21">
        <v>241127</v>
      </c>
      <c r="Y53" s="21">
        <v>144000</v>
      </c>
      <c r="Z53" s="21">
        <v>147300</v>
      </c>
      <c r="AA53" s="22">
        <v>50226</v>
      </c>
      <c r="AB53" s="22">
        <v>287963</v>
      </c>
      <c r="AC53" s="22">
        <v>61998</v>
      </c>
      <c r="AD53" s="22">
        <v>328048</v>
      </c>
      <c r="AE53" s="22">
        <v>439000</v>
      </c>
      <c r="AF53" s="22">
        <v>45132</v>
      </c>
      <c r="AG53" s="22">
        <v>67065</v>
      </c>
      <c r="AH53" s="22">
        <v>71800</v>
      </c>
      <c r="AI53" s="22">
        <v>167882</v>
      </c>
      <c r="AJ53" s="22">
        <v>130252</v>
      </c>
      <c r="AK53" s="22">
        <v>34800</v>
      </c>
      <c r="AL53" s="23">
        <v>96524</v>
      </c>
      <c r="AM53" s="20">
        <v>18268</v>
      </c>
      <c r="AN53" s="20">
        <v>140624</v>
      </c>
      <c r="AO53" s="20">
        <v>178272</v>
      </c>
      <c r="AP53" s="20">
        <v>28041</v>
      </c>
      <c r="AQ53" s="20">
        <v>448700</v>
      </c>
      <c r="AR53" s="20">
        <v>39796</v>
      </c>
      <c r="AS53" s="24">
        <v>27667</v>
      </c>
      <c r="AT53" s="24">
        <v>46906</v>
      </c>
      <c r="AU53" s="24">
        <v>99886</v>
      </c>
      <c r="AV53" s="24">
        <v>276772</v>
      </c>
      <c r="AW53" s="24">
        <v>51470</v>
      </c>
      <c r="AX53" s="24">
        <v>29947</v>
      </c>
      <c r="AY53" s="25">
        <v>116732</v>
      </c>
      <c r="AZ53" s="25">
        <v>99645</v>
      </c>
      <c r="BA53" s="25">
        <v>187872</v>
      </c>
      <c r="BB53" s="25">
        <v>149429</v>
      </c>
      <c r="BC53" s="25">
        <v>131538</v>
      </c>
      <c r="BD53" s="25">
        <v>46500</v>
      </c>
      <c r="BE53" s="25">
        <v>21820</v>
      </c>
      <c r="BF53" s="25">
        <v>17163</v>
      </c>
      <c r="BG53" s="25">
        <v>41248</v>
      </c>
      <c r="BH53" s="25">
        <v>191344</v>
      </c>
      <c r="BI53" s="25">
        <v>74018</v>
      </c>
      <c r="BJ53" s="25">
        <v>7076</v>
      </c>
      <c r="BK53" s="30">
        <v>9640</v>
      </c>
      <c r="BL53" s="30">
        <v>8285</v>
      </c>
      <c r="BM53" s="30">
        <v>11335</v>
      </c>
      <c r="BN53" s="30">
        <v>258494.5</v>
      </c>
      <c r="BO53" s="30">
        <v>4679</v>
      </c>
      <c r="BP53" s="30">
        <v>5922</v>
      </c>
      <c r="BQ53" s="30">
        <v>6285</v>
      </c>
      <c r="BR53" s="30">
        <v>20118</v>
      </c>
      <c r="BS53" s="30">
        <v>17520</v>
      </c>
      <c r="BT53" s="30">
        <v>23567</v>
      </c>
      <c r="BU53" s="30">
        <v>12458</v>
      </c>
      <c r="BV53" s="30">
        <v>2292</v>
      </c>
      <c r="BW53" s="23">
        <v>4200</v>
      </c>
      <c r="BX53" s="23">
        <v>505</v>
      </c>
      <c r="BY53" s="23">
        <v>17427</v>
      </c>
      <c r="BZ53" s="23">
        <v>1268</v>
      </c>
      <c r="CA53" s="23">
        <v>33501</v>
      </c>
      <c r="CB53" s="23">
        <v>803</v>
      </c>
      <c r="CC53" s="28">
        <f t="shared" si="0"/>
        <v>9372923.5</v>
      </c>
    </row>
    <row r="54" spans="1:81" ht="12.75">
      <c r="A54" s="32">
        <v>28</v>
      </c>
      <c r="B54" s="16" t="s">
        <v>131</v>
      </c>
      <c r="C54" s="17">
        <v>357353</v>
      </c>
      <c r="D54" s="19">
        <v>-4904</v>
      </c>
      <c r="E54" s="19">
        <v>37566</v>
      </c>
      <c r="F54" s="19">
        <v>50158</v>
      </c>
      <c r="G54" s="19">
        <v>-45456</v>
      </c>
      <c r="H54" s="19">
        <v>128328</v>
      </c>
      <c r="I54" s="19">
        <v>43300</v>
      </c>
      <c r="J54" s="19">
        <v>36030</v>
      </c>
      <c r="K54" s="19">
        <v>19597</v>
      </c>
      <c r="L54" s="19">
        <v>34568</v>
      </c>
      <c r="M54" s="19">
        <v>4100</v>
      </c>
      <c r="N54" s="19">
        <v>32471</v>
      </c>
      <c r="O54" s="20">
        <v>44800</v>
      </c>
      <c r="P54" s="20">
        <v>96100</v>
      </c>
      <c r="Q54" s="20">
        <v>26826</v>
      </c>
      <c r="R54" s="20">
        <v>27903</v>
      </c>
      <c r="S54" s="20">
        <v>88137</v>
      </c>
      <c r="T54" s="20">
        <v>34172</v>
      </c>
      <c r="U54" s="21">
        <v>72070</v>
      </c>
      <c r="V54" s="21">
        <v>43281</v>
      </c>
      <c r="W54" s="21">
        <v>61523</v>
      </c>
      <c r="X54" s="21">
        <v>68653</v>
      </c>
      <c r="Y54" s="21">
        <v>33500</v>
      </c>
      <c r="Z54" s="21">
        <v>24900</v>
      </c>
      <c r="AA54" s="22">
        <v>8626</v>
      </c>
      <c r="AB54" s="22">
        <v>46544</v>
      </c>
      <c r="AC54" s="22">
        <v>20021</v>
      </c>
      <c r="AD54" s="22">
        <v>41110</v>
      </c>
      <c r="AE54" s="22">
        <v>44800</v>
      </c>
      <c r="AF54" s="22">
        <v>9009</v>
      </c>
      <c r="AG54" s="22">
        <v>8243</v>
      </c>
      <c r="AH54" s="22">
        <v>22500</v>
      </c>
      <c r="AI54" s="22">
        <v>31075</v>
      </c>
      <c r="AJ54" s="22">
        <v>15312</v>
      </c>
      <c r="AK54" s="22">
        <v>2700</v>
      </c>
      <c r="AL54" s="23">
        <v>4118</v>
      </c>
      <c r="AM54" s="20">
        <v>2859</v>
      </c>
      <c r="AN54" s="20">
        <v>61850</v>
      </c>
      <c r="AO54" s="20">
        <v>13147</v>
      </c>
      <c r="AP54" s="20">
        <v>5838</v>
      </c>
      <c r="AQ54" s="20">
        <v>113400</v>
      </c>
      <c r="AR54" s="20">
        <v>7937</v>
      </c>
      <c r="AS54" s="24">
        <v>5164</v>
      </c>
      <c r="AT54" s="24">
        <v>10790</v>
      </c>
      <c r="AU54" s="24">
        <v>13468</v>
      </c>
      <c r="AV54" s="24">
        <v>20289</v>
      </c>
      <c r="AW54" s="24">
        <v>8444</v>
      </c>
      <c r="AX54" s="24">
        <v>8538</v>
      </c>
      <c r="AY54" s="25">
        <v>26098</v>
      </c>
      <c r="AZ54" s="25">
        <v>21636</v>
      </c>
      <c r="BA54" s="25">
        <v>57753</v>
      </c>
      <c r="BB54" s="25">
        <v>23594</v>
      </c>
      <c r="BC54" s="25">
        <v>9028</v>
      </c>
      <c r="BD54" s="25">
        <v>12200</v>
      </c>
      <c r="BE54" s="25">
        <v>3745</v>
      </c>
      <c r="BF54" s="25">
        <v>3423</v>
      </c>
      <c r="BG54" s="25">
        <v>5313</v>
      </c>
      <c r="BH54" s="25">
        <v>26344</v>
      </c>
      <c r="BI54" s="25">
        <v>12476</v>
      </c>
      <c r="BJ54" s="25">
        <v>-341</v>
      </c>
      <c r="BK54" s="30">
        <v>266</v>
      </c>
      <c r="BL54" s="30">
        <v>791</v>
      </c>
      <c r="BM54" s="30">
        <v>29</v>
      </c>
      <c r="BN54" s="30">
        <v>21404.5</v>
      </c>
      <c r="BO54" s="30">
        <v>35</v>
      </c>
      <c r="BP54" s="30">
        <v>-71</v>
      </c>
      <c r="BQ54" s="30">
        <v>584</v>
      </c>
      <c r="BR54" s="30">
        <v>2254</v>
      </c>
      <c r="BS54" s="30">
        <v>623</v>
      </c>
      <c r="BT54" s="30">
        <v>2304</v>
      </c>
      <c r="BU54" s="30">
        <v>1585</v>
      </c>
      <c r="BV54" s="30">
        <v>-2957</v>
      </c>
      <c r="BW54" s="23">
        <v>-300</v>
      </c>
      <c r="BX54" s="23">
        <v>-2073</v>
      </c>
      <c r="BY54" s="23">
        <v>3699</v>
      </c>
      <c r="BZ54" s="23">
        <v>-512</v>
      </c>
      <c r="CA54" s="23">
        <v>6402</v>
      </c>
      <c r="CB54" s="23">
        <v>-2029</v>
      </c>
      <c r="CC54" s="28">
        <f t="shared" si="0"/>
        <v>2074061.5</v>
      </c>
    </row>
    <row r="55" spans="1:81" ht="12.75">
      <c r="A55" s="38"/>
      <c r="B55" s="44" t="s">
        <v>132</v>
      </c>
      <c r="C55" s="36">
        <v>29.69</v>
      </c>
      <c r="D55" s="49">
        <v>-4.28</v>
      </c>
      <c r="E55" s="48">
        <v>4.94</v>
      </c>
      <c r="F55" s="49">
        <v>2.35</v>
      </c>
      <c r="G55" s="49">
        <v>-45.48</v>
      </c>
      <c r="H55" s="49">
        <v>9.14</v>
      </c>
      <c r="I55" s="49">
        <v>8.76</v>
      </c>
      <c r="J55" s="49">
        <v>4.22</v>
      </c>
      <c r="K55" s="49">
        <v>6.43</v>
      </c>
      <c r="L55" s="49">
        <v>6.89</v>
      </c>
      <c r="M55" s="49">
        <v>1.15</v>
      </c>
      <c r="N55" s="49">
        <v>4.45</v>
      </c>
      <c r="O55" s="20">
        <v>3.19</v>
      </c>
      <c r="P55" s="20">
        <v>5.43</v>
      </c>
      <c r="Q55" s="20">
        <v>3.26</v>
      </c>
      <c r="R55" s="20">
        <v>3.37</v>
      </c>
      <c r="S55" s="20">
        <v>1.33</v>
      </c>
      <c r="T55" s="20">
        <v>5.44</v>
      </c>
      <c r="U55" s="51">
        <v>3.2</v>
      </c>
      <c r="V55" s="51">
        <v>2.99</v>
      </c>
      <c r="W55" s="51">
        <v>2.87</v>
      </c>
      <c r="X55" s="51">
        <v>3.39</v>
      </c>
      <c r="Y55" s="51">
        <v>2.96</v>
      </c>
      <c r="Z55" s="51">
        <v>1.98</v>
      </c>
      <c r="AA55" s="52">
        <v>2.15</v>
      </c>
      <c r="AB55" s="52">
        <v>2.11</v>
      </c>
      <c r="AC55" s="52">
        <v>4.61</v>
      </c>
      <c r="AD55" s="52">
        <v>1.2</v>
      </c>
      <c r="AE55" s="52">
        <v>1.05</v>
      </c>
      <c r="AF55" s="52">
        <v>2.81</v>
      </c>
      <c r="AG55" s="52">
        <v>1.62</v>
      </c>
      <c r="AH55" s="52">
        <v>4.1</v>
      </c>
      <c r="AI55" s="52">
        <v>2.57</v>
      </c>
      <c r="AJ55" s="52">
        <v>2.67</v>
      </c>
      <c r="AK55" s="52">
        <v>1.67</v>
      </c>
      <c r="AL55" s="53">
        <v>0.4</v>
      </c>
      <c r="AM55" s="48">
        <v>2.85</v>
      </c>
      <c r="AN55" s="48">
        <v>1.73</v>
      </c>
      <c r="AO55" s="48">
        <v>1.54</v>
      </c>
      <c r="AP55" s="48">
        <v>5.35</v>
      </c>
      <c r="AQ55" s="48">
        <v>5</v>
      </c>
      <c r="AR55" s="48">
        <v>3.15</v>
      </c>
      <c r="AS55" s="24">
        <v>2.13</v>
      </c>
      <c r="AT55" s="24">
        <v>4.49</v>
      </c>
      <c r="AU55" s="24">
        <v>2.62</v>
      </c>
      <c r="AV55" s="24">
        <v>0.75</v>
      </c>
      <c r="AW55" s="24">
        <v>3.15</v>
      </c>
      <c r="AX55" s="24">
        <v>5.03</v>
      </c>
      <c r="AY55" s="55">
        <v>3.11</v>
      </c>
      <c r="AZ55" s="55">
        <v>2.4</v>
      </c>
      <c r="BA55" s="55">
        <v>3.97</v>
      </c>
      <c r="BB55" s="55">
        <v>2.1</v>
      </c>
      <c r="BC55" s="55">
        <v>0.78</v>
      </c>
      <c r="BD55" s="55">
        <v>2.72</v>
      </c>
      <c r="BE55" s="55">
        <v>1.66</v>
      </c>
      <c r="BF55" s="55">
        <v>2.4</v>
      </c>
      <c r="BG55" s="55">
        <v>1.58</v>
      </c>
      <c r="BH55" s="55">
        <v>1.55</v>
      </c>
      <c r="BI55" s="55">
        <v>1.95</v>
      </c>
      <c r="BJ55" s="55">
        <v>-0.54</v>
      </c>
      <c r="BK55" s="56">
        <v>0.38</v>
      </c>
      <c r="BL55" s="56">
        <v>1.45</v>
      </c>
      <c r="BM55" s="56">
        <v>0.03</v>
      </c>
      <c r="BN55" s="56">
        <v>1.28</v>
      </c>
      <c r="BO55" s="56">
        <v>0.08</v>
      </c>
      <c r="BP55" s="56">
        <v>-0.13</v>
      </c>
      <c r="BQ55" s="56">
        <v>1.49</v>
      </c>
      <c r="BR55" s="56">
        <v>1.75</v>
      </c>
      <c r="BS55" s="56">
        <v>0.38</v>
      </c>
      <c r="BT55" s="56">
        <v>1.11</v>
      </c>
      <c r="BU55" s="56">
        <v>1.48</v>
      </c>
      <c r="BV55" s="56">
        <v>-8.48</v>
      </c>
      <c r="BW55" s="23">
        <v>-0.49</v>
      </c>
      <c r="BX55" s="23">
        <v>-14.62</v>
      </c>
      <c r="BY55" s="23">
        <v>1.76</v>
      </c>
      <c r="BZ55" s="23">
        <v>-2.96</v>
      </c>
      <c r="CA55" s="23">
        <v>1.04</v>
      </c>
      <c r="CB55" s="23">
        <v>-4.09</v>
      </c>
      <c r="CC55" s="37">
        <f>CC54/CC7%</f>
        <v>1.9873014672792073</v>
      </c>
    </row>
    <row r="56" spans="1:81" ht="12.75">
      <c r="A56" s="34"/>
      <c r="B56" s="44" t="s">
        <v>133</v>
      </c>
      <c r="C56" s="36">
        <v>57.6865211453588</v>
      </c>
      <c r="D56" s="49">
        <v>-8.853692372464582</v>
      </c>
      <c r="E56" s="48">
        <v>14.179862225158063</v>
      </c>
      <c r="F56" s="49">
        <v>7.03851410705816</v>
      </c>
      <c r="G56" s="49">
        <v>-246.9763651181744</v>
      </c>
      <c r="H56" s="49">
        <v>15.095635807552052</v>
      </c>
      <c r="I56" s="49">
        <v>51.24260355029586</v>
      </c>
      <c r="J56" s="49">
        <v>9.745581624317701</v>
      </c>
      <c r="K56" s="49">
        <v>28.355833369507028</v>
      </c>
      <c r="L56" s="49">
        <v>47.751792349877746</v>
      </c>
      <c r="M56" s="49">
        <v>8.436213991769549</v>
      </c>
      <c r="N56" s="49">
        <v>19.04915551540253</v>
      </c>
      <c r="O56" s="51">
        <v>6.16061606160616</v>
      </c>
      <c r="P56" s="51">
        <v>27.646720368239357</v>
      </c>
      <c r="Q56" s="51">
        <v>28.439063692646933</v>
      </c>
      <c r="R56" s="51">
        <v>26.607481715282876</v>
      </c>
      <c r="S56" s="51">
        <v>9.22743995259443</v>
      </c>
      <c r="T56" s="51">
        <v>13.69685115115757</v>
      </c>
      <c r="U56" s="51">
        <v>8.44236245579386</v>
      </c>
      <c r="V56" s="51">
        <v>28.005254099103176</v>
      </c>
      <c r="W56" s="51">
        <v>14.123153772341823</v>
      </c>
      <c r="X56" s="51">
        <v>8.457698571678481</v>
      </c>
      <c r="Y56" s="51">
        <v>25.769230769230766</v>
      </c>
      <c r="Z56" s="42">
        <v>21.63336229365769</v>
      </c>
      <c r="AA56" s="52">
        <v>12.714462590649136</v>
      </c>
      <c r="AB56" s="52">
        <v>9.410870299265838</v>
      </c>
      <c r="AC56" s="52">
        <v>14.941267780116121</v>
      </c>
      <c r="AD56" s="52">
        <v>7.106776244593421</v>
      </c>
      <c r="AE56" s="52">
        <v>7.662048913972977</v>
      </c>
      <c r="AF56" s="52">
        <v>15.897019639674614</v>
      </c>
      <c r="AG56" s="52">
        <v>10.414139882757228</v>
      </c>
      <c r="AH56" s="52">
        <v>30</v>
      </c>
      <c r="AI56" s="52">
        <v>24.76391600589712</v>
      </c>
      <c r="AJ56" s="52">
        <v>12.562661525208188</v>
      </c>
      <c r="AK56" s="52">
        <v>7.780979827089338</v>
      </c>
      <c r="AL56" s="53">
        <v>2.546392198813992</v>
      </c>
      <c r="AM56" s="48">
        <v>11.878843277380755</v>
      </c>
      <c r="AN56" s="48">
        <v>6.962824035871209</v>
      </c>
      <c r="AO56" s="48">
        <v>8.79780506574765</v>
      </c>
      <c r="AP56" s="48">
        <v>16.293153972816835</v>
      </c>
      <c r="AQ56" s="48">
        <v>14.55970003422942</v>
      </c>
      <c r="AR56" s="48">
        <v>18.541793206559827</v>
      </c>
      <c r="AS56" s="91">
        <v>16.8274244004171</v>
      </c>
      <c r="AT56" s="91">
        <v>9.572052091834925</v>
      </c>
      <c r="AU56" s="91">
        <v>5.499679443988452</v>
      </c>
      <c r="AV56" s="91">
        <v>6.028309791360878</v>
      </c>
      <c r="AW56" s="91">
        <v>7.778402129756717</v>
      </c>
      <c r="AX56" s="91">
        <v>13.38244514106583</v>
      </c>
      <c r="AY56" s="55">
        <v>14.656610300848577</v>
      </c>
      <c r="AZ56" s="55">
        <v>13.922242384463921</v>
      </c>
      <c r="BA56" s="55">
        <v>27.03241615120516</v>
      </c>
      <c r="BB56" s="55">
        <v>17.78008877233438</v>
      </c>
      <c r="BC56" s="55">
        <v>5.600322570639869</v>
      </c>
      <c r="BD56" s="55">
        <v>20.478388585816198</v>
      </c>
      <c r="BE56" s="55">
        <v>5.080928541386843</v>
      </c>
      <c r="BF56" s="55">
        <v>24.349125053350406</v>
      </c>
      <c r="BG56" s="55">
        <v>7.143817565750552</v>
      </c>
      <c r="BH56" s="55">
        <v>5.615548914364158</v>
      </c>
      <c r="BI56" s="55">
        <v>15.811418794753184</v>
      </c>
      <c r="BJ56" s="55">
        <v>-2.627523501309909</v>
      </c>
      <c r="BK56" s="56">
        <v>1.397058823529412</v>
      </c>
      <c r="BL56" s="56">
        <v>6.488393076859979</v>
      </c>
      <c r="BM56" s="56">
        <v>0.09297851875601154</v>
      </c>
      <c r="BN56" s="56">
        <v>5.7153194432206265</v>
      </c>
      <c r="BO56" s="56">
        <v>0.24937655860349126</v>
      </c>
      <c r="BP56" s="56">
        <v>-0.5149031836971499</v>
      </c>
      <c r="BQ56" s="56">
        <v>3.6882657572312745</v>
      </c>
      <c r="BR56" s="56">
        <v>2.2525358516963974</v>
      </c>
      <c r="BS56" s="56">
        <v>0.8898601648312408</v>
      </c>
      <c r="BT56" s="56">
        <v>3.6215026721156867</v>
      </c>
      <c r="BU56" s="56">
        <v>2.3321170031192984</v>
      </c>
      <c r="BV56" s="56">
        <v>-34.28405797101449</v>
      </c>
      <c r="BW56" s="53">
        <v>-0.5084745762711864</v>
      </c>
      <c r="BX56" s="53">
        <v>-17.38073279114614</v>
      </c>
      <c r="BY56" s="53">
        <v>2.593368995954653</v>
      </c>
      <c r="BZ56" s="53">
        <v>-3.013714756607216</v>
      </c>
      <c r="CA56" s="53">
        <v>1.551308022603251</v>
      </c>
      <c r="CB56" s="53">
        <v>-2.9850965853084404</v>
      </c>
      <c r="CC56" s="37">
        <f>CC54/CC3%</f>
        <v>14.448042957759677</v>
      </c>
    </row>
    <row r="57" spans="1:81" ht="12.75">
      <c r="A57" s="92">
        <v>29</v>
      </c>
      <c r="B57" s="93" t="s">
        <v>134</v>
      </c>
      <c r="C57" s="17">
        <v>609624</v>
      </c>
      <c r="D57" s="19">
        <v>59177.14</v>
      </c>
      <c r="E57" s="19">
        <v>233754</v>
      </c>
      <c r="F57" s="19">
        <v>700862</v>
      </c>
      <c r="G57" s="19">
        <v>59115</v>
      </c>
      <c r="H57" s="19">
        <v>535000</v>
      </c>
      <c r="I57" s="19">
        <v>71490</v>
      </c>
      <c r="J57" s="19">
        <v>355338</v>
      </c>
      <c r="K57" s="19">
        <v>70543</v>
      </c>
      <c r="L57" s="19">
        <v>221049</v>
      </c>
      <c r="M57" s="19">
        <v>50300</v>
      </c>
      <c r="N57" s="19">
        <v>144754</v>
      </c>
      <c r="O57" s="67">
        <v>254500</v>
      </c>
      <c r="P57" s="67">
        <v>310900</v>
      </c>
      <c r="Q57" s="94">
        <v>81865</v>
      </c>
      <c r="R57" s="95">
        <v>77187</v>
      </c>
      <c r="S57" s="67">
        <v>928382</v>
      </c>
      <c r="T57" s="25">
        <v>177291</v>
      </c>
      <c r="U57" s="67">
        <v>700301</v>
      </c>
      <c r="V57" s="20">
        <v>153518</v>
      </c>
      <c r="W57" s="20">
        <v>436283</v>
      </c>
      <c r="X57" s="20">
        <v>774585</v>
      </c>
      <c r="Y57" s="20">
        <v>113200</v>
      </c>
      <c r="Z57" s="20">
        <v>113500</v>
      </c>
      <c r="AA57" s="23">
        <v>44637</v>
      </c>
      <c r="AB57" s="23">
        <v>309945</v>
      </c>
      <c r="AC57" s="23">
        <v>116364</v>
      </c>
      <c r="AD57" s="23">
        <v>561412</v>
      </c>
      <c r="AE57" s="23">
        <v>421600</v>
      </c>
      <c r="AF57" s="23">
        <v>49511</v>
      </c>
      <c r="AG57" s="23">
        <v>76155</v>
      </c>
      <c r="AH57" s="23">
        <v>46500</v>
      </c>
      <c r="AI57" s="23">
        <v>118233</v>
      </c>
      <c r="AJ57" s="23">
        <v>118646</v>
      </c>
      <c r="AK57" s="23">
        <v>31400</v>
      </c>
      <c r="AL57" s="23">
        <v>157602</v>
      </c>
      <c r="AM57" s="23">
        <v>22917</v>
      </c>
      <c r="AN57" s="23">
        <v>848827</v>
      </c>
      <c r="AO57" s="23">
        <v>141924</v>
      </c>
      <c r="AP57" s="23">
        <v>22392</v>
      </c>
      <c r="AQ57" s="23">
        <v>818100</v>
      </c>
      <c r="AR57" s="23">
        <v>41231</v>
      </c>
      <c r="AS57" s="23">
        <v>28522</v>
      </c>
      <c r="AT57" s="23">
        <v>74775</v>
      </c>
      <c r="AU57" s="23">
        <v>246150</v>
      </c>
      <c r="AV57" s="23">
        <v>338937</v>
      </c>
      <c r="AW57" s="23">
        <v>74155</v>
      </c>
      <c r="AX57" s="23">
        <v>45300</v>
      </c>
      <c r="AY57" s="23">
        <v>135593</v>
      </c>
      <c r="AZ57" s="24">
        <v>149123</v>
      </c>
      <c r="BA57" s="24">
        <v>232235</v>
      </c>
      <c r="BB57" s="24">
        <v>127330</v>
      </c>
      <c r="BC57" s="24">
        <v>154709</v>
      </c>
      <c r="BD57" s="24">
        <v>57000</v>
      </c>
      <c r="BE57" s="24">
        <v>66175</v>
      </c>
      <c r="BF57" s="24">
        <v>11216</v>
      </c>
      <c r="BG57" s="24">
        <v>66204</v>
      </c>
      <c r="BH57" s="24">
        <v>460713</v>
      </c>
      <c r="BI57" s="24">
        <v>71676</v>
      </c>
      <c r="BJ57" s="24">
        <v>12800</v>
      </c>
      <c r="BK57" s="24">
        <v>17500</v>
      </c>
      <c r="BL57" s="24">
        <v>12138</v>
      </c>
      <c r="BM57" s="24">
        <v>25860</v>
      </c>
      <c r="BN57" s="24">
        <v>464664</v>
      </c>
      <c r="BO57" s="24">
        <v>13943</v>
      </c>
      <c r="BP57" s="24">
        <v>13601</v>
      </c>
      <c r="BQ57" s="24">
        <v>15323</v>
      </c>
      <c r="BR57" s="96">
        <v>99758</v>
      </c>
      <c r="BS57" s="24">
        <v>70317</v>
      </c>
      <c r="BT57" s="24">
        <v>70419</v>
      </c>
      <c r="BU57" s="24">
        <v>66345</v>
      </c>
      <c r="BV57" s="24">
        <v>9939</v>
      </c>
      <c r="BW57" s="23">
        <v>58800</v>
      </c>
      <c r="BX57" s="23">
        <v>13100</v>
      </c>
      <c r="BY57" s="23">
        <v>101231</v>
      </c>
      <c r="BZ57" s="23">
        <v>16998</v>
      </c>
      <c r="CA57" s="23">
        <v>408303</v>
      </c>
      <c r="CB57" s="97">
        <v>0</v>
      </c>
      <c r="CC57" s="28">
        <f>SUM(C57:CB57)</f>
        <v>15010766.14</v>
      </c>
    </row>
    <row r="58" spans="1:81" ht="12.75">
      <c r="A58" s="92">
        <v>30</v>
      </c>
      <c r="B58" s="93" t="s">
        <v>135</v>
      </c>
      <c r="C58" s="97"/>
      <c r="D58" s="68"/>
      <c r="E58" s="9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1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25"/>
      <c r="BD58" s="25"/>
      <c r="BE58" s="25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28">
        <f>SUM(C58:CB58)</f>
        <v>0</v>
      </c>
    </row>
    <row r="59" spans="2:81" ht="12.75">
      <c r="B59" s="63" t="s">
        <v>136</v>
      </c>
      <c r="C59" s="97">
        <v>0</v>
      </c>
      <c r="D59" s="100">
        <v>142768.72</v>
      </c>
      <c r="E59" s="100">
        <v>498117</v>
      </c>
      <c r="F59" s="100">
        <v>2338488</v>
      </c>
      <c r="G59" s="101">
        <v>120864</v>
      </c>
      <c r="H59" s="100">
        <v>1336900</v>
      </c>
      <c r="I59" s="100">
        <v>547100</v>
      </c>
      <c r="J59" s="100">
        <v>1253094</v>
      </c>
      <c r="K59" s="100">
        <v>398298</v>
      </c>
      <c r="L59" s="100">
        <v>683723</v>
      </c>
      <c r="M59" s="100">
        <v>349000</v>
      </c>
      <c r="N59" s="100">
        <v>831678</v>
      </c>
      <c r="O59" s="100">
        <v>919500</v>
      </c>
      <c r="P59" s="100">
        <v>1299800</v>
      </c>
      <c r="Q59" s="100">
        <v>704762</v>
      </c>
      <c r="R59" s="100">
        <v>592301</v>
      </c>
      <c r="S59" s="100">
        <v>5066088</v>
      </c>
      <c r="T59" s="100">
        <v>435803</v>
      </c>
      <c r="U59" s="100">
        <v>4181746</v>
      </c>
      <c r="V59" s="100">
        <v>1060341</v>
      </c>
      <c r="W59" s="100">
        <v>1652912</v>
      </c>
      <c r="X59" s="100">
        <v>1616660</v>
      </c>
      <c r="Y59" s="100">
        <v>717400</v>
      </c>
      <c r="Z59" s="100">
        <v>837900</v>
      </c>
      <c r="AA59" s="100">
        <v>286626</v>
      </c>
      <c r="AB59" s="100">
        <v>1865206</v>
      </c>
      <c r="AC59" s="100">
        <v>345776</v>
      </c>
      <c r="AD59" s="100">
        <v>2294162</v>
      </c>
      <c r="AE59" s="100">
        <v>2986400</v>
      </c>
      <c r="AF59" s="100">
        <v>235830</v>
      </c>
      <c r="AG59" s="100">
        <v>461795</v>
      </c>
      <c r="AH59" s="100">
        <v>406300</v>
      </c>
      <c r="AI59" s="100">
        <v>893155</v>
      </c>
      <c r="AJ59" s="102">
        <v>711590</v>
      </c>
      <c r="AK59" s="100">
        <v>214100</v>
      </c>
      <c r="AL59" s="100">
        <v>576353</v>
      </c>
      <c r="AM59" s="100">
        <v>91927</v>
      </c>
      <c r="AN59" s="100">
        <v>2882702</v>
      </c>
      <c r="AO59" s="100">
        <v>1189822</v>
      </c>
      <c r="AP59" s="100">
        <v>133514</v>
      </c>
      <c r="AQ59" s="100">
        <v>1845800</v>
      </c>
      <c r="AR59" s="100">
        <v>236025</v>
      </c>
      <c r="AS59" s="100">
        <v>139109</v>
      </c>
      <c r="AT59" s="100">
        <v>263470</v>
      </c>
      <c r="AU59" s="100">
        <v>694326</v>
      </c>
      <c r="AV59" s="100">
        <v>1452816</v>
      </c>
      <c r="AW59" s="100">
        <v>296235</v>
      </c>
      <c r="AX59" s="100">
        <v>180300</v>
      </c>
      <c r="AY59" s="100">
        <v>729627</v>
      </c>
      <c r="AZ59" s="78">
        <v>645332</v>
      </c>
      <c r="BA59" s="78">
        <v>1139762</v>
      </c>
      <c r="BB59" s="78">
        <v>882645</v>
      </c>
      <c r="BC59" s="78">
        <v>755827</v>
      </c>
      <c r="BD59" s="78">
        <v>247300</v>
      </c>
      <c r="BE59" s="78">
        <v>107146</v>
      </c>
      <c r="BF59" s="78">
        <v>58973</v>
      </c>
      <c r="BG59" s="78">
        <v>217726</v>
      </c>
      <c r="BH59" s="78">
        <v>1117534</v>
      </c>
      <c r="BI59" s="78">
        <v>353603</v>
      </c>
      <c r="BJ59" s="78">
        <v>35474</v>
      </c>
      <c r="BK59" s="78">
        <v>50400</v>
      </c>
      <c r="BL59" s="78">
        <v>44181</v>
      </c>
      <c r="BM59" s="78">
        <v>56666</v>
      </c>
      <c r="BN59" s="78">
        <v>1619986</v>
      </c>
      <c r="BO59" s="78">
        <v>13829</v>
      </c>
      <c r="BP59" s="78">
        <v>33222</v>
      </c>
      <c r="BQ59" s="78">
        <v>33562</v>
      </c>
      <c r="BR59" s="78">
        <v>0</v>
      </c>
      <c r="BS59" s="93">
        <v>0</v>
      </c>
      <c r="BT59" s="93">
        <v>13510</v>
      </c>
      <c r="BU59" s="93">
        <v>46238</v>
      </c>
      <c r="BV59" s="97">
        <v>0</v>
      </c>
      <c r="BW59" s="97">
        <v>0</v>
      </c>
      <c r="BX59" s="97">
        <v>0</v>
      </c>
      <c r="BY59" s="97">
        <v>0</v>
      </c>
      <c r="BZ59" s="97">
        <v>0</v>
      </c>
      <c r="CA59" s="97">
        <v>0</v>
      </c>
      <c r="CB59" s="97">
        <v>0</v>
      </c>
      <c r="CC59" s="28">
        <f>SUM(C59:CB59)</f>
        <v>56471125.72</v>
      </c>
    </row>
  </sheetData>
  <mergeCells count="3">
    <mergeCell ref="A1:A2"/>
    <mergeCell ref="B1:B2"/>
    <mergeCell ref="CC1:CC2"/>
  </mergeCells>
  <conditionalFormatting sqref="A30">
    <cfRule type="cellIs" priority="1" dxfId="0" operator="greaterThan" stopIfTrue="1">
      <formula>5</formula>
    </cfRule>
  </conditionalFormatting>
  <conditionalFormatting sqref="D23:N23">
    <cfRule type="cellIs" priority="2" dxfId="0" operator="greaterThan" stopIfTrue="1">
      <formula>100</formula>
    </cfRule>
  </conditionalFormatting>
  <conditionalFormatting sqref="AW29 S27 U27 AM27:AR27 AX27:AX29 AS27:AT29 AU29 AV27:AV29 BH29 AH27:AK27 AZ27:BG29 BI27:BJ29 AA27:AB27 AD27:AF27">
    <cfRule type="cellIs" priority="3" dxfId="0" operator="greaterThan" stopIfTrue="1">
      <formula>90</formula>
    </cfRule>
  </conditionalFormatting>
  <conditionalFormatting sqref="AS46:AX47 BW46:CB46 AZ46:BJ47 AY45 AA45:AP45 AR45">
    <cfRule type="cellIs" priority="4" dxfId="0" operator="greaterThan" stopIfTrue="1">
      <formula>30</formula>
    </cfRule>
  </conditionalFormatting>
  <conditionalFormatting sqref="AY46 BW47:CB47 U46 S46 AA46:AR46 Q44:R44 T44">
    <cfRule type="cellIs" priority="5" dxfId="0" operator="greaterThan" stopIfTrue="1">
      <formula>25</formula>
    </cfRule>
  </conditionalFormatting>
  <conditionalFormatting sqref="O19 BW33:CB33 BW22:CA22">
    <cfRule type="cellIs" priority="6" dxfId="0" operator="lessThan" stopIfTrue="1">
      <formula>1</formula>
    </cfRule>
    <cfRule type="cellIs" priority="7" dxfId="1" operator="greaterThanOrEqual" stopIfTrue="1">
      <formula>1</formula>
    </cfRule>
  </conditionalFormatting>
  <conditionalFormatting sqref="S22 BW23:CB23">
    <cfRule type="cellIs" priority="8" dxfId="0" operator="greaterThan" stopIfTrue="1">
      <formula>100</formula>
    </cfRule>
    <cfRule type="cellIs" priority="9" dxfId="1" operator="lessThanOrEqual" stopIfTrue="1">
      <formula>100</formula>
    </cfRule>
  </conditionalFormatting>
  <conditionalFormatting sqref="U23 P23 S23 AY23 AA23:AL23 AN23:AR23">
    <cfRule type="cellIs" priority="10" dxfId="0" operator="greaterThan" stopIfTrue="1">
      <formula>25</formula>
    </cfRule>
    <cfRule type="cellIs" priority="11" dxfId="1" operator="lessThanOrEqual" stopIfTrue="1">
      <formula>25</formula>
    </cfRule>
  </conditionalFormatting>
  <conditionalFormatting sqref="BW51 CA51">
    <cfRule type="cellIs" priority="12" dxfId="2" operator="lessThan" stopIfTrue="1">
      <formula>100</formula>
    </cfRule>
  </conditionalFormatting>
  <conditionalFormatting sqref="AA29:AR29">
    <cfRule type="cellIs" priority="13" dxfId="0" operator="greaterThan" stopIfTrue="1">
      <formula>80</formula>
    </cfRule>
  </conditionalFormatting>
  <conditionalFormatting sqref="BW24:CB24">
    <cfRule type="cellIs" priority="14" dxfId="1" operator="lessThanOrEqual" stopIfTrue="1">
      <formula>25</formula>
    </cfRule>
  </conditionalFormatting>
  <conditionalFormatting sqref="AS55:AX55 AZ55:BI55">
    <cfRule type="cellIs" priority="15" dxfId="0" operator="lessThan" stopIfTrue="1">
      <formula>0</formula>
    </cfRule>
  </conditionalFormatting>
  <conditionalFormatting sqref="BW15:CA15">
    <cfRule type="cellIs" priority="16" dxfId="3" operator="lessThan" stopIfTrue="1">
      <formula>15</formula>
    </cfRule>
  </conditionalFormatting>
  <conditionalFormatting sqref="C9:K9 N9:CB9">
    <cfRule type="cellIs" priority="17" dxfId="4" operator="greaterThanOrEqual" stopIfTrue="1">
      <formula>11</formula>
    </cfRule>
    <cfRule type="cellIs" priority="18" dxfId="0" operator="lessThan" stopIfTrue="1">
      <formula>11</formula>
    </cfRule>
  </conditionalFormatting>
  <conditionalFormatting sqref="AA14:AL14">
    <cfRule type="cellIs" priority="19" dxfId="4" operator="lessThan" stopIfTrue="1">
      <formula>15</formula>
    </cfRule>
    <cfRule type="cellIs" priority="20" dxfId="0" operator="greaterThan" stopIfTrue="1">
      <formula>15</formula>
    </cfRule>
  </conditionalFormatting>
  <conditionalFormatting sqref="L9:M9">
    <cfRule type="cellIs" priority="21" dxfId="4" operator="greaterThanOrEqual" stopIfTrue="1">
      <formula>11</formula>
    </cfRule>
    <cfRule type="cellIs" priority="22" dxfId="4" operator="lessThan" stopIfTrue="1">
      <formula>11</formula>
    </cfRule>
  </conditionalFormatting>
  <conditionalFormatting sqref="O25 AU27:AU28 AW27:AW28 AY27 AG27 AL27 BH27:BH28 AC27">
    <cfRule type="cellIs" priority="23" dxfId="4" operator="greaterThan" stopIfTrue="1">
      <formula>90</formula>
    </cfRule>
  </conditionalFormatting>
  <conditionalFormatting sqref="O27 AY29">
    <cfRule type="cellIs" priority="24" dxfId="4" operator="greaterThan" stopIfTrue="1">
      <formula>80</formula>
    </cfRule>
  </conditionalFormatting>
  <conditionalFormatting sqref="O28">
    <cfRule type="cellIs" priority="25" dxfId="3" operator="lessThanOrEqual" stopIfTrue="1">
      <formula>5</formula>
    </cfRule>
    <cfRule type="cellIs" priority="26" dxfId="4" operator="greaterThan" stopIfTrue="1">
      <formula>5</formula>
    </cfRule>
  </conditionalFormatting>
  <conditionalFormatting sqref="P22 O20 U22 AA22:AY22">
    <cfRule type="cellIs" priority="27" dxfId="4" operator="greaterThan" stopIfTrue="1">
      <formula>100</formula>
    </cfRule>
    <cfRule type="cellIs" priority="28" dxfId="1" operator="lessThanOrEqual" stopIfTrue="1">
      <formula>100</formula>
    </cfRule>
  </conditionalFormatting>
  <conditionalFormatting sqref="O44:P44 S44 U44">
    <cfRule type="cellIs" priority="29" dxfId="4" operator="greaterThan" stopIfTrue="1">
      <formula>25</formula>
    </cfRule>
  </conditionalFormatting>
  <conditionalFormatting sqref="O48 AY50 AA50:AR50 CB51">
    <cfRule type="cellIs" priority="30" dxfId="4" operator="lessThan" stopIfTrue="1">
      <formula>100</formula>
    </cfRule>
  </conditionalFormatting>
  <conditionalFormatting sqref="AQ45">
    <cfRule type="cellIs" priority="31" dxfId="4" operator="greaterThan" stopIfTrue="1">
      <formula>30</formula>
    </cfRule>
  </conditionalFormatting>
  <conditionalFormatting sqref="BJ55">
    <cfRule type="cellIs" priority="32" dxfId="4" operator="lessThan" stopIfTrue="1">
      <formula>0</formula>
    </cfRule>
  </conditionalFormatting>
  <conditionalFormatting sqref="CB15">
    <cfRule type="cellIs" priority="33" dxfId="4" operator="lessThan" stopIfTrue="1">
      <formula>15</formula>
    </cfRule>
  </conditionalFormatting>
  <conditionalFormatting sqref="AM23">
    <cfRule type="cellIs" priority="34" dxfId="4" operator="greaterThan" stopIfTrue="1">
      <formula>25</formula>
    </cfRule>
    <cfRule type="cellIs" priority="35" dxfId="1" operator="lessThanOrEqual" stopIfTrue="1">
      <formula>25</formula>
    </cfRule>
  </conditionalFormatting>
  <printOptions/>
  <pageMargins left="0.46" right="0.24" top="1" bottom="1" header="0.5" footer="0.5"/>
  <pageSetup horizontalDpi="600" verticalDpi="600" orientation="landscape" scale="59" r:id="rId1"/>
  <headerFooter alignWithMargins="0">
    <oddHeader>&amp;C&amp;"Arial,Bold"&amp;14Annex: I Key Financial Highlights of Development Banks(Provisional)
&amp;"Arial,Regular"&amp;12For the quarter-ended Ashadh 2067 (Mid June/July 2010)&amp;Rin 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ITD</cp:lastModifiedBy>
  <dcterms:created xsi:type="dcterms:W3CDTF">2010-12-16T06:28:57Z</dcterms:created>
  <dcterms:modified xsi:type="dcterms:W3CDTF">2010-12-16T06:30:55Z</dcterms:modified>
  <cp:category/>
  <cp:version/>
  <cp:contentType/>
  <cp:contentStatus/>
</cp:coreProperties>
</file>