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consolidated chaitra 068" sheetId="1" r:id="rId1"/>
  </sheets>
  <definedNames>
    <definedName name="_xlnm.Print_Area" localSheetId="0">'consolidated chaitra 068'!$A$1:$CM$82</definedName>
    <definedName name="_xlnm.Print_Titles" localSheetId="0">'consolidated chaitra 068'!$A:$B,'consolidated chaitra 068'!$1:$4</definedName>
  </definedNames>
  <calcPr fullCalcOnLoad="1"/>
</workbook>
</file>

<file path=xl/sharedStrings.xml><?xml version="1.0" encoding="utf-8"?>
<sst xmlns="http://schemas.openxmlformats.org/spreadsheetml/2006/main" count="171" uniqueCount="168">
  <si>
    <t>S.N.</t>
  </si>
  <si>
    <t>Financial Indicators</t>
  </si>
  <si>
    <t>Total</t>
  </si>
  <si>
    <t>NIDC</t>
  </si>
  <si>
    <t>Udhyam</t>
  </si>
  <si>
    <t>Malika</t>
  </si>
  <si>
    <t>Siddhartha</t>
  </si>
  <si>
    <t>Manakamana</t>
  </si>
  <si>
    <t>Narayani</t>
  </si>
  <si>
    <t>Pashimanchal</t>
  </si>
  <si>
    <t>Sahayogi</t>
  </si>
  <si>
    <t>Pashupati</t>
  </si>
  <si>
    <t>Karnali</t>
  </si>
  <si>
    <t>Tribeni</t>
  </si>
  <si>
    <t>Annapurna</t>
  </si>
  <si>
    <t>Bhrikuti</t>
  </si>
  <si>
    <t>Subhechha</t>
  </si>
  <si>
    <t>Bageshwori</t>
  </si>
  <si>
    <t>Sanima</t>
  </si>
  <si>
    <t>Gaurishankar</t>
  </si>
  <si>
    <t>Gorkha</t>
  </si>
  <si>
    <t>Gandaki</t>
  </si>
  <si>
    <t>Infrastructure</t>
  </si>
  <si>
    <t>Business Universal</t>
  </si>
  <si>
    <t>Biratlaxmi</t>
  </si>
  <si>
    <t>Excel</t>
  </si>
  <si>
    <t>Western</t>
  </si>
  <si>
    <t>H &amp; B</t>
  </si>
  <si>
    <t>Araniko</t>
  </si>
  <si>
    <t>NDEP</t>
  </si>
  <si>
    <t>Clean Energy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</si>
  <si>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</si>
  <si>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</si>
  <si>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</si>
  <si>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</si>
  <si>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</si>
  <si>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</si>
  <si>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</si>
  <si>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</si>
  <si>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</si>
  <si>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Sangrilla</t>
  </si>
  <si>
    <t>Bhargav</t>
  </si>
  <si>
    <t>Vibor</t>
  </si>
  <si>
    <t>Resunga</t>
  </si>
  <si>
    <t>Rara</t>
  </si>
  <si>
    <t>Diyalo</t>
  </si>
  <si>
    <t>Country</t>
  </si>
  <si>
    <t>kasthamandap</t>
  </si>
  <si>
    <t xml:space="preserve">Alpine </t>
  </si>
  <si>
    <t>Nilgiri</t>
  </si>
  <si>
    <t>Corporate</t>
  </si>
  <si>
    <t xml:space="preserve">Kamana </t>
  </si>
  <si>
    <t>City</t>
  </si>
  <si>
    <t xml:space="preserve">Garima </t>
  </si>
  <si>
    <t>Biswa</t>
  </si>
  <si>
    <t xml:space="preserve">Pathibhara </t>
  </si>
  <si>
    <t xml:space="preserve">Professional </t>
  </si>
  <si>
    <t>Kabeli</t>
  </si>
  <si>
    <t xml:space="preserve">Purnima </t>
  </si>
  <si>
    <t>Jyoti</t>
  </si>
  <si>
    <t>Shine</t>
  </si>
  <si>
    <t>Bagmati</t>
  </si>
  <si>
    <t>Hamro</t>
  </si>
  <si>
    <t>Kankrebihar</t>
  </si>
  <si>
    <t>Pacific</t>
  </si>
  <si>
    <t>Civic</t>
  </si>
  <si>
    <t>International</t>
  </si>
  <si>
    <t>Kanchan</t>
  </si>
  <si>
    <t>Gulmi</t>
  </si>
  <si>
    <t>Bright</t>
  </si>
  <si>
    <t>Matribhumi</t>
  </si>
  <si>
    <t>Innovative</t>
  </si>
  <si>
    <t>Jhimruk</t>
  </si>
  <si>
    <t>Metro</t>
  </si>
  <si>
    <t>Raptiveri</t>
  </si>
  <si>
    <t>Goumukhi</t>
  </si>
  <si>
    <t>Nepal Consumer</t>
  </si>
  <si>
    <t>Khadbari</t>
  </si>
  <si>
    <t>Tourism</t>
  </si>
  <si>
    <t>Mission</t>
  </si>
  <si>
    <t>Mount Makalu</t>
  </si>
  <si>
    <t>Surya</t>
  </si>
  <si>
    <t>Sindhu</t>
  </si>
  <si>
    <t>Social</t>
  </si>
  <si>
    <t>Sahara</t>
  </si>
  <si>
    <t>Nepal Community</t>
  </si>
  <si>
    <t>Cosmos</t>
  </si>
  <si>
    <t>Manaslu</t>
  </si>
  <si>
    <t>Sambridi</t>
  </si>
  <si>
    <t>Ekata</t>
  </si>
  <si>
    <t>Kalinchok</t>
  </si>
  <si>
    <t>Paid up Capital</t>
  </si>
  <si>
    <t xml:space="preserve">Core Capital </t>
  </si>
  <si>
    <t>Net Worth</t>
  </si>
  <si>
    <t>Capital Fund</t>
  </si>
  <si>
    <t>Risk Weighted Assets</t>
  </si>
  <si>
    <t>Total Assets</t>
  </si>
  <si>
    <t>Other Assets</t>
  </si>
  <si>
    <t>Other Liabilities</t>
  </si>
  <si>
    <t>Core Capital to RWA (%)</t>
  </si>
  <si>
    <t>Capital Fund to RWA (%)</t>
  </si>
  <si>
    <t>RWA to TA (%)</t>
  </si>
  <si>
    <t>Total Deposits</t>
  </si>
  <si>
    <t>Local Currency Dep.Amt</t>
  </si>
  <si>
    <t>Foreignl Currency Dep.Amt</t>
  </si>
  <si>
    <t>Individual Deposit Amt.</t>
  </si>
  <si>
    <t>Institutionall Deposit Amt.</t>
  </si>
  <si>
    <t>Borrowing</t>
  </si>
  <si>
    <t>Financial Resources Mobilization (6+7)</t>
  </si>
  <si>
    <t>Financial Resource Mobilization to Last Quarter's Core Capital (times)</t>
  </si>
  <si>
    <t>Performing Loan</t>
  </si>
  <si>
    <t>Non Performing Loan (NPL)</t>
  </si>
  <si>
    <t>Loan and Advances (Gross)</t>
  </si>
  <si>
    <t>Deprived Sector Loan</t>
  </si>
  <si>
    <t>Maximum Loan in a Single Sector</t>
  </si>
  <si>
    <t>Maximum Loan to a Single Borrower/Single Group of Borrowers</t>
  </si>
  <si>
    <t>Deprived Sector Loan to Loans &amp; Advances of 2 Quarters Earlier (%)</t>
  </si>
  <si>
    <t>Max. Loan in a Single Sector to Core Capital (%)</t>
  </si>
  <si>
    <t>Max. Loan to a Single Borrower/Group of Borrowers to Last Quarter's Core Capital (%)</t>
  </si>
  <si>
    <t xml:space="preserve">Real Estate Loan including other real estate </t>
  </si>
  <si>
    <t>Other Real Estate Loan</t>
  </si>
  <si>
    <t>Real Estate Loan including other real estate / Total Loan (%)</t>
  </si>
  <si>
    <t>Other Real Estate Loan/Total Loan (%)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</si>
  <si>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</si>
  <si>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</si>
  <si>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</si>
  <si>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</si>
  <si>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</si>
  <si>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Credit to Deposits &amp; Core Capital Ratio (%)</t>
  </si>
  <si>
    <t>Non Performing Loan to Total Loan (%)</t>
  </si>
  <si>
    <t>Total Loan Loss Provision to Total Loan (%)</t>
  </si>
  <si>
    <t>Provision for Performing Loan to Performing Loan (%)</t>
  </si>
  <si>
    <t>Cash</t>
  </si>
  <si>
    <t>NRB Deposit</t>
  </si>
  <si>
    <t>Banks/BFIs Deposits</t>
  </si>
  <si>
    <t>Investment in NG/NRB Bonds</t>
  </si>
  <si>
    <t>Net Liquid Assets</t>
  </si>
  <si>
    <t>NLA/Total Deposit(%)</t>
  </si>
  <si>
    <t>Total Liquid Assets</t>
  </si>
  <si>
    <t>Liquid Assets to Total Deposits (%)</t>
  </si>
  <si>
    <t>Shares &amp; Debentures</t>
  </si>
  <si>
    <t>Purchase/Investment in Land and Housing Development (Self-Operated Business Project)</t>
  </si>
  <si>
    <t>Others</t>
  </si>
  <si>
    <t>Total Investment</t>
  </si>
  <si>
    <t>Total Investment to Previous Quarter's Core Capital (%)</t>
  </si>
  <si>
    <t>Investment in Shares/Debentures to Previous Quarter's Core Capital (%)</t>
  </si>
  <si>
    <t>Investment in Land &amp; Housing Development to Previous Quarter's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</si>
  <si>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</si>
  <si>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</si>
  <si>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</si>
  <si>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</si>
  <si>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</si>
  <si>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Net Interest Income</t>
  </si>
  <si>
    <t>Net Intrest Income /Intrest Income %</t>
  </si>
  <si>
    <t>Interest Suspense</t>
  </si>
  <si>
    <t>Interest Expense</t>
  </si>
  <si>
    <t>Operating Income</t>
  </si>
  <si>
    <t>Net Profit / (Net Loss)</t>
  </si>
  <si>
    <t>No Of Branches</t>
  </si>
  <si>
    <t>No.Of Extension Counter</t>
  </si>
  <si>
    <t xml:space="preserve"> </t>
  </si>
  <si>
    <t>No. of ATM</t>
  </si>
  <si>
    <t>Return on Assets (ROA) (%)</t>
  </si>
  <si>
    <t>Return on Equity (ROE) (%)</t>
  </si>
  <si>
    <t>Core Capital of Previous Quarter</t>
  </si>
  <si>
    <t>NA</t>
  </si>
  <si>
    <t>Loans and Advances 2 Quarter Earlier</t>
  </si>
  <si>
    <t>Excluding: Nepal Development Bank Ltd. &amp; United Development Bank Ltd.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</si>
</sst>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_(* #,##0_);_(* \(#,##0\);_(* &quot;-&quot;??_);_(@_)"/>
    <numFmt numFmtId="167" formatCode="0.0"/>
    <numFmt numFmtId="168" formatCode="_(* #,##0.00_);_(* \(#,##0.00\);_(* &quot;-&quot;_);_(@_)"/>
    <numFmt numFmtId="169" formatCode="#,##0.0_);\(#,##0.0\)"/>
    <numFmt numFmtId="170" formatCode="#,##0.000_);\(#,##0.000\)"/>
    <numFmt numFmtId="171" formatCode="#,##0.0000_);\(#,##0.0000\)"/>
    <numFmt numFmtId="172" formatCode="#,##0.00000_);\(#,##0.00000\)"/>
    <numFmt numFmtId="173" formatCode="#,##0.000000_);\(#,##0.000000\)"/>
    <numFmt numFmtId="174" formatCode="#,##0.0000000_);\(#,##0.0000000\)"/>
    <numFmt numFmtId="175" formatCode="#,##0.00000000_);\(#,##0.00000000\)"/>
    <numFmt numFmtId="176" formatCode="#,##0.000000000_);\(#,##0.000000000\)"/>
    <numFmt numFmtId="177" formatCode="&quot;Z$&quot;#,##0_);\(&quot;Z$&quot;#,##0\)"/>
    <numFmt numFmtId="178" formatCode="&quot;Z$&quot;#,##0_);[Red]\(&quot;Z$&quot;#,##0\)"/>
    <numFmt numFmtId="179" formatCode="&quot;Z$&quot;#,##0.00_);\(&quot;Z$&quot;#,##0.00\)"/>
    <numFmt numFmtId="180" formatCode="&quot;Z$&quot;#,##0.00_);[Red]\(&quot;Z$&quot;#,##0.00\)"/>
    <numFmt numFmtId="181" formatCode="_(&quot;Z$&quot;* #,##0_);_(&quot;Z$&quot;* \(#,##0\);_(&quot;Z$&quot;* &quot;-&quot;_);_(@_)"/>
    <numFmt numFmtId="182" formatCode="_(&quot;Z$&quot;* #,##0.00_);_(&quot;Z$&quot;* \(#,##0.00\);_(&quot;Z$&quot;* &quot;-&quot;??_);_(@_)"/>
    <numFmt numFmtId="183" formatCode="0.0_);\(0.0\)"/>
    <numFmt numFmtId="184" formatCode="0.000_);\(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_);\(0.0000\)"/>
    <numFmt numFmtId="192" formatCode="_(* #,##0.0_);_(* \(#,##0.0\);_(* &quot;-&quot;??_);_(@_)"/>
    <numFmt numFmtId="193" formatCode="0.0%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_(* #,##0.0000_);_(* \(#,##0.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10" xfId="57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2" xfId="57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/>
      <protection/>
    </xf>
    <xf numFmtId="1" fontId="20" fillId="0" borderId="11" xfId="0" applyNumberFormat="1" applyFont="1" applyFill="1" applyBorder="1" applyAlignment="1" applyProtection="1">
      <alignment/>
      <protection/>
    </xf>
    <xf numFmtId="166" fontId="20" fillId="0" borderId="11" xfId="42" applyNumberFormat="1" applyFont="1" applyFill="1" applyBorder="1" applyAlignment="1">
      <alignment/>
    </xf>
    <xf numFmtId="166" fontId="20" fillId="0" borderId="11" xfId="42" applyNumberFormat="1" applyFont="1" applyFill="1" applyBorder="1" applyAlignment="1" applyProtection="1">
      <alignment horizontal="right"/>
      <protection/>
    </xf>
    <xf numFmtId="164" fontId="20" fillId="0" borderId="11" xfId="0" applyNumberFormat="1" applyFont="1" applyFill="1" applyBorder="1" applyAlignment="1" applyProtection="1">
      <alignment/>
      <protection/>
    </xf>
    <xf numFmtId="166" fontId="20" fillId="0" borderId="11" xfId="42" applyNumberFormat="1" applyFont="1" applyFill="1" applyBorder="1" applyAlignment="1" applyProtection="1">
      <alignment/>
      <protection/>
    </xf>
    <xf numFmtId="164" fontId="20" fillId="0" borderId="11" xfId="0" applyNumberFormat="1" applyFont="1" applyFill="1" applyBorder="1" applyAlignment="1" applyProtection="1">
      <alignment horizontal="right"/>
      <protection/>
    </xf>
    <xf numFmtId="3" fontId="20" fillId="0" borderId="11" xfId="0" applyNumberFormat="1" applyFont="1" applyFill="1" applyBorder="1" applyAlignment="1">
      <alignment/>
    </xf>
    <xf numFmtId="0" fontId="23" fillId="0" borderId="11" xfId="57" applyFont="1" applyFill="1" applyBorder="1" applyAlignment="1" applyProtection="1">
      <alignment horizontal="right"/>
      <protection/>
    </xf>
    <xf numFmtId="0" fontId="23" fillId="0" borderId="11" xfId="57" applyFont="1" applyFill="1" applyBorder="1" applyAlignment="1" applyProtection="1">
      <alignment horizontal="center"/>
      <protection/>
    </xf>
    <xf numFmtId="166" fontId="20" fillId="0" borderId="11" xfId="0" applyNumberFormat="1" applyFont="1" applyFill="1" applyBorder="1" applyAlignment="1">
      <alignment/>
    </xf>
    <xf numFmtId="164" fontId="20" fillId="0" borderId="11" xfId="0" applyNumberFormat="1" applyFont="1" applyFill="1" applyBorder="1" applyAlignment="1" applyProtection="1">
      <alignment/>
      <protection/>
    </xf>
    <xf numFmtId="164" fontId="21" fillId="0" borderId="11" xfId="0" applyNumberFormat="1" applyFont="1" applyFill="1" applyBorder="1" applyAlignment="1" applyProtection="1">
      <alignment/>
      <protection/>
    </xf>
    <xf numFmtId="164" fontId="21" fillId="0" borderId="11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/>
      <protection/>
    </xf>
    <xf numFmtId="2" fontId="21" fillId="0" borderId="11" xfId="0" applyNumberFormat="1" applyFont="1" applyFill="1" applyBorder="1" applyAlignment="1" applyProtection="1">
      <alignment horizontal="left" wrapText="1"/>
      <protection/>
    </xf>
    <xf numFmtId="43" fontId="21" fillId="0" borderId="11" xfId="42" applyFont="1" applyFill="1" applyBorder="1" applyAlignment="1">
      <alignment/>
    </xf>
    <xf numFmtId="43" fontId="21" fillId="0" borderId="11" xfId="42" applyFont="1" applyFill="1" applyBorder="1" applyAlignment="1" applyProtection="1">
      <alignment horizontal="right" wrapText="1"/>
      <protection/>
    </xf>
    <xf numFmtId="165" fontId="21" fillId="0" borderId="11" xfId="0" applyNumberFormat="1" applyFont="1" applyFill="1" applyBorder="1" applyAlignment="1" applyProtection="1">
      <alignment/>
      <protection/>
    </xf>
    <xf numFmtId="2" fontId="21" fillId="0" borderId="11" xfId="0" applyNumberFormat="1" applyFont="1" applyFill="1" applyBorder="1" applyAlignment="1" applyProtection="1">
      <alignment horizontal="right" wrapText="1"/>
      <protection/>
    </xf>
    <xf numFmtId="165" fontId="21" fillId="0" borderId="11" xfId="0" applyNumberFormat="1" applyFont="1" applyFill="1" applyBorder="1" applyAlignment="1" applyProtection="1">
      <alignment horizontal="right"/>
      <protection/>
    </xf>
    <xf numFmtId="43" fontId="21" fillId="0" borderId="11" xfId="42" applyFont="1" applyFill="1" applyBorder="1" applyAlignment="1" applyProtection="1">
      <alignment horizontal="left" wrapText="1"/>
      <protection/>
    </xf>
    <xf numFmtId="2" fontId="21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3" fontId="20" fillId="0" borderId="11" xfId="42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 applyProtection="1">
      <alignment/>
      <protection/>
    </xf>
    <xf numFmtId="165" fontId="20" fillId="0" borderId="11" xfId="0" applyNumberFormat="1" applyFont="1" applyFill="1" applyBorder="1" applyAlignment="1" applyProtection="1">
      <alignment horizontal="right"/>
      <protection/>
    </xf>
    <xf numFmtId="1" fontId="20" fillId="0" borderId="11" xfId="0" applyNumberFormat="1" applyFont="1" applyFill="1" applyBorder="1" applyAlignment="1" applyProtection="1">
      <alignment wrapText="1"/>
      <protection/>
    </xf>
    <xf numFmtId="166" fontId="20" fillId="0" borderId="11" xfId="42" applyNumberFormat="1" applyFont="1" applyFill="1" applyBorder="1" applyAlignment="1" applyProtection="1">
      <alignment horizontal="right" wrapText="1"/>
      <protection/>
    </xf>
    <xf numFmtId="166" fontId="20" fillId="0" borderId="11" xfId="42" applyNumberFormat="1" applyFont="1" applyFill="1" applyBorder="1" applyAlignment="1" applyProtection="1">
      <alignment wrapText="1"/>
      <protection/>
    </xf>
    <xf numFmtId="2" fontId="21" fillId="0" borderId="11" xfId="0" applyNumberFormat="1" applyFont="1" applyFill="1" applyBorder="1" applyAlignment="1" applyProtection="1">
      <alignment wrapText="1"/>
      <protection/>
    </xf>
    <xf numFmtId="166" fontId="21" fillId="0" borderId="11" xfId="42" applyNumberFormat="1" applyFont="1" applyFill="1" applyBorder="1" applyAlignment="1">
      <alignment/>
    </xf>
    <xf numFmtId="166" fontId="21" fillId="0" borderId="11" xfId="42" applyNumberFormat="1" applyFont="1" applyFill="1" applyBorder="1" applyAlignment="1" applyProtection="1">
      <alignment horizontal="right" wrapText="1"/>
      <protection/>
    </xf>
    <xf numFmtId="166" fontId="21" fillId="0" borderId="11" xfId="42" applyNumberFormat="1" applyFont="1" applyFill="1" applyBorder="1" applyAlignment="1" applyProtection="1">
      <alignment wrapText="1"/>
      <protection/>
    </xf>
    <xf numFmtId="3" fontId="21" fillId="0" borderId="11" xfId="0" applyNumberFormat="1" applyFont="1" applyFill="1" applyBorder="1" applyAlignment="1">
      <alignment/>
    </xf>
    <xf numFmtId="166" fontId="21" fillId="0" borderId="0" xfId="0" applyNumberFormat="1" applyFont="1" applyFill="1" applyAlignment="1">
      <alignment/>
    </xf>
    <xf numFmtId="2" fontId="20" fillId="0" borderId="11" xfId="0" applyNumberFormat="1" applyFont="1" applyFill="1" applyBorder="1" applyAlignment="1" applyProtection="1">
      <alignment wrapText="1"/>
      <protection/>
    </xf>
    <xf numFmtId="1" fontId="21" fillId="0" borderId="11" xfId="0" applyNumberFormat="1" applyFont="1" applyFill="1" applyBorder="1" applyAlignment="1" applyProtection="1">
      <alignment wrapText="1"/>
      <protection/>
    </xf>
    <xf numFmtId="37" fontId="21" fillId="0" borderId="0" xfId="0" applyNumberFormat="1" applyFont="1" applyFill="1" applyAlignment="1">
      <alignment/>
    </xf>
    <xf numFmtId="164" fontId="21" fillId="0" borderId="11" xfId="0" applyNumberFormat="1" applyFont="1" applyFill="1" applyBorder="1" applyAlignment="1" applyProtection="1">
      <alignment horizontal="right"/>
      <protection/>
    </xf>
    <xf numFmtId="1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43" fontId="21" fillId="0" borderId="11" xfId="42" applyFont="1" applyFill="1" applyBorder="1" applyAlignment="1" applyProtection="1">
      <alignment wrapText="1"/>
      <protection/>
    </xf>
    <xf numFmtId="43" fontId="21" fillId="0" borderId="11" xfId="42" applyFont="1" applyFill="1" applyBorder="1" applyAlignment="1" applyProtection="1">
      <alignment horizontal="center" wrapText="1"/>
      <protection/>
    </xf>
    <xf numFmtId="1" fontId="21" fillId="0" borderId="11" xfId="0" applyNumberFormat="1" applyFont="1" applyFill="1" applyBorder="1" applyAlignment="1" applyProtection="1">
      <alignment/>
      <protection/>
    </xf>
    <xf numFmtId="166" fontId="21" fillId="0" borderId="11" xfId="42" applyNumberFormat="1" applyFont="1" applyFill="1" applyBorder="1" applyAlignment="1" applyProtection="1">
      <alignment horizontal="right"/>
      <protection/>
    </xf>
    <xf numFmtId="166" fontId="21" fillId="0" borderId="11" xfId="42" applyNumberFormat="1" applyFont="1" applyFill="1" applyBorder="1" applyAlignment="1" applyProtection="1">
      <alignment/>
      <protection/>
    </xf>
    <xf numFmtId="2" fontId="21" fillId="0" borderId="11" xfId="0" applyNumberFormat="1" applyFont="1" applyFill="1" applyBorder="1" applyAlignment="1" applyProtection="1">
      <alignment wrapText="1"/>
      <protection/>
    </xf>
    <xf numFmtId="2" fontId="20" fillId="0" borderId="11" xfId="0" applyNumberFormat="1" applyFont="1" applyFill="1" applyBorder="1" applyAlignment="1" applyProtection="1">
      <alignment wrapText="1"/>
      <protection/>
    </xf>
    <xf numFmtId="43" fontId="21" fillId="0" borderId="11" xfId="42" applyFont="1" applyFill="1" applyBorder="1" applyAlignment="1" applyProtection="1">
      <alignment horizontal="right"/>
      <protection/>
    </xf>
    <xf numFmtId="43" fontId="20" fillId="0" borderId="11" xfId="42" applyFont="1" applyFill="1" applyBorder="1" applyAlignment="1" applyProtection="1">
      <alignment horizontal="right" wrapText="1"/>
      <protection/>
    </xf>
    <xf numFmtId="2" fontId="20" fillId="0" borderId="11" xfId="0" applyNumberFormat="1" applyFont="1" applyFill="1" applyBorder="1" applyAlignment="1" applyProtection="1">
      <alignment horizontal="right" wrapText="1"/>
      <protection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165" fontId="21" fillId="0" borderId="11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43" fontId="21" fillId="0" borderId="11" xfId="0" applyNumberFormat="1" applyFont="1" applyFill="1" applyBorder="1" applyAlignment="1">
      <alignment/>
    </xf>
    <xf numFmtId="43" fontId="21" fillId="0" borderId="11" xfId="42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2" fontId="21" fillId="0" borderId="11" xfId="0" applyNumberFormat="1" applyFont="1" applyFill="1" applyBorder="1" applyAlignment="1" applyProtection="1">
      <alignment/>
      <protection/>
    </xf>
    <xf numFmtId="43" fontId="21" fillId="0" borderId="11" xfId="42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43" fontId="20" fillId="0" borderId="11" xfId="42" applyFont="1" applyFill="1" applyBorder="1" applyAlignment="1">
      <alignment/>
    </xf>
    <xf numFmtId="43" fontId="20" fillId="0" borderId="11" xfId="42" applyFont="1" applyFill="1" applyBorder="1" applyAlignment="1" applyProtection="1">
      <alignment horizontal="right"/>
      <protection/>
    </xf>
    <xf numFmtId="1" fontId="20" fillId="0" borderId="11" xfId="0" applyNumberFormat="1" applyFont="1" applyFill="1" applyBorder="1" applyAlignment="1" applyProtection="1">
      <alignment horizontal="right"/>
      <protection/>
    </xf>
    <xf numFmtId="1" fontId="20" fillId="0" borderId="11" xfId="0" applyNumberFormat="1" applyFont="1" applyFill="1" applyBorder="1" applyAlignment="1" applyProtection="1">
      <alignment horizontal="right"/>
      <protection/>
    </xf>
    <xf numFmtId="0" fontId="20" fillId="0" borderId="11" xfId="0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1" fontId="20" fillId="24" borderId="11" xfId="0" applyNumberFormat="1" applyFont="1" applyFill="1" applyBorder="1" applyAlignment="1">
      <alignment/>
    </xf>
    <xf numFmtId="0" fontId="24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90"/>
  <sheetViews>
    <sheetView tabSelected="1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0" sqref="N20"/>
    </sheetView>
  </sheetViews>
  <sheetFormatPr defaultColWidth="9.140625" defaultRowHeight="12.75"/>
  <cols>
    <col min="1" max="1" width="4.00390625" style="2" bestFit="1" customWidth="1"/>
    <col min="2" max="2" width="55.8515625" style="2" customWidth="1"/>
    <col min="3" max="16384" width="10.8515625" style="2" customWidth="1"/>
  </cols>
  <sheetData>
    <row r="1" spans="1:90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</row>
    <row r="3" spans="1:91" ht="28.5" customHeight="1">
      <c r="A3" s="3" t="s">
        <v>0</v>
      </c>
      <c r="B3" s="3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  <c r="BE3" s="4">
        <v>55</v>
      </c>
      <c r="BF3" s="4">
        <v>56</v>
      </c>
      <c r="BG3" s="4">
        <v>57</v>
      </c>
      <c r="BH3" s="4">
        <v>58</v>
      </c>
      <c r="BI3" s="4">
        <v>59</v>
      </c>
      <c r="BJ3" s="4">
        <v>60</v>
      </c>
      <c r="BK3" s="4">
        <v>61</v>
      </c>
      <c r="BL3" s="4">
        <v>62</v>
      </c>
      <c r="BM3" s="4">
        <v>63</v>
      </c>
      <c r="BN3" s="4">
        <v>64</v>
      </c>
      <c r="BO3" s="4">
        <v>65</v>
      </c>
      <c r="BP3" s="4">
        <v>66</v>
      </c>
      <c r="BQ3" s="4">
        <v>67</v>
      </c>
      <c r="BR3" s="4">
        <v>68</v>
      </c>
      <c r="BS3" s="4">
        <v>69</v>
      </c>
      <c r="BT3" s="4">
        <v>70</v>
      </c>
      <c r="BU3" s="4">
        <v>71</v>
      </c>
      <c r="BV3" s="4">
        <v>72</v>
      </c>
      <c r="BW3" s="4">
        <v>73</v>
      </c>
      <c r="BX3" s="4">
        <v>74</v>
      </c>
      <c r="BY3" s="4">
        <v>75</v>
      </c>
      <c r="BZ3" s="4">
        <v>76</v>
      </c>
      <c r="CA3" s="4">
        <v>77</v>
      </c>
      <c r="CB3" s="4">
        <v>78</v>
      </c>
      <c r="CC3" s="4">
        <v>79</v>
      </c>
      <c r="CD3" s="4">
        <v>80</v>
      </c>
      <c r="CE3" s="4">
        <v>81</v>
      </c>
      <c r="CF3" s="4">
        <v>82</v>
      </c>
      <c r="CG3" s="4">
        <v>83</v>
      </c>
      <c r="CH3" s="4">
        <v>84</v>
      </c>
      <c r="CI3" s="4">
        <v>85</v>
      </c>
      <c r="CJ3" s="4">
        <v>86</v>
      </c>
      <c r="CK3" s="4">
        <v>87</v>
      </c>
      <c r="CL3" s="4">
        <v>88</v>
      </c>
      <c r="CM3" s="5" t="s">
        <v>2</v>
      </c>
    </row>
    <row r="4" spans="1:91" ht="23.25" customHeight="1">
      <c r="A4" s="6"/>
      <c r="B4" s="6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7" t="s">
        <v>48</v>
      </c>
      <c r="AW4" s="7" t="s">
        <v>49</v>
      </c>
      <c r="AX4" s="7" t="s">
        <v>50</v>
      </c>
      <c r="AY4" s="7" t="s">
        <v>51</v>
      </c>
      <c r="AZ4" s="7" t="s">
        <v>52</v>
      </c>
      <c r="BA4" s="7" t="s">
        <v>53</v>
      </c>
      <c r="BB4" s="7" t="s">
        <v>54</v>
      </c>
      <c r="BC4" s="7" t="s">
        <v>55</v>
      </c>
      <c r="BD4" s="7" t="s">
        <v>56</v>
      </c>
      <c r="BE4" s="7" t="s">
        <v>57</v>
      </c>
      <c r="BF4" s="7" t="s">
        <v>58</v>
      </c>
      <c r="BG4" s="7" t="s">
        <v>59</v>
      </c>
      <c r="BH4" s="7" t="s">
        <v>60</v>
      </c>
      <c r="BI4" s="7" t="s">
        <v>61</v>
      </c>
      <c r="BJ4" s="7" t="s">
        <v>62</v>
      </c>
      <c r="BK4" s="7" t="s">
        <v>63</v>
      </c>
      <c r="BL4" s="7" t="s">
        <v>64</v>
      </c>
      <c r="BM4" s="7" t="s">
        <v>65</v>
      </c>
      <c r="BN4" s="7" t="s">
        <v>66</v>
      </c>
      <c r="BO4" s="7" t="s">
        <v>67</v>
      </c>
      <c r="BP4" s="7" t="s">
        <v>68</v>
      </c>
      <c r="BQ4" s="7" t="s">
        <v>69</v>
      </c>
      <c r="BR4" s="7" t="s">
        <v>70</v>
      </c>
      <c r="BS4" s="7" t="s">
        <v>71</v>
      </c>
      <c r="BT4" s="7" t="s">
        <v>72</v>
      </c>
      <c r="BU4" s="7" t="s">
        <v>73</v>
      </c>
      <c r="BV4" s="7" t="s">
        <v>74</v>
      </c>
      <c r="BW4" s="7" t="s">
        <v>75</v>
      </c>
      <c r="BX4" s="7" t="s">
        <v>76</v>
      </c>
      <c r="BY4" s="7" t="s">
        <v>77</v>
      </c>
      <c r="BZ4" s="7" t="s">
        <v>78</v>
      </c>
      <c r="CA4" s="7" t="s">
        <v>79</v>
      </c>
      <c r="CB4" s="7" t="s">
        <v>80</v>
      </c>
      <c r="CC4" s="7" t="s">
        <v>81</v>
      </c>
      <c r="CD4" s="7" t="s">
        <v>82</v>
      </c>
      <c r="CE4" s="7" t="s">
        <v>83</v>
      </c>
      <c r="CF4" s="7" t="s">
        <v>84</v>
      </c>
      <c r="CG4" s="7" t="s">
        <v>85</v>
      </c>
      <c r="CH4" s="7" t="s">
        <v>86</v>
      </c>
      <c r="CI4" s="7" t="s">
        <v>87</v>
      </c>
      <c r="CJ4" s="7" t="s">
        <v>88</v>
      </c>
      <c r="CK4" s="7" t="s">
        <v>89</v>
      </c>
      <c r="CL4" s="7" t="s">
        <v>90</v>
      </c>
      <c r="CM4" s="8"/>
    </row>
    <row r="5" spans="1:91" ht="13.5" customHeight="1">
      <c r="A5" s="9">
        <v>1</v>
      </c>
      <c r="B5" s="10" t="s">
        <v>91</v>
      </c>
      <c r="C5" s="11">
        <v>415823.4</v>
      </c>
      <c r="D5" s="12">
        <v>55000</v>
      </c>
      <c r="E5" s="13">
        <v>204825</v>
      </c>
      <c r="F5" s="11">
        <v>645000</v>
      </c>
      <c r="G5" s="11">
        <v>1000000</v>
      </c>
      <c r="H5" s="12">
        <v>65617</v>
      </c>
      <c r="I5" s="13">
        <v>336521.5</v>
      </c>
      <c r="J5" s="14">
        <v>90000</v>
      </c>
      <c r="K5" s="15">
        <v>663171.8</v>
      </c>
      <c r="L5" s="14">
        <v>80000</v>
      </c>
      <c r="M5" s="14">
        <v>201072</v>
      </c>
      <c r="N5" s="15">
        <v>672000</v>
      </c>
      <c r="O5" s="15">
        <v>321092.1</v>
      </c>
      <c r="P5" s="14">
        <v>107853</v>
      </c>
      <c r="Q5" s="14">
        <v>93704</v>
      </c>
      <c r="R5" s="14"/>
      <c r="S5" s="14">
        <v>211921.3</v>
      </c>
      <c r="T5" s="11">
        <v>660818.6</v>
      </c>
      <c r="U5" s="15">
        <v>220000</v>
      </c>
      <c r="V5" s="15">
        <v>713534.4</v>
      </c>
      <c r="W5" s="11">
        <v>842063</v>
      </c>
      <c r="X5" s="14">
        <v>155647</v>
      </c>
      <c r="Y5" s="12">
        <v>80000</v>
      </c>
      <c r="Z5" s="14">
        <v>60000</v>
      </c>
      <c r="AA5" s="11">
        <v>897930.2</v>
      </c>
      <c r="AB5" s="14">
        <v>200000</v>
      </c>
      <c r="AC5" s="11">
        <v>582451.2</v>
      </c>
      <c r="AD5" s="11">
        <v>1088000</v>
      </c>
      <c r="AE5" s="14">
        <v>90288</v>
      </c>
      <c r="AF5" s="14">
        <v>100000</v>
      </c>
      <c r="AG5" s="14">
        <v>140000</v>
      </c>
      <c r="AH5" s="14">
        <v>200000</v>
      </c>
      <c r="AI5" s="14">
        <v>115000</v>
      </c>
      <c r="AJ5" s="14">
        <v>40000</v>
      </c>
      <c r="AK5" s="15">
        <v>150000</v>
      </c>
      <c r="AL5" s="16">
        <v>40000</v>
      </c>
      <c r="AM5" s="11">
        <v>797743.232</v>
      </c>
      <c r="AN5" s="15">
        <v>320000</v>
      </c>
      <c r="AO5" s="14">
        <v>94486</v>
      </c>
      <c r="AP5" s="11">
        <v>681825</v>
      </c>
      <c r="AQ5" s="16">
        <v>70380</v>
      </c>
      <c r="AR5" s="16">
        <v>200100</v>
      </c>
      <c r="AS5" s="14">
        <v>100000</v>
      </c>
      <c r="AT5" s="15">
        <v>320000</v>
      </c>
      <c r="AU5" s="11">
        <v>514429.5</v>
      </c>
      <c r="AV5" s="17">
        <v>100000</v>
      </c>
      <c r="AW5" s="16">
        <v>50000</v>
      </c>
      <c r="AX5" s="17">
        <v>200000</v>
      </c>
      <c r="AY5" s="17">
        <v>200000</v>
      </c>
      <c r="AZ5" s="17">
        <v>220000</v>
      </c>
      <c r="BA5" s="18">
        <v>200000</v>
      </c>
      <c r="BB5" s="15">
        <v>240000</v>
      </c>
      <c r="BC5" s="18">
        <v>100000</v>
      </c>
      <c r="BD5" s="17">
        <v>100000</v>
      </c>
      <c r="BE5" s="16">
        <v>20000</v>
      </c>
      <c r="BF5" s="18">
        <v>100000</v>
      </c>
      <c r="BG5" s="11">
        <v>740000</v>
      </c>
      <c r="BH5" s="18">
        <v>200000</v>
      </c>
      <c r="BI5" s="16">
        <v>50000</v>
      </c>
      <c r="BJ5" s="16">
        <v>21000</v>
      </c>
      <c r="BK5" s="16">
        <v>18000</v>
      </c>
      <c r="BL5" s="16">
        <v>39000</v>
      </c>
      <c r="BM5" s="16">
        <v>28000</v>
      </c>
      <c r="BN5" s="11">
        <v>448000</v>
      </c>
      <c r="BO5" s="18">
        <v>70000</v>
      </c>
      <c r="BP5" s="16">
        <v>17500</v>
      </c>
      <c r="BQ5" s="18">
        <v>98000</v>
      </c>
      <c r="BR5" s="16">
        <v>15400</v>
      </c>
      <c r="BS5" s="18">
        <v>66250</v>
      </c>
      <c r="BT5" s="16">
        <v>12000</v>
      </c>
      <c r="BU5" s="18">
        <v>70000</v>
      </c>
      <c r="BV5" s="18">
        <v>75008</v>
      </c>
      <c r="BW5" s="16">
        <v>14000</v>
      </c>
      <c r="BX5" s="15">
        <v>140000</v>
      </c>
      <c r="BY5" s="16">
        <v>35000</v>
      </c>
      <c r="BZ5" s="11">
        <v>400000</v>
      </c>
      <c r="CA5" s="18">
        <v>70000</v>
      </c>
      <c r="CB5" s="16">
        <v>14000</v>
      </c>
      <c r="CC5" s="16">
        <v>14995</v>
      </c>
      <c r="CD5" s="18">
        <v>51000</v>
      </c>
      <c r="CE5" s="11">
        <v>382653</v>
      </c>
      <c r="CF5" s="16">
        <v>14000</v>
      </c>
      <c r="CG5" s="18">
        <v>70000</v>
      </c>
      <c r="CH5" s="16">
        <v>17500</v>
      </c>
      <c r="CI5" s="18">
        <v>70000</v>
      </c>
      <c r="CJ5" s="18">
        <v>70000</v>
      </c>
      <c r="CK5" s="18">
        <v>60000</v>
      </c>
      <c r="CL5" s="18">
        <v>51000</v>
      </c>
      <c r="CM5" s="19">
        <f aca="true" t="shared" si="0" ref="CM5:CM12">SUM(C5:CL5)</f>
        <v>19610603.232</v>
      </c>
    </row>
    <row r="6" spans="1:91" ht="13.5" customHeight="1">
      <c r="A6" s="9">
        <f aca="true" t="shared" si="1" ref="A6:A37">A5+1</f>
        <v>2</v>
      </c>
      <c r="B6" s="10" t="s">
        <v>92</v>
      </c>
      <c r="C6" s="11">
        <v>917470.7153865052</v>
      </c>
      <c r="D6" s="12">
        <v>47252.738372299995</v>
      </c>
      <c r="E6" s="13">
        <v>283313.19790909096</v>
      </c>
      <c r="F6" s="11">
        <v>725170.52</v>
      </c>
      <c r="G6" s="11">
        <v>828374.2022099999</v>
      </c>
      <c r="H6" s="12">
        <v>103890</v>
      </c>
      <c r="I6" s="13">
        <v>368106.326</v>
      </c>
      <c r="J6" s="14">
        <v>121979.02945363641</v>
      </c>
      <c r="K6" s="15">
        <v>730284.1288300001</v>
      </c>
      <c r="L6" s="14">
        <v>93845</v>
      </c>
      <c r="M6" s="14">
        <v>248266.62</v>
      </c>
      <c r="N6" s="15">
        <v>737695</v>
      </c>
      <c r="O6" s="15">
        <v>398356.4339672727</v>
      </c>
      <c r="P6" s="14">
        <v>128819</v>
      </c>
      <c r="Q6" s="14">
        <v>169159</v>
      </c>
      <c r="R6" s="14"/>
      <c r="S6" s="14">
        <v>248311.85</v>
      </c>
      <c r="T6" s="11">
        <v>-2824122.30439501</v>
      </c>
      <c r="U6" s="15">
        <v>290713.37</v>
      </c>
      <c r="V6" s="15">
        <v>784035.44</v>
      </c>
      <c r="W6" s="11">
        <v>989052</v>
      </c>
      <c r="X6" s="14">
        <v>203455</v>
      </c>
      <c r="Y6" s="12">
        <v>163165.55</v>
      </c>
      <c r="Z6" s="14">
        <v>98106.99</v>
      </c>
      <c r="AA6" s="11">
        <v>1040876.2426242498</v>
      </c>
      <c r="AB6" s="14">
        <v>224739.0075846818</v>
      </c>
      <c r="AC6" s="11">
        <v>564560.9736599998</v>
      </c>
      <c r="AD6" s="11">
        <v>1200321.7542463639</v>
      </c>
      <c r="AE6" s="14">
        <v>123149.15463</v>
      </c>
      <c r="AF6" s="14">
        <v>118767.32</v>
      </c>
      <c r="AG6" s="14">
        <v>203167.48</v>
      </c>
      <c r="AH6" s="14">
        <v>319349.10473454546</v>
      </c>
      <c r="AI6" s="14">
        <v>143373.8225771545</v>
      </c>
      <c r="AJ6" s="14">
        <v>60507</v>
      </c>
      <c r="AK6" s="15">
        <v>119401.35091980002</v>
      </c>
      <c r="AL6" s="16">
        <v>45201.958</v>
      </c>
      <c r="AM6" s="11">
        <v>819066.849371332</v>
      </c>
      <c r="AN6" s="15">
        <v>364996.97982</v>
      </c>
      <c r="AO6" s="14">
        <v>99302.61564000002</v>
      </c>
      <c r="AP6" s="11">
        <v>675861.0064115</v>
      </c>
      <c r="AQ6" s="16">
        <v>90482.59313</v>
      </c>
      <c r="AR6" s="16">
        <v>241975.55</v>
      </c>
      <c r="AS6" s="14">
        <v>121936.57360000002</v>
      </c>
      <c r="AT6" s="15">
        <v>334227.88</v>
      </c>
      <c r="AU6" s="11">
        <v>548544.0713754545</v>
      </c>
      <c r="AV6" s="20">
        <v>113160.038</v>
      </c>
      <c r="AW6" s="16">
        <v>63058</v>
      </c>
      <c r="AX6" s="20">
        <v>286347.21</v>
      </c>
      <c r="AY6" s="20">
        <v>239130.6529993182</v>
      </c>
      <c r="AZ6" s="20">
        <v>284865.93</v>
      </c>
      <c r="BA6" s="20">
        <v>265335</v>
      </c>
      <c r="BB6" s="15">
        <v>292121.0380063636</v>
      </c>
      <c r="BC6" s="20">
        <v>113688.83</v>
      </c>
      <c r="BD6" s="20">
        <v>108020.56</v>
      </c>
      <c r="BE6" s="16">
        <v>25454.78</v>
      </c>
      <c r="BF6" s="20">
        <v>110564.96</v>
      </c>
      <c r="BG6" s="11">
        <v>796799</v>
      </c>
      <c r="BH6" s="20">
        <v>242213.89</v>
      </c>
      <c r="BI6" s="16">
        <v>51605.92405</v>
      </c>
      <c r="BJ6" s="16">
        <v>45111.75373152727</v>
      </c>
      <c r="BK6" s="16">
        <v>24143</v>
      </c>
      <c r="BL6" s="16">
        <v>50310.05</v>
      </c>
      <c r="BM6" s="16">
        <v>27141.16969545454</v>
      </c>
      <c r="BN6" s="11">
        <v>374144.05181999994</v>
      </c>
      <c r="BO6" s="20">
        <v>87311.99</v>
      </c>
      <c r="BP6" s="16">
        <v>22067.18717</v>
      </c>
      <c r="BQ6" s="20">
        <v>115924.67</v>
      </c>
      <c r="BR6" s="16">
        <v>31768.959884400007</v>
      </c>
      <c r="BS6" s="20">
        <v>72586</v>
      </c>
      <c r="BT6" s="16">
        <v>17781</v>
      </c>
      <c r="BU6" s="20">
        <v>89346</v>
      </c>
      <c r="BV6" s="20">
        <v>80414</v>
      </c>
      <c r="BW6" s="16">
        <v>19314.853090000004</v>
      </c>
      <c r="BX6" s="15">
        <v>166069.77</v>
      </c>
      <c r="BY6" s="16">
        <v>36724.41</v>
      </c>
      <c r="BZ6" s="11">
        <v>476443.57</v>
      </c>
      <c r="CA6" s="20">
        <v>69940</v>
      </c>
      <c r="CB6" s="16">
        <v>15881.2038</v>
      </c>
      <c r="CC6" s="16">
        <v>12620.32</v>
      </c>
      <c r="CD6" s="20">
        <v>45233</v>
      </c>
      <c r="CE6" s="11">
        <v>297139.4576169636</v>
      </c>
      <c r="CF6" s="16">
        <v>12394.459330000002</v>
      </c>
      <c r="CG6" s="20">
        <v>60157</v>
      </c>
      <c r="CH6" s="16">
        <v>11043.76717</v>
      </c>
      <c r="CI6" s="20">
        <v>66201</v>
      </c>
      <c r="CJ6" s="20">
        <v>71724</v>
      </c>
      <c r="CK6" s="20">
        <v>60608</v>
      </c>
      <c r="CL6" s="20">
        <v>51054</v>
      </c>
      <c r="CM6" s="19">
        <f t="shared" si="0"/>
        <v>18817473.552422907</v>
      </c>
    </row>
    <row r="7" spans="1:91" ht="13.5" customHeight="1">
      <c r="A7" s="9">
        <f t="shared" si="1"/>
        <v>3</v>
      </c>
      <c r="B7" s="10" t="s">
        <v>93</v>
      </c>
      <c r="C7" s="11">
        <v>1004908.6023865052</v>
      </c>
      <c r="D7" s="12">
        <v>47252.738372299995</v>
      </c>
      <c r="E7" s="13">
        <v>283313.19790909096</v>
      </c>
      <c r="F7" s="11">
        <v>725790.52</v>
      </c>
      <c r="G7" s="11">
        <v>828408.3462799999</v>
      </c>
      <c r="H7" s="12">
        <v>106890</v>
      </c>
      <c r="I7" s="13">
        <v>370606.326</v>
      </c>
      <c r="J7" s="14">
        <v>122081.74945363641</v>
      </c>
      <c r="K7" s="15">
        <v>730284.1288300001</v>
      </c>
      <c r="L7" s="14">
        <v>93845</v>
      </c>
      <c r="M7" s="14">
        <v>248266.62</v>
      </c>
      <c r="N7" s="15">
        <v>737978</v>
      </c>
      <c r="O7" s="15">
        <v>398356.4339672727</v>
      </c>
      <c r="P7" s="14">
        <v>129319</v>
      </c>
      <c r="Q7" s="14">
        <v>169159</v>
      </c>
      <c r="R7" s="14"/>
      <c r="S7" s="14">
        <v>248311.85</v>
      </c>
      <c r="T7" s="11">
        <v>-1138392.1004543905</v>
      </c>
      <c r="U7" s="15">
        <v>290713.37</v>
      </c>
      <c r="V7" s="15">
        <v>788858.9</v>
      </c>
      <c r="W7" s="11">
        <v>989071</v>
      </c>
      <c r="X7" s="14">
        <v>203455</v>
      </c>
      <c r="Y7" s="12">
        <v>163165.55</v>
      </c>
      <c r="Z7" s="14">
        <v>98106.99</v>
      </c>
      <c r="AA7" s="11">
        <v>1040876.2426242498</v>
      </c>
      <c r="AB7" s="14">
        <v>224845.1275846818</v>
      </c>
      <c r="AC7" s="11">
        <v>564633.9834399997</v>
      </c>
      <c r="AD7" s="11">
        <v>1214445.0787263638</v>
      </c>
      <c r="AE7" s="14">
        <v>123149.15463</v>
      </c>
      <c r="AF7" s="14">
        <v>118767.32</v>
      </c>
      <c r="AG7" s="14">
        <v>203167.48</v>
      </c>
      <c r="AH7" s="14">
        <v>319349.10473454546</v>
      </c>
      <c r="AI7" s="14">
        <v>143673.8225771545</v>
      </c>
      <c r="AJ7" s="14">
        <v>60507</v>
      </c>
      <c r="AK7" s="15">
        <v>119401.35091980002</v>
      </c>
      <c r="AL7" s="16">
        <v>45211.958</v>
      </c>
      <c r="AM7" s="11">
        <v>890807.454761332</v>
      </c>
      <c r="AN7" s="15">
        <v>365016.97982</v>
      </c>
      <c r="AO7" s="14">
        <v>99302.61564000002</v>
      </c>
      <c r="AP7" s="11">
        <v>684924.5796715</v>
      </c>
      <c r="AQ7" s="16">
        <v>90482.59313</v>
      </c>
      <c r="AR7" s="16">
        <v>241975.55</v>
      </c>
      <c r="AS7" s="14">
        <v>121936.5736</v>
      </c>
      <c r="AT7" s="15">
        <v>334727.88</v>
      </c>
      <c r="AU7" s="11">
        <v>548544.0713754545</v>
      </c>
      <c r="AV7" s="20">
        <v>113160.038</v>
      </c>
      <c r="AW7" s="16">
        <v>63058</v>
      </c>
      <c r="AX7" s="20">
        <v>286347.21</v>
      </c>
      <c r="AY7" s="20">
        <v>239132.02097181822</v>
      </c>
      <c r="AZ7" s="20">
        <v>284865.93</v>
      </c>
      <c r="BA7" s="20">
        <v>265335</v>
      </c>
      <c r="BB7" s="15">
        <v>292121.0380063636</v>
      </c>
      <c r="BC7" s="20">
        <v>113688.83</v>
      </c>
      <c r="BD7" s="20">
        <v>108020.56</v>
      </c>
      <c r="BE7" s="16">
        <v>25454.78</v>
      </c>
      <c r="BF7" s="20">
        <v>110564.96</v>
      </c>
      <c r="BG7" s="11">
        <v>796803</v>
      </c>
      <c r="BH7" s="20">
        <v>242213.89</v>
      </c>
      <c r="BI7" s="16">
        <v>51605.92405</v>
      </c>
      <c r="BJ7" s="16">
        <v>45111.75373152727</v>
      </c>
      <c r="BK7" s="16">
        <v>24143</v>
      </c>
      <c r="BL7" s="16">
        <v>50310.05</v>
      </c>
      <c r="BM7" s="16">
        <v>27141.169695454544</v>
      </c>
      <c r="BN7" s="11">
        <v>375144.05182</v>
      </c>
      <c r="BO7" s="20">
        <v>87311.99</v>
      </c>
      <c r="BP7" s="16">
        <v>22067.18717</v>
      </c>
      <c r="BQ7" s="20">
        <v>115924.67</v>
      </c>
      <c r="BR7" s="16">
        <v>31768.959884400007</v>
      </c>
      <c r="BS7" s="20">
        <v>72586</v>
      </c>
      <c r="BT7" s="16">
        <v>17881</v>
      </c>
      <c r="BU7" s="20">
        <v>89346</v>
      </c>
      <c r="BV7" s="20">
        <v>80414</v>
      </c>
      <c r="BW7" s="16">
        <v>19314.853090000004</v>
      </c>
      <c r="BX7" s="15">
        <v>166069.77</v>
      </c>
      <c r="BY7" s="16">
        <v>36724.41</v>
      </c>
      <c r="BZ7" s="11">
        <v>476556.97</v>
      </c>
      <c r="CA7" s="20">
        <v>69940</v>
      </c>
      <c r="CB7" s="16">
        <v>15881.2038</v>
      </c>
      <c r="CC7" s="16">
        <v>12620.32</v>
      </c>
      <c r="CD7" s="20">
        <v>45233</v>
      </c>
      <c r="CE7" s="11">
        <v>297139.45761696366</v>
      </c>
      <c r="CF7" s="16">
        <v>12394.459330000002</v>
      </c>
      <c r="CG7" s="20">
        <v>61069</v>
      </c>
      <c r="CH7" s="16">
        <v>11043.76717</v>
      </c>
      <c r="CI7" s="20">
        <v>66201</v>
      </c>
      <c r="CJ7" s="20">
        <v>71724</v>
      </c>
      <c r="CK7" s="20">
        <v>60608</v>
      </c>
      <c r="CL7" s="20">
        <v>51054</v>
      </c>
      <c r="CM7" s="19">
        <f t="shared" si="0"/>
        <v>20700591.368316025</v>
      </c>
    </row>
    <row r="8" spans="1:91" ht="13.5" customHeight="1">
      <c r="A8" s="9">
        <f t="shared" si="1"/>
        <v>4</v>
      </c>
      <c r="B8" s="10" t="s">
        <v>94</v>
      </c>
      <c r="C8" s="11">
        <v>947069.5796732552</v>
      </c>
      <c r="D8" s="12">
        <v>48647.0136447</v>
      </c>
      <c r="E8" s="13">
        <v>294548.597909091</v>
      </c>
      <c r="F8" s="11">
        <v>757157.5625</v>
      </c>
      <c r="G8" s="11">
        <v>849189.6737458999</v>
      </c>
      <c r="H8" s="12">
        <v>110309</v>
      </c>
      <c r="I8" s="13">
        <v>384569.3375</v>
      </c>
      <c r="J8" s="14">
        <v>130344.1885666064</v>
      </c>
      <c r="K8" s="15">
        <v>739241.4641600001</v>
      </c>
      <c r="L8" s="14">
        <v>99701</v>
      </c>
      <c r="M8" s="14">
        <v>268872.755</v>
      </c>
      <c r="N8" s="15">
        <v>747051.25</v>
      </c>
      <c r="O8" s="15">
        <v>419254.76432827266</v>
      </c>
      <c r="P8" s="14">
        <v>136788.75</v>
      </c>
      <c r="Q8" s="14">
        <v>179938.5</v>
      </c>
      <c r="R8" s="14"/>
      <c r="S8" s="14">
        <v>254735.62249999997</v>
      </c>
      <c r="T8" s="11">
        <v>-2824122.30439501</v>
      </c>
      <c r="U8" s="15">
        <v>305079.325</v>
      </c>
      <c r="V8" s="15">
        <v>800702.16</v>
      </c>
      <c r="W8" s="11">
        <v>1014283</v>
      </c>
      <c r="X8" s="14">
        <v>220077</v>
      </c>
      <c r="Y8" s="12">
        <v>175622.37</v>
      </c>
      <c r="Z8" s="14">
        <v>102052.79749999999</v>
      </c>
      <c r="AA8" s="11">
        <v>1095010.7065662497</v>
      </c>
      <c r="AB8" s="14">
        <v>228323.04616818178</v>
      </c>
      <c r="AC8" s="11">
        <v>596849.7457724998</v>
      </c>
      <c r="AD8" s="11">
        <v>1242329.189815064</v>
      </c>
      <c r="AE8" s="14">
        <v>128651.3460839</v>
      </c>
      <c r="AF8" s="14">
        <v>127153.75</v>
      </c>
      <c r="AG8" s="14">
        <v>214262.47322500002</v>
      </c>
      <c r="AH8" s="14">
        <v>342361.78421594546</v>
      </c>
      <c r="AI8" s="14">
        <v>155108.9425566545</v>
      </c>
      <c r="AJ8" s="14">
        <v>63608.5</v>
      </c>
      <c r="AK8" s="15">
        <v>123231.37331000002</v>
      </c>
      <c r="AL8" s="16">
        <v>46977.37425</v>
      </c>
      <c r="AM8" s="11">
        <v>862416.2245119819</v>
      </c>
      <c r="AN8" s="15">
        <v>384368.6891875</v>
      </c>
      <c r="AO8" s="14">
        <v>101066.04314000002</v>
      </c>
      <c r="AP8" s="11">
        <v>693538.8965775</v>
      </c>
      <c r="AQ8" s="16">
        <v>97954.48241</v>
      </c>
      <c r="AR8" s="16">
        <v>244744.9305</v>
      </c>
      <c r="AS8" s="14">
        <v>125600.60940000002</v>
      </c>
      <c r="AT8" s="15">
        <v>344017.96</v>
      </c>
      <c r="AU8" s="11">
        <v>577257.7998154545</v>
      </c>
      <c r="AV8" s="20">
        <v>117690.788</v>
      </c>
      <c r="AW8" s="16">
        <v>66448.25</v>
      </c>
      <c r="AX8" s="20">
        <v>295943.18499999994</v>
      </c>
      <c r="AY8" s="20">
        <v>249987.6332781182</v>
      </c>
      <c r="AZ8" s="20">
        <v>302618.555</v>
      </c>
      <c r="BA8" s="20">
        <v>281112</v>
      </c>
      <c r="BB8" s="15">
        <v>309519.0441463636</v>
      </c>
      <c r="BC8" s="20">
        <v>120708.125</v>
      </c>
      <c r="BD8" s="20">
        <v>109807.46</v>
      </c>
      <c r="BE8" s="16">
        <v>27026.377500000002</v>
      </c>
      <c r="BF8" s="20">
        <v>115458.41500000001</v>
      </c>
      <c r="BG8" s="11">
        <v>823968.125</v>
      </c>
      <c r="BH8" s="20">
        <v>256630.85347499998</v>
      </c>
      <c r="BI8" s="16">
        <v>52642.408625000004</v>
      </c>
      <c r="BJ8" s="16">
        <v>47232.10655137727</v>
      </c>
      <c r="BK8" s="16">
        <v>25751</v>
      </c>
      <c r="BL8" s="16">
        <v>53560.27250000001</v>
      </c>
      <c r="BM8" s="16">
        <v>28144.46594795454</v>
      </c>
      <c r="BN8" s="11">
        <v>397995.61634999997</v>
      </c>
      <c r="BO8" s="20">
        <v>92970.47499999999</v>
      </c>
      <c r="BP8" s="16">
        <v>23797.378510000002</v>
      </c>
      <c r="BQ8" s="20">
        <v>119174.3775</v>
      </c>
      <c r="BR8" s="16">
        <v>32997.55439250001</v>
      </c>
      <c r="BS8" s="20">
        <v>76585</v>
      </c>
      <c r="BT8" s="16">
        <v>19246.5</v>
      </c>
      <c r="BU8" s="20">
        <v>94794</v>
      </c>
      <c r="BV8" s="20">
        <v>82141</v>
      </c>
      <c r="BW8" s="16">
        <v>23281.787845000006</v>
      </c>
      <c r="BX8" s="15">
        <v>169929.6746102</v>
      </c>
      <c r="BY8" s="16">
        <v>37583.5</v>
      </c>
      <c r="BZ8" s="11">
        <v>491835.0425</v>
      </c>
      <c r="CA8" s="20">
        <v>73973</v>
      </c>
      <c r="CB8" s="16">
        <v>16298.173209999999</v>
      </c>
      <c r="CC8" s="16">
        <v>13197.98</v>
      </c>
      <c r="CD8" s="20">
        <v>48353</v>
      </c>
      <c r="CE8" s="11">
        <v>303753.5839363636</v>
      </c>
      <c r="CF8" s="16">
        <v>13128.496740000002</v>
      </c>
      <c r="CG8" s="20">
        <v>62837</v>
      </c>
      <c r="CH8" s="16">
        <v>11664.42318</v>
      </c>
      <c r="CI8" s="20">
        <v>67988</v>
      </c>
      <c r="CJ8" s="20">
        <v>72834</v>
      </c>
      <c r="CK8" s="20">
        <v>61879</v>
      </c>
      <c r="CL8" s="20">
        <v>51440</v>
      </c>
      <c r="CM8" s="19">
        <f t="shared" si="0"/>
        <v>19699874.903936632</v>
      </c>
    </row>
    <row r="9" spans="1:91" ht="13.5" customHeight="1">
      <c r="A9" s="9">
        <f t="shared" si="1"/>
        <v>5</v>
      </c>
      <c r="B9" s="10" t="s">
        <v>95</v>
      </c>
      <c r="C9" s="11">
        <v>2367909.1429399992</v>
      </c>
      <c r="D9" s="12">
        <v>214881.10754800003</v>
      </c>
      <c r="E9" s="13">
        <v>1536797.9328109997</v>
      </c>
      <c r="F9" s="11">
        <v>3830502.168619999</v>
      </c>
      <c r="G9" s="11">
        <v>2584048.2871760004</v>
      </c>
      <c r="H9" s="12">
        <v>908782.2</v>
      </c>
      <c r="I9" s="13">
        <v>1848285.49</v>
      </c>
      <c r="J9" s="14">
        <v>971716.6679285833</v>
      </c>
      <c r="K9" s="15">
        <v>1008553.9997180001</v>
      </c>
      <c r="L9" s="14">
        <v>746698.2</v>
      </c>
      <c r="M9" s="14">
        <v>1813831.22442</v>
      </c>
      <c r="N9" s="15">
        <v>1355940</v>
      </c>
      <c r="O9" s="15">
        <v>2300712.6704975003</v>
      </c>
      <c r="P9" s="14">
        <v>907417.8</v>
      </c>
      <c r="Q9" s="14">
        <v>1231319.7</v>
      </c>
      <c r="R9" s="14"/>
      <c r="S9" s="14">
        <v>817224.066</v>
      </c>
      <c r="T9" s="11">
        <v>2692029.8240833106</v>
      </c>
      <c r="U9" s="15">
        <v>1528632.098</v>
      </c>
      <c r="V9" s="15">
        <v>1339709.694</v>
      </c>
      <c r="W9" s="11">
        <v>2857766</v>
      </c>
      <c r="X9" s="14">
        <v>1898306.9</v>
      </c>
      <c r="Y9" s="12">
        <v>1461672.4415919997</v>
      </c>
      <c r="Z9" s="14">
        <v>526787.3840000001</v>
      </c>
      <c r="AA9" s="11">
        <v>6533457.737469999</v>
      </c>
      <c r="AB9" s="14">
        <v>499482.39815399994</v>
      </c>
      <c r="AC9" s="11">
        <v>4109475.3694400117</v>
      </c>
      <c r="AD9" s="11">
        <v>4911882.85780599</v>
      </c>
      <c r="AE9" s="14">
        <v>623816.71976493</v>
      </c>
      <c r="AF9" s="14">
        <v>971491.29</v>
      </c>
      <c r="AG9" s="14">
        <v>887599.4579999999</v>
      </c>
      <c r="AH9" s="14">
        <v>2317657.3998259995</v>
      </c>
      <c r="AI9" s="14">
        <v>1340392.833676</v>
      </c>
      <c r="AJ9" s="14">
        <v>370072.8</v>
      </c>
      <c r="AK9" s="15">
        <v>597791.4560119</v>
      </c>
      <c r="AL9" s="16">
        <v>208080.4468</v>
      </c>
      <c r="AM9" s="11">
        <v>4973113.4275079975</v>
      </c>
      <c r="AN9" s="15">
        <v>2047458.130133</v>
      </c>
      <c r="AO9" s="14">
        <v>206777.312</v>
      </c>
      <c r="AP9" s="11">
        <v>3583858.017246</v>
      </c>
      <c r="AQ9" s="16">
        <v>722472.129138</v>
      </c>
      <c r="AR9" s="16">
        <v>379452.25</v>
      </c>
      <c r="AS9" s="14">
        <v>410430.782754</v>
      </c>
      <c r="AT9" s="15">
        <v>1065079.9540000001</v>
      </c>
      <c r="AU9" s="11">
        <v>3090570.4896319993</v>
      </c>
      <c r="AV9" s="20">
        <v>549488.142</v>
      </c>
      <c r="AW9" s="16">
        <v>371526</v>
      </c>
      <c r="AX9" s="20">
        <v>1103567.5339999998</v>
      </c>
      <c r="AY9" s="20">
        <v>1235858.1842280002</v>
      </c>
      <c r="AZ9" s="20">
        <v>1850108.115</v>
      </c>
      <c r="BA9" s="20">
        <v>1671631</v>
      </c>
      <c r="BB9" s="15">
        <v>1842729.566180266</v>
      </c>
      <c r="BC9" s="20">
        <v>803504.228</v>
      </c>
      <c r="BD9" s="20">
        <v>221722.95</v>
      </c>
      <c r="BE9" s="16">
        <v>225273.44400000002</v>
      </c>
      <c r="BF9" s="20">
        <v>585052.044</v>
      </c>
      <c r="BG9" s="11">
        <v>3202645.6</v>
      </c>
      <c r="BH9" s="20">
        <v>1649349.5</v>
      </c>
      <c r="BI9" s="16">
        <v>119393.45236000001</v>
      </c>
      <c r="BJ9" s="16">
        <v>236211.50890599997</v>
      </c>
      <c r="BK9" s="16">
        <v>172862.6</v>
      </c>
      <c r="BL9" s="16">
        <v>343953.58</v>
      </c>
      <c r="BM9" s="16">
        <v>111317.74676599998</v>
      </c>
      <c r="BN9" s="11">
        <v>2966881.4924840005</v>
      </c>
      <c r="BO9" s="20">
        <v>554879.7779999999</v>
      </c>
      <c r="BP9" s="16">
        <v>198531.06950400004</v>
      </c>
      <c r="BQ9" s="20">
        <v>369101.508</v>
      </c>
      <c r="BR9" s="16">
        <v>144225.859416</v>
      </c>
      <c r="BS9" s="20">
        <v>445518</v>
      </c>
      <c r="BT9" s="16">
        <v>160801.3</v>
      </c>
      <c r="BU9" s="20">
        <v>613411</v>
      </c>
      <c r="BV9" s="20">
        <v>200225</v>
      </c>
      <c r="BW9" s="16">
        <v>108444.21672599997</v>
      </c>
      <c r="BX9" s="15">
        <v>426274.11940500006</v>
      </c>
      <c r="BY9" s="16">
        <v>104250.0195</v>
      </c>
      <c r="BZ9" s="11">
        <v>1676030.2519800002</v>
      </c>
      <c r="CA9" s="20">
        <v>460734</v>
      </c>
      <c r="CB9" s="16">
        <v>45800.836346000004</v>
      </c>
      <c r="CC9" s="16">
        <v>76601.338</v>
      </c>
      <c r="CD9" s="20">
        <v>360852</v>
      </c>
      <c r="CE9" s="11">
        <v>529130.105552</v>
      </c>
      <c r="CF9" s="16">
        <v>86170.28470199999</v>
      </c>
      <c r="CG9" s="20">
        <v>336459</v>
      </c>
      <c r="CH9" s="16">
        <v>69659.137834</v>
      </c>
      <c r="CI9" s="20">
        <v>218933</v>
      </c>
      <c r="CJ9" s="20">
        <v>134722</v>
      </c>
      <c r="CK9" s="20">
        <v>156105</v>
      </c>
      <c r="CL9" s="20">
        <v>52107</v>
      </c>
      <c r="CM9" s="19">
        <f t="shared" si="0"/>
        <v>103391980.77158347</v>
      </c>
    </row>
    <row r="10" spans="1:91" ht="13.5" customHeight="1">
      <c r="A10" s="9">
        <f t="shared" si="1"/>
        <v>6</v>
      </c>
      <c r="B10" s="10" t="s">
        <v>96</v>
      </c>
      <c r="C10" s="11">
        <v>5464309.475089999</v>
      </c>
      <c r="D10" s="12">
        <v>322187.3676177</v>
      </c>
      <c r="E10" s="13">
        <v>2015265.32362</v>
      </c>
      <c r="F10" s="11">
        <v>5199019.27</v>
      </c>
      <c r="G10" s="11">
        <v>3584780.78954</v>
      </c>
      <c r="H10" s="12">
        <v>1571420</v>
      </c>
      <c r="I10" s="13">
        <v>2476389.2180000003</v>
      </c>
      <c r="J10" s="14">
        <v>1380874.187212576</v>
      </c>
      <c r="K10" s="15">
        <v>1488612.56027</v>
      </c>
      <c r="L10" s="14">
        <v>1049327</v>
      </c>
      <c r="M10" s="14">
        <v>2909656.26</v>
      </c>
      <c r="N10" s="15">
        <v>2374038</v>
      </c>
      <c r="O10" s="15">
        <v>3765666.28829</v>
      </c>
      <c r="P10" s="14">
        <v>1193647</v>
      </c>
      <c r="Q10" s="14">
        <v>1628707</v>
      </c>
      <c r="R10" s="14"/>
      <c r="S10" s="14">
        <v>1143405.18</v>
      </c>
      <c r="T10" s="11">
        <v>4273742.9718047</v>
      </c>
      <c r="U10" s="15">
        <v>2106470.14</v>
      </c>
      <c r="V10" s="15">
        <v>2588207.8</v>
      </c>
      <c r="W10" s="11">
        <v>3805041</v>
      </c>
      <c r="X10" s="14">
        <v>3388904</v>
      </c>
      <c r="Y10" s="12">
        <v>2471537.0322399996</v>
      </c>
      <c r="Z10" s="14">
        <v>695960.35</v>
      </c>
      <c r="AA10" s="11">
        <v>7801604.631469999</v>
      </c>
      <c r="AB10" s="14">
        <v>682865.88343</v>
      </c>
      <c r="AC10" s="11">
        <v>5601696.499580013</v>
      </c>
      <c r="AD10" s="11">
        <v>6941292.751030001</v>
      </c>
      <c r="AE10" s="14">
        <v>841322.06377</v>
      </c>
      <c r="AF10" s="14">
        <v>1380568.2</v>
      </c>
      <c r="AG10" s="14">
        <v>1089516.33</v>
      </c>
      <c r="AH10" s="14">
        <v>2987063.9472799995</v>
      </c>
      <c r="AI10" s="14">
        <v>1905656.7503959998</v>
      </c>
      <c r="AJ10" s="14">
        <v>482704</v>
      </c>
      <c r="AK10" s="15">
        <v>760747.0449858229</v>
      </c>
      <c r="AL10" s="16">
        <v>314026.89099999995</v>
      </c>
      <c r="AM10" s="11">
        <v>7128561.996529997</v>
      </c>
      <c r="AN10" s="15">
        <v>2805490.745517</v>
      </c>
      <c r="AO10" s="14">
        <v>324178.5</v>
      </c>
      <c r="AP10" s="11">
        <v>4367447.704528499</v>
      </c>
      <c r="AQ10" s="16">
        <v>1604444.33076</v>
      </c>
      <c r="AR10" s="16">
        <v>719023.91</v>
      </c>
      <c r="AS10" s="14">
        <v>630613.5162899999</v>
      </c>
      <c r="AT10" s="15">
        <v>1727939.01</v>
      </c>
      <c r="AU10" s="11">
        <v>4923858.869009999</v>
      </c>
      <c r="AV10" s="21">
        <v>708225.942</v>
      </c>
      <c r="AW10" s="16">
        <v>525199</v>
      </c>
      <c r="AX10" s="21">
        <v>1434751.13</v>
      </c>
      <c r="AY10" s="21">
        <v>1713573.83893</v>
      </c>
      <c r="AZ10" s="21">
        <v>2439018.83</v>
      </c>
      <c r="BA10" s="21">
        <v>2525569</v>
      </c>
      <c r="BB10" s="15">
        <v>2432932.147078266</v>
      </c>
      <c r="BC10" s="21">
        <v>1209327.69</v>
      </c>
      <c r="BD10" s="21">
        <v>376053.65</v>
      </c>
      <c r="BE10" s="16">
        <v>298635.2</v>
      </c>
      <c r="BF10" s="21">
        <v>893916.56</v>
      </c>
      <c r="BG10" s="11">
        <v>4087991</v>
      </c>
      <c r="BH10" s="21">
        <v>2029478.74</v>
      </c>
      <c r="BI10" s="16">
        <v>177907.13930000004</v>
      </c>
      <c r="BJ10" s="16">
        <v>327134.74354934547</v>
      </c>
      <c r="BK10" s="16">
        <v>247810</v>
      </c>
      <c r="BL10" s="16">
        <v>428766.01</v>
      </c>
      <c r="BM10" s="16">
        <v>152726.88089</v>
      </c>
      <c r="BN10" s="11">
        <v>4443372.68833</v>
      </c>
      <c r="BO10" s="21">
        <v>915156.1</v>
      </c>
      <c r="BP10" s="16">
        <v>331658.49446</v>
      </c>
      <c r="BQ10" s="21">
        <v>495829.24</v>
      </c>
      <c r="BR10" s="16">
        <v>207010.68448</v>
      </c>
      <c r="BS10" s="21">
        <v>590695</v>
      </c>
      <c r="BT10" s="16">
        <v>200829</v>
      </c>
      <c r="BU10" s="21">
        <v>741371</v>
      </c>
      <c r="BV10" s="21">
        <v>299991</v>
      </c>
      <c r="BW10" s="16">
        <v>148256.48</v>
      </c>
      <c r="BX10" s="15">
        <v>625598.34004</v>
      </c>
      <c r="BY10" s="16">
        <v>112399.51</v>
      </c>
      <c r="BZ10" s="11">
        <v>2116518.86998</v>
      </c>
      <c r="CA10" s="21">
        <v>638564</v>
      </c>
      <c r="CB10" s="16">
        <v>59615.402740000005</v>
      </c>
      <c r="CC10" s="16">
        <v>102976.72</v>
      </c>
      <c r="CD10" s="21">
        <v>475822</v>
      </c>
      <c r="CE10" s="11">
        <v>1002504.6573194</v>
      </c>
      <c r="CF10" s="16">
        <v>130236.85531999999</v>
      </c>
      <c r="CG10" s="21">
        <v>442718</v>
      </c>
      <c r="CH10" s="16">
        <v>98779.48369</v>
      </c>
      <c r="CI10" s="21">
        <v>274297</v>
      </c>
      <c r="CJ10" s="21">
        <v>188747</v>
      </c>
      <c r="CK10" s="21">
        <v>222540</v>
      </c>
      <c r="CL10" s="21">
        <v>83270</v>
      </c>
      <c r="CM10" s="19">
        <f t="shared" si="0"/>
        <v>148875566.81736928</v>
      </c>
    </row>
    <row r="11" spans="1:91" ht="13.5" customHeight="1">
      <c r="A11" s="9">
        <f t="shared" si="1"/>
        <v>7</v>
      </c>
      <c r="B11" s="10" t="s">
        <v>97</v>
      </c>
      <c r="C11" s="11">
        <v>2861183.88308</v>
      </c>
      <c r="D11" s="12">
        <v>12764.038399999998</v>
      </c>
      <c r="E11" s="13">
        <v>184575.62925</v>
      </c>
      <c r="F11" s="11">
        <v>119760.14</v>
      </c>
      <c r="G11" s="11">
        <v>201489.63058999996</v>
      </c>
      <c r="H11" s="12">
        <v>73979</v>
      </c>
      <c r="I11" s="13">
        <v>69877.214</v>
      </c>
      <c r="J11" s="14">
        <v>25965.507692584273</v>
      </c>
      <c r="K11" s="15">
        <v>76075.82883000001</v>
      </c>
      <c r="L11" s="14">
        <v>90274</v>
      </c>
      <c r="M11" s="14">
        <v>42432.56</v>
      </c>
      <c r="N11" s="15">
        <v>116019</v>
      </c>
      <c r="O11" s="15">
        <v>52499.630999999994</v>
      </c>
      <c r="P11" s="14">
        <v>33339</v>
      </c>
      <c r="Q11" s="14">
        <v>34636</v>
      </c>
      <c r="R11" s="14"/>
      <c r="S11" s="14">
        <v>34746.51</v>
      </c>
      <c r="T11" s="11">
        <v>731919.8366099999</v>
      </c>
      <c r="U11" s="15">
        <v>46084.6</v>
      </c>
      <c r="V11" s="15">
        <v>82598.23</v>
      </c>
      <c r="W11" s="11">
        <v>129457</v>
      </c>
      <c r="X11" s="14">
        <v>57192</v>
      </c>
      <c r="Y11" s="12">
        <v>27089.41</v>
      </c>
      <c r="Z11" s="14">
        <v>52165.61</v>
      </c>
      <c r="AA11" s="11">
        <v>230118.56642000008</v>
      </c>
      <c r="AB11" s="14">
        <v>24879.77942</v>
      </c>
      <c r="AC11" s="11">
        <v>140568.01080000002</v>
      </c>
      <c r="AD11" s="11">
        <v>255572.381970002</v>
      </c>
      <c r="AE11" s="14">
        <v>10737.09224</v>
      </c>
      <c r="AF11" s="14">
        <v>15268.43</v>
      </c>
      <c r="AG11" s="14">
        <v>27577.14</v>
      </c>
      <c r="AH11" s="14">
        <v>66892.08574</v>
      </c>
      <c r="AI11" s="14">
        <v>40206.2985065</v>
      </c>
      <c r="AJ11" s="14">
        <v>7666</v>
      </c>
      <c r="AK11" s="15">
        <v>33589.501959999994</v>
      </c>
      <c r="AL11" s="16">
        <v>10335.241</v>
      </c>
      <c r="AM11" s="11">
        <v>308675.2836600001</v>
      </c>
      <c r="AN11" s="15">
        <v>57569.30660699999</v>
      </c>
      <c r="AO11" s="14">
        <v>4848.71</v>
      </c>
      <c r="AP11" s="11">
        <v>1605579.6873799998</v>
      </c>
      <c r="AQ11" s="16">
        <v>21988.46758</v>
      </c>
      <c r="AR11" s="16">
        <v>18670.06</v>
      </c>
      <c r="AS11" s="14">
        <v>10590.009839999999</v>
      </c>
      <c r="AT11" s="15">
        <v>26387.87</v>
      </c>
      <c r="AU11" s="11">
        <v>132586.03893000013</v>
      </c>
      <c r="AV11" s="22">
        <v>63938</v>
      </c>
      <c r="AW11" s="16">
        <v>17889</v>
      </c>
      <c r="AX11" s="22">
        <v>52311.39</v>
      </c>
      <c r="AY11" s="22">
        <v>36517.59967</v>
      </c>
      <c r="AZ11" s="22">
        <v>72057</v>
      </c>
      <c r="BA11" s="22">
        <v>37225</v>
      </c>
      <c r="BB11" s="15">
        <v>64003.1435782661</v>
      </c>
      <c r="BC11" s="22">
        <v>17485.2</v>
      </c>
      <c r="BD11" s="22">
        <v>5005.5</v>
      </c>
      <c r="BE11" s="16">
        <v>5428.25</v>
      </c>
      <c r="BF11" s="22">
        <v>17722.78</v>
      </c>
      <c r="BG11" s="11">
        <v>123439</v>
      </c>
      <c r="BH11" s="22">
        <v>41686.27</v>
      </c>
      <c r="BI11" s="16">
        <v>4129.7854099999995</v>
      </c>
      <c r="BJ11" s="16">
        <v>1906.187839345463</v>
      </c>
      <c r="BK11" s="16">
        <v>3169</v>
      </c>
      <c r="BL11" s="16">
        <v>6308.26</v>
      </c>
      <c r="BM11" s="16">
        <v>3167.3864700000004</v>
      </c>
      <c r="BN11" s="11">
        <v>132586.23995</v>
      </c>
      <c r="BO11" s="22">
        <v>18424.1</v>
      </c>
      <c r="BP11" s="16">
        <v>3017.4908499999997</v>
      </c>
      <c r="BQ11" s="22">
        <v>10745.84</v>
      </c>
      <c r="BR11" s="16">
        <v>2079.2272000000003</v>
      </c>
      <c r="BS11" s="22">
        <v>8175</v>
      </c>
      <c r="BT11" s="16">
        <v>3331</v>
      </c>
      <c r="BU11" s="22">
        <v>11058</v>
      </c>
      <c r="BV11" s="22">
        <v>9789</v>
      </c>
      <c r="BW11" s="16">
        <v>3070.9332299999996</v>
      </c>
      <c r="BX11" s="15">
        <v>16894.37401</v>
      </c>
      <c r="BY11" s="16">
        <v>12413.65</v>
      </c>
      <c r="BZ11" s="11">
        <v>64650.54998</v>
      </c>
      <c r="CA11" s="22">
        <v>3662</v>
      </c>
      <c r="CB11" s="16">
        <v>1748.10148</v>
      </c>
      <c r="CC11" s="16">
        <v>3033.55</v>
      </c>
      <c r="CD11" s="22">
        <v>8211</v>
      </c>
      <c r="CE11" s="11">
        <v>44084.80565</v>
      </c>
      <c r="CF11" s="16">
        <v>1680.06357</v>
      </c>
      <c r="CG11" s="22">
        <v>9493</v>
      </c>
      <c r="CH11" s="16">
        <v>630.41574</v>
      </c>
      <c r="CI11" s="22">
        <v>12990</v>
      </c>
      <c r="CJ11" s="22">
        <v>2570</v>
      </c>
      <c r="CK11" s="22">
        <v>11323</v>
      </c>
      <c r="CL11" s="22">
        <v>910</v>
      </c>
      <c r="CM11" s="19">
        <f t="shared" si="0"/>
        <v>9176390.316133695</v>
      </c>
    </row>
    <row r="12" spans="1:91" ht="13.5" customHeight="1">
      <c r="A12" s="9">
        <f t="shared" si="1"/>
        <v>8</v>
      </c>
      <c r="B12" s="10" t="s">
        <v>98</v>
      </c>
      <c r="C12" s="11">
        <v>4093899.862914095</v>
      </c>
      <c r="D12" s="12">
        <v>27433.285364900003</v>
      </c>
      <c r="E12" s="13">
        <v>170350.91891272727</v>
      </c>
      <c r="F12" s="11">
        <v>226956.35</v>
      </c>
      <c r="G12" s="11">
        <v>380653.20439840003</v>
      </c>
      <c r="H12" s="12">
        <v>87069</v>
      </c>
      <c r="I12" s="13">
        <v>90673.545</v>
      </c>
      <c r="J12" s="14">
        <v>42805.669051832905</v>
      </c>
      <c r="K12" s="15">
        <v>94194.30066000001</v>
      </c>
      <c r="L12" s="14">
        <v>34700</v>
      </c>
      <c r="M12" s="14">
        <v>58532.57</v>
      </c>
      <c r="N12" s="15">
        <v>269119</v>
      </c>
      <c r="O12" s="15">
        <v>112828.31515622727</v>
      </c>
      <c r="P12" s="14">
        <v>60696</v>
      </c>
      <c r="Q12" s="14">
        <v>41148</v>
      </c>
      <c r="R12" s="14"/>
      <c r="S12" s="14">
        <v>60566.31818181818</v>
      </c>
      <c r="T12" s="11">
        <v>3350655.1807506997</v>
      </c>
      <c r="U12" s="15">
        <v>54649.71</v>
      </c>
      <c r="V12" s="15">
        <v>116169.92</v>
      </c>
      <c r="W12" s="11">
        <v>191447</v>
      </c>
      <c r="X12" s="14">
        <v>65844</v>
      </c>
      <c r="Y12" s="12">
        <v>61371.7075</v>
      </c>
      <c r="Z12" s="14">
        <v>36302.71</v>
      </c>
      <c r="AA12" s="11">
        <v>327577.3854057501</v>
      </c>
      <c r="AB12" s="14">
        <v>42847.18103981818</v>
      </c>
      <c r="AC12" s="11">
        <v>260130.04196000003</v>
      </c>
      <c r="AD12" s="11">
        <v>363398.56470483646</v>
      </c>
      <c r="AE12" s="14">
        <v>11690.3587639</v>
      </c>
      <c r="AF12" s="14">
        <v>49296.24</v>
      </c>
      <c r="AG12" s="14">
        <v>56563.4</v>
      </c>
      <c r="AH12" s="14">
        <v>127096.41418185456</v>
      </c>
      <c r="AI12" s="14">
        <v>65942.38951424546</v>
      </c>
      <c r="AJ12" s="14">
        <v>15621</v>
      </c>
      <c r="AK12" s="15">
        <v>125151.2327002</v>
      </c>
      <c r="AL12" s="16">
        <v>9896.487000000001</v>
      </c>
      <c r="AM12" s="11">
        <v>373909.2258905183</v>
      </c>
      <c r="AN12" s="15">
        <v>100125.23829</v>
      </c>
      <c r="AO12" s="14">
        <v>12964.917710000002</v>
      </c>
      <c r="AP12" s="11">
        <v>400289.3045885</v>
      </c>
      <c r="AQ12" s="16">
        <v>33034.497449999995</v>
      </c>
      <c r="AR12" s="16">
        <v>20228.553</v>
      </c>
      <c r="AS12" s="14">
        <v>14065.23495</v>
      </c>
      <c r="AT12" s="15">
        <v>46983.92</v>
      </c>
      <c r="AU12" s="11">
        <v>188356.9964845454</v>
      </c>
      <c r="AV12" s="22">
        <v>41402</v>
      </c>
      <c r="AW12" s="16">
        <v>30982</v>
      </c>
      <c r="AX12" s="22">
        <v>107958.01</v>
      </c>
      <c r="AY12" s="22">
        <v>66439.19987698182</v>
      </c>
      <c r="AZ12" s="22">
        <v>135037</v>
      </c>
      <c r="BA12" s="22">
        <v>75563</v>
      </c>
      <c r="BB12" s="15">
        <v>134449.99191190314</v>
      </c>
      <c r="BC12" s="22">
        <v>26924.82</v>
      </c>
      <c r="BD12" s="22">
        <v>9640.99</v>
      </c>
      <c r="BE12" s="16">
        <v>6079.46</v>
      </c>
      <c r="BF12" s="22">
        <v>20624.24</v>
      </c>
      <c r="BG12" s="11">
        <v>211467</v>
      </c>
      <c r="BH12" s="22">
        <v>55145.85</v>
      </c>
      <c r="BI12" s="16">
        <v>2975.3408099999992</v>
      </c>
      <c r="BJ12" s="16">
        <v>4598.465128818182</v>
      </c>
      <c r="BK12" s="16">
        <v>2205</v>
      </c>
      <c r="BL12" s="16">
        <v>5395.62</v>
      </c>
      <c r="BM12" s="16">
        <v>4219.690464545454</v>
      </c>
      <c r="BN12" s="11">
        <v>316528.47239999997</v>
      </c>
      <c r="BO12" s="22">
        <v>18265.66</v>
      </c>
      <c r="BP12" s="16">
        <v>7044.14933</v>
      </c>
      <c r="BQ12" s="22">
        <v>19157.73</v>
      </c>
      <c r="BR12" s="16">
        <v>3235.7451756000005</v>
      </c>
      <c r="BS12" s="22">
        <v>12141</v>
      </c>
      <c r="BT12" s="16">
        <v>2763</v>
      </c>
      <c r="BU12" s="22">
        <v>21333</v>
      </c>
      <c r="BV12" s="22">
        <v>9802</v>
      </c>
      <c r="BW12" s="16">
        <v>2927.1284100000003</v>
      </c>
      <c r="BX12" s="15">
        <v>21348.781262927274</v>
      </c>
      <c r="BY12" s="16">
        <v>2115.5</v>
      </c>
      <c r="BZ12" s="11">
        <v>56997.71</v>
      </c>
      <c r="CA12" s="22">
        <v>8784</v>
      </c>
      <c r="CB12" s="16">
        <v>1672.7050299999999</v>
      </c>
      <c r="CC12" s="16">
        <v>1311.81</v>
      </c>
      <c r="CD12" s="22">
        <v>6533</v>
      </c>
      <c r="CE12" s="11">
        <v>154103.50462303634</v>
      </c>
      <c r="CF12" s="16">
        <v>4489.806749999999</v>
      </c>
      <c r="CG12" s="22">
        <v>10699</v>
      </c>
      <c r="CH12" s="16">
        <v>1565.2574200000001</v>
      </c>
      <c r="CI12" s="22">
        <v>3716</v>
      </c>
      <c r="CJ12" s="22">
        <v>5091</v>
      </c>
      <c r="CK12" s="22">
        <v>2794</v>
      </c>
      <c r="CL12" s="22">
        <v>1202</v>
      </c>
      <c r="CM12" s="19">
        <f t="shared" si="0"/>
        <v>14009964.790118689</v>
      </c>
    </row>
    <row r="13" spans="1:91" s="32" customFormat="1" ht="13.5" customHeight="1">
      <c r="A13" s="23">
        <f t="shared" si="1"/>
        <v>9</v>
      </c>
      <c r="B13" s="24" t="s">
        <v>99</v>
      </c>
      <c r="C13" s="25">
        <v>38.746026980045876</v>
      </c>
      <c r="D13" s="26">
        <v>21.990178155492195</v>
      </c>
      <c r="E13" s="27">
        <v>18.435292751264633</v>
      </c>
      <c r="F13" s="25">
        <v>18.93147394460958</v>
      </c>
      <c r="G13" s="25">
        <v>32.05722610993836</v>
      </c>
      <c r="H13" s="26">
        <v>11.431782004533101</v>
      </c>
      <c r="I13" s="27">
        <v>19.916096728108815</v>
      </c>
      <c r="J13" s="28">
        <v>12.552941971620198</v>
      </c>
      <c r="K13" s="29">
        <v>72.40902609420948</v>
      </c>
      <c r="L13" s="30">
        <v>12.567996012311266</v>
      </c>
      <c r="M13" s="30">
        <v>13.687415711976564</v>
      </c>
      <c r="N13" s="29">
        <v>54.404693423012816</v>
      </c>
      <c r="O13" s="29">
        <v>17.314479946821567</v>
      </c>
      <c r="P13" s="30">
        <v>14.196217001694258</v>
      </c>
      <c r="Q13" s="30">
        <v>13.738024332754522</v>
      </c>
      <c r="R13" s="30"/>
      <c r="S13" s="30">
        <v>30.384794125727566</v>
      </c>
      <c r="T13" s="25">
        <v>-104.90679854769735</v>
      </c>
      <c r="U13" s="29">
        <v>19.017876857378408</v>
      </c>
      <c r="V13" s="29">
        <v>58.52278620594949</v>
      </c>
      <c r="W13" s="25">
        <v>35</v>
      </c>
      <c r="X13" s="30">
        <v>10.717708501191247</v>
      </c>
      <c r="Y13" s="28">
        <v>11.162935371640865</v>
      </c>
      <c r="Z13" s="28">
        <v>18.62364076661334</v>
      </c>
      <c r="AA13" s="25">
        <v>15.93147586544757</v>
      </c>
      <c r="AB13" s="28">
        <v>44.99437986509196</v>
      </c>
      <c r="AC13" s="25">
        <v>13.73803035439366</v>
      </c>
      <c r="AD13" s="25">
        <v>24.437100578219333</v>
      </c>
      <c r="AE13" s="28">
        <v>19.741239811014644</v>
      </c>
      <c r="AF13" s="28">
        <v>12.225258344827775</v>
      </c>
      <c r="AG13" s="28">
        <v>22.889545297581744</v>
      </c>
      <c r="AH13" s="28">
        <v>13.778960805791266</v>
      </c>
      <c r="AI13" s="28">
        <v>10.69640324649862</v>
      </c>
      <c r="AJ13" s="28">
        <v>16.350026265102436</v>
      </c>
      <c r="AK13" s="29">
        <v>19.97374665010655</v>
      </c>
      <c r="AL13" s="31">
        <v>21.723308794817523</v>
      </c>
      <c r="AM13" s="25">
        <v>16.469900823914294</v>
      </c>
      <c r="AN13" s="29">
        <v>17.826834866522535</v>
      </c>
      <c r="AO13" s="28">
        <v>48.02394164017376</v>
      </c>
      <c r="AP13" s="25">
        <v>18.858476065713745</v>
      </c>
      <c r="AQ13" s="31">
        <v>12.524025423369217</v>
      </c>
      <c r="AR13" s="31">
        <v>63.769696977682955</v>
      </c>
      <c r="AS13" s="28">
        <v>29.70941233544979</v>
      </c>
      <c r="AT13" s="29">
        <v>31.38054366198314</v>
      </c>
      <c r="AU13" s="25">
        <v>17.748958427438126</v>
      </c>
      <c r="AV13" s="27">
        <v>20.593717925945707</v>
      </c>
      <c r="AW13" s="31">
        <v>16.97270177591878</v>
      </c>
      <c r="AX13" s="27">
        <v>25.947411570010903</v>
      </c>
      <c r="AY13" s="27">
        <v>19.349360311004876</v>
      </c>
      <c r="AZ13" s="27">
        <v>15.397258554265624</v>
      </c>
      <c r="BA13" s="27">
        <v>15.87</v>
      </c>
      <c r="BB13" s="29">
        <v>15.852626634297282</v>
      </c>
      <c r="BC13" s="27">
        <v>14.149126543239547</v>
      </c>
      <c r="BD13" s="27">
        <v>48.71870954269732</v>
      </c>
      <c r="BE13" s="31">
        <v>11.299503193993873</v>
      </c>
      <c r="BF13" s="27">
        <v>18.898311891035803</v>
      </c>
      <c r="BG13" s="25">
        <v>24.87939970629282</v>
      </c>
      <c r="BH13" s="27">
        <v>14.685419312280388</v>
      </c>
      <c r="BI13" s="31">
        <v>43.223412197174525</v>
      </c>
      <c r="BJ13" s="31">
        <v>19.098033766627108</v>
      </c>
      <c r="BK13" s="31">
        <v>13.966583864873025</v>
      </c>
      <c r="BL13" s="31">
        <v>14.62698832790169</v>
      </c>
      <c r="BM13" s="31">
        <v>24.381709551225235</v>
      </c>
      <c r="BN13" s="25">
        <v>12.610684072411349</v>
      </c>
      <c r="BO13" s="27">
        <v>15.735298610936225</v>
      </c>
      <c r="BP13" s="31">
        <v>11.115231094624908</v>
      </c>
      <c r="BQ13" s="27">
        <v>31.407259923738923</v>
      </c>
      <c r="BR13" s="31">
        <v>22.027228690499072</v>
      </c>
      <c r="BS13" s="27">
        <v>16.29</v>
      </c>
      <c r="BT13" s="31">
        <v>11.057746423691848</v>
      </c>
      <c r="BU13" s="27">
        <v>14.57</v>
      </c>
      <c r="BV13" s="27">
        <v>40.16</v>
      </c>
      <c r="BW13" s="31">
        <v>17.810865044838472</v>
      </c>
      <c r="BX13" s="29">
        <v>38.95844538528464</v>
      </c>
      <c r="BY13" s="31">
        <v>35.22724520929226</v>
      </c>
      <c r="BZ13" s="25">
        <v>28.426907535657374</v>
      </c>
      <c r="CA13" s="27">
        <v>15.18</v>
      </c>
      <c r="CB13" s="31">
        <v>34.67448428239668</v>
      </c>
      <c r="CC13" s="31">
        <v>16.475325796528516</v>
      </c>
      <c r="CD13" s="27">
        <v>12.54</v>
      </c>
      <c r="CE13" s="25">
        <v>56.15621838545385</v>
      </c>
      <c r="CF13" s="31">
        <v>14.383681535767664</v>
      </c>
      <c r="CG13" s="27">
        <v>17.88</v>
      </c>
      <c r="CH13" s="31">
        <v>15.854010706129692</v>
      </c>
      <c r="CI13" s="27">
        <v>30.24</v>
      </c>
      <c r="CJ13" s="27">
        <v>53.24</v>
      </c>
      <c r="CK13" s="27">
        <v>38.83</v>
      </c>
      <c r="CL13" s="27">
        <v>97.98</v>
      </c>
      <c r="CM13" s="25">
        <f>AVERAGE(C13:CL13)</f>
        <v>23.22337917145257</v>
      </c>
    </row>
    <row r="14" spans="1:91" s="32" customFormat="1" ht="13.5" customHeight="1">
      <c r="A14" s="23">
        <f t="shared" si="1"/>
        <v>10</v>
      </c>
      <c r="B14" s="24" t="s">
        <v>100</v>
      </c>
      <c r="C14" s="25">
        <v>39.996026980045876</v>
      </c>
      <c r="D14" s="26">
        <v>22.639037093492853</v>
      </c>
      <c r="E14" s="27">
        <v>19.16638431249865</v>
      </c>
      <c r="F14" s="25">
        <v>19.766535278396105</v>
      </c>
      <c r="G14" s="25">
        <v>32.86276336089463</v>
      </c>
      <c r="H14" s="26">
        <v>12.138111860025429</v>
      </c>
      <c r="I14" s="27">
        <v>20.806814725359338</v>
      </c>
      <c r="J14" s="28">
        <v>13.413805985695626</v>
      </c>
      <c r="K14" s="29">
        <v>73.29716250857147</v>
      </c>
      <c r="L14" s="30">
        <v>13.352248605929413</v>
      </c>
      <c r="M14" s="30">
        <v>14.823471521501464</v>
      </c>
      <c r="N14" s="29">
        <v>55.094712892900866</v>
      </c>
      <c r="O14" s="29">
        <v>18.22282155022922</v>
      </c>
      <c r="P14" s="30">
        <v>15.074505922189315</v>
      </c>
      <c r="Q14" s="30">
        <v>14.613467160478308</v>
      </c>
      <c r="R14" s="30"/>
      <c r="S14" s="30">
        <v>31.17084201237901</v>
      </c>
      <c r="T14" s="25">
        <v>-104.90679854769735</v>
      </c>
      <c r="U14" s="29">
        <v>19.95766838856474</v>
      </c>
      <c r="V14" s="29">
        <v>59.76684080036223</v>
      </c>
      <c r="W14" s="25">
        <v>35</v>
      </c>
      <c r="X14" s="30">
        <v>11.593330878163062</v>
      </c>
      <c r="Y14" s="28">
        <v>12.015165984022975</v>
      </c>
      <c r="Z14" s="28">
        <v>19.37267303652814</v>
      </c>
      <c r="AA14" s="25">
        <v>16.76004882202359</v>
      </c>
      <c r="AB14" s="28">
        <v>45.71193039274738</v>
      </c>
      <c r="AC14" s="25">
        <v>14.523745542094128</v>
      </c>
      <c r="AD14" s="25">
        <v>25.2923212091825</v>
      </c>
      <c r="AE14" s="28">
        <v>20.62326032754927</v>
      </c>
      <c r="AF14" s="28">
        <v>13.088511580994206</v>
      </c>
      <c r="AG14" s="28">
        <v>24.139545297581744</v>
      </c>
      <c r="AH14" s="28">
        <v>14.771889246514547</v>
      </c>
      <c r="AI14" s="28">
        <v>11.57190180816406</v>
      </c>
      <c r="AJ14" s="28">
        <v>17.188104610768477</v>
      </c>
      <c r="AK14" s="29">
        <v>20.614442055114772</v>
      </c>
      <c r="AL14" s="31">
        <v>22.576544299307994</v>
      </c>
      <c r="AM14" s="25">
        <v>17.34157559611775</v>
      </c>
      <c r="AN14" s="29">
        <v>18.77296944590178</v>
      </c>
      <c r="AO14" s="28">
        <v>48.8767564306088</v>
      </c>
      <c r="AP14" s="25">
        <v>19.3517403100262</v>
      </c>
      <c r="AQ14" s="31">
        <v>13.55823684532606</v>
      </c>
      <c r="AR14" s="31">
        <v>64.49953334049277</v>
      </c>
      <c r="AS14" s="28">
        <v>30.602141622325945</v>
      </c>
      <c r="AT14" s="29">
        <v>32.299730992777654</v>
      </c>
      <c r="AU14" s="25">
        <v>18.67803377246994</v>
      </c>
      <c r="AV14" s="27">
        <v>21.41825801219929</v>
      </c>
      <c r="AW14" s="31">
        <v>17.885222030221303</v>
      </c>
      <c r="AX14" s="27">
        <v>26.816952826377726</v>
      </c>
      <c r="AY14" s="27">
        <v>20.227857570428053</v>
      </c>
      <c r="AZ14" s="27">
        <v>16.356803829272433</v>
      </c>
      <c r="BA14" s="27">
        <v>16.82</v>
      </c>
      <c r="BB14" s="29">
        <v>16.79676984767524</v>
      </c>
      <c r="BC14" s="27">
        <v>15.022711865555982</v>
      </c>
      <c r="BD14" s="27">
        <v>49.52462521358299</v>
      </c>
      <c r="BE14" s="31">
        <v>11.997143125312187</v>
      </c>
      <c r="BF14" s="27">
        <v>19.73472551443646</v>
      </c>
      <c r="BG14" s="25">
        <v>25.727733502576744</v>
      </c>
      <c r="BH14" s="27">
        <v>15.559519281692571</v>
      </c>
      <c r="BI14" s="31">
        <v>44.09153733679672</v>
      </c>
      <c r="BJ14" s="31">
        <v>19.995683855596223</v>
      </c>
      <c r="BK14" s="31">
        <v>14.89680243152654</v>
      </c>
      <c r="BL14" s="31">
        <v>15.571947964606158</v>
      </c>
      <c r="BM14" s="31">
        <v>25.283000029740784</v>
      </c>
      <c r="BN14" s="25">
        <v>13.4146111787155</v>
      </c>
      <c r="BO14" s="27">
        <v>16.75506635601343</v>
      </c>
      <c r="BP14" s="31">
        <v>11.986727603621018</v>
      </c>
      <c r="BQ14" s="27">
        <v>32.287697264027436</v>
      </c>
      <c r="BR14" s="31">
        <v>22.87908321442067</v>
      </c>
      <c r="BS14" s="27">
        <v>17.19</v>
      </c>
      <c r="BT14" s="31">
        <v>11.969119652639625</v>
      </c>
      <c r="BU14" s="27">
        <v>15.45</v>
      </c>
      <c r="BV14" s="27">
        <v>41.02</v>
      </c>
      <c r="BW14" s="31">
        <v>21.468906824072338</v>
      </c>
      <c r="BX14" s="29">
        <v>39.863943616232305</v>
      </c>
      <c r="BY14" s="31">
        <v>36.051312201433205</v>
      </c>
      <c r="BZ14" s="25">
        <v>29.345236574278072</v>
      </c>
      <c r="CA14" s="27">
        <v>16.06</v>
      </c>
      <c r="CB14" s="31">
        <v>35.58488121674528</v>
      </c>
      <c r="CC14" s="31">
        <v>17.22943795054859</v>
      </c>
      <c r="CD14" s="27">
        <v>13.4</v>
      </c>
      <c r="CE14" s="25">
        <v>57.40621838545385</v>
      </c>
      <c r="CF14" s="31">
        <v>15.235526707845834</v>
      </c>
      <c r="CG14" s="27">
        <v>18.68</v>
      </c>
      <c r="CH14" s="31">
        <v>16.74500078912361</v>
      </c>
      <c r="CI14" s="27">
        <v>31.05</v>
      </c>
      <c r="CJ14" s="27">
        <v>54.06</v>
      </c>
      <c r="CK14" s="27">
        <v>39.64</v>
      </c>
      <c r="CL14" s="27">
        <v>98.72</v>
      </c>
      <c r="CM14" s="25">
        <f>AVERAGE(C14:CL14)</f>
        <v>24.106903673924013</v>
      </c>
    </row>
    <row r="15" spans="1:91" s="32" customFormat="1" ht="13.5" customHeight="1">
      <c r="A15" s="23">
        <f t="shared" si="1"/>
        <v>11</v>
      </c>
      <c r="B15" s="24" t="s">
        <v>101</v>
      </c>
      <c r="C15" s="25">
        <v>43.33409653561027</v>
      </c>
      <c r="D15" s="26">
        <v>66.6944545768079</v>
      </c>
      <c r="E15" s="27">
        <v>76.25784628946354</v>
      </c>
      <c r="F15" s="25">
        <v>73.67739894182003</v>
      </c>
      <c r="G15" s="25">
        <v>72.08385781122159</v>
      </c>
      <c r="H15" s="26">
        <v>57.83190999223632</v>
      </c>
      <c r="I15" s="27">
        <v>74.63630824126774</v>
      </c>
      <c r="J15" s="28">
        <v>70.36967429234699</v>
      </c>
      <c r="K15" s="29">
        <v>67.75127569359428</v>
      </c>
      <c r="L15" s="30">
        <v>71.15972428041974</v>
      </c>
      <c r="M15" s="30">
        <v>62.33833354665751</v>
      </c>
      <c r="N15" s="29">
        <v>57.115345247211714</v>
      </c>
      <c r="O15" s="29">
        <v>61.097093963210966</v>
      </c>
      <c r="P15" s="30">
        <v>76.02061581020185</v>
      </c>
      <c r="Q15" s="30">
        <v>75.60105654362633</v>
      </c>
      <c r="R15" s="30"/>
      <c r="S15" s="30">
        <v>71.4728322290791</v>
      </c>
      <c r="T15" s="25">
        <v>62.989979552900685</v>
      </c>
      <c r="U15" s="29">
        <v>72.56841998244514</v>
      </c>
      <c r="V15" s="29">
        <v>51.76206075879997</v>
      </c>
      <c r="W15" s="25">
        <v>75</v>
      </c>
      <c r="X15" s="30">
        <v>56.01536366919806</v>
      </c>
      <c r="Y15" s="28">
        <v>59.14022013529204</v>
      </c>
      <c r="Z15" s="28">
        <v>75.69215458897912</v>
      </c>
      <c r="AA15" s="25">
        <v>83.74505048763214</v>
      </c>
      <c r="AB15" s="28">
        <v>73.14502163223115</v>
      </c>
      <c r="AC15" s="25">
        <v>73.36126421251348</v>
      </c>
      <c r="AD15" s="25">
        <v>70.7632286086353</v>
      </c>
      <c r="AE15" s="28">
        <v>74.14719601784608</v>
      </c>
      <c r="AF15" s="28">
        <v>70.36894591661607</v>
      </c>
      <c r="AG15" s="28">
        <v>81.46729273897161</v>
      </c>
      <c r="AH15" s="28">
        <v>77.58981530798638</v>
      </c>
      <c r="AI15" s="28">
        <v>70.33757959808152</v>
      </c>
      <c r="AJ15" s="28">
        <v>76.66661142232091</v>
      </c>
      <c r="AK15" s="29">
        <v>78.57953046968987</v>
      </c>
      <c r="AL15" s="31">
        <v>66.26198353184984</v>
      </c>
      <c r="AM15" s="25">
        <v>69.76320651947451</v>
      </c>
      <c r="AN15" s="29">
        <v>72.98039151990471</v>
      </c>
      <c r="AO15" s="28">
        <v>63.78501720502747</v>
      </c>
      <c r="AP15" s="25">
        <v>82.05840709964278</v>
      </c>
      <c r="AQ15" s="31">
        <v>45.02942952191905</v>
      </c>
      <c r="AR15" s="31">
        <v>52.77324505105818</v>
      </c>
      <c r="AS15" s="28">
        <v>65.08436183997924</v>
      </c>
      <c r="AT15" s="29">
        <v>61.63874696017193</v>
      </c>
      <c r="AU15" s="25">
        <v>62.76724357563474</v>
      </c>
      <c r="AV15" s="27">
        <v>77.58655951634145</v>
      </c>
      <c r="AW15" s="31">
        <v>70.74004329787375</v>
      </c>
      <c r="AX15" s="27">
        <v>76.91700051144062</v>
      </c>
      <c r="AY15" s="27">
        <v>72.1216767057848</v>
      </c>
      <c r="AZ15" s="27">
        <v>75.85460564074448</v>
      </c>
      <c r="BA15" s="27">
        <v>66.19</v>
      </c>
      <c r="BB15" s="29">
        <v>75.74109982447392</v>
      </c>
      <c r="BC15" s="27">
        <v>66.44222526650324</v>
      </c>
      <c r="BD15" s="27">
        <v>58.960456839070694</v>
      </c>
      <c r="BE15" s="31">
        <v>75.43432388412351</v>
      </c>
      <c r="BF15" s="27">
        <v>65.44817158326276</v>
      </c>
      <c r="BG15" s="25">
        <v>78.34277521648164</v>
      </c>
      <c r="BH15" s="27">
        <v>81.26961211724739</v>
      </c>
      <c r="BI15" s="31">
        <v>67.10998379816002</v>
      </c>
      <c r="BJ15" s="31">
        <v>72.20618218143177</v>
      </c>
      <c r="BK15" s="31">
        <v>69.75610346636536</v>
      </c>
      <c r="BL15" s="31">
        <v>80.21941384766016</v>
      </c>
      <c r="BM15" s="31">
        <v>72.88680690478809</v>
      </c>
      <c r="BN15" s="25">
        <v>66.77093506642305</v>
      </c>
      <c r="BO15" s="27">
        <v>60.632254759597835</v>
      </c>
      <c r="BP15" s="31">
        <v>59.860088862564645</v>
      </c>
      <c r="BQ15" s="27">
        <v>74.44125481587169</v>
      </c>
      <c r="BR15" s="31">
        <v>69.6707321065518</v>
      </c>
      <c r="BS15" s="27">
        <v>75.42</v>
      </c>
      <c r="BT15" s="31">
        <v>80.06876496920265</v>
      </c>
      <c r="BU15" s="27">
        <v>82.74</v>
      </c>
      <c r="BV15" s="27">
        <v>66.74</v>
      </c>
      <c r="BW15" s="31">
        <v>73.14635874668005</v>
      </c>
      <c r="BX15" s="29">
        <v>68.1386269947175</v>
      </c>
      <c r="BY15" s="31">
        <v>92.74953200418756</v>
      </c>
      <c r="BZ15" s="25">
        <v>79.18806091229594</v>
      </c>
      <c r="CA15" s="27">
        <v>72.15</v>
      </c>
      <c r="CB15" s="31">
        <v>76.82718599713347</v>
      </c>
      <c r="CC15" s="31">
        <v>74.38704398431024</v>
      </c>
      <c r="CD15" s="27">
        <v>75.84</v>
      </c>
      <c r="CE15" s="25">
        <v>52.780812706331204</v>
      </c>
      <c r="CF15" s="31">
        <v>66.16428543999645</v>
      </c>
      <c r="CG15" s="27">
        <v>76</v>
      </c>
      <c r="CH15" s="31">
        <v>70.51984403219956</v>
      </c>
      <c r="CI15" s="27">
        <v>79.82</v>
      </c>
      <c r="CJ15" s="27">
        <v>71.38</v>
      </c>
      <c r="CK15" s="27">
        <v>70.15</v>
      </c>
      <c r="CL15" s="27">
        <v>62.58</v>
      </c>
      <c r="CM15" s="33">
        <f>AVERAGE(C15:CL15)</f>
        <v>70.1645564818321</v>
      </c>
    </row>
    <row r="16" spans="1:91" ht="13.5" customHeight="1">
      <c r="A16" s="9">
        <f t="shared" si="1"/>
        <v>12</v>
      </c>
      <c r="B16" s="10" t="s">
        <v>102</v>
      </c>
      <c r="C16" s="11">
        <v>365097.38678</v>
      </c>
      <c r="D16" s="12">
        <v>233171.7755799998</v>
      </c>
      <c r="E16" s="13">
        <v>1560502.5027500002</v>
      </c>
      <c r="F16" s="11">
        <v>4246272.4</v>
      </c>
      <c r="G16" s="11">
        <v>2292141.31648</v>
      </c>
      <c r="H16" s="12">
        <v>990139</v>
      </c>
      <c r="I16" s="13">
        <v>2002494.4279999998</v>
      </c>
      <c r="J16" s="14">
        <v>1215152.55</v>
      </c>
      <c r="K16" s="15">
        <v>664134.13078</v>
      </c>
      <c r="L16" s="14">
        <v>918373</v>
      </c>
      <c r="M16" s="14">
        <v>2039698.72752</v>
      </c>
      <c r="N16" s="15">
        <v>1295905</v>
      </c>
      <c r="O16" s="15">
        <v>2586913.0997900004</v>
      </c>
      <c r="P16" s="14">
        <v>983632</v>
      </c>
      <c r="Q16" s="14">
        <v>1418222</v>
      </c>
      <c r="R16" s="14"/>
      <c r="S16" s="14">
        <v>834046.24</v>
      </c>
      <c r="T16" s="11">
        <v>1255927.36415</v>
      </c>
      <c r="U16" s="15">
        <v>1759383.74</v>
      </c>
      <c r="V16" s="15">
        <v>1682243.69</v>
      </c>
      <c r="W16" s="11">
        <v>2622329</v>
      </c>
      <c r="X16" s="14">
        <v>2228731</v>
      </c>
      <c r="Y16" s="12">
        <v>1961757.03</v>
      </c>
      <c r="Z16" s="14">
        <v>561550.65</v>
      </c>
      <c r="AA16" s="11">
        <v>6429866.70697</v>
      </c>
      <c r="AB16" s="14">
        <v>415173.57</v>
      </c>
      <c r="AC16" s="11">
        <v>4731166.797490001</v>
      </c>
      <c r="AD16" s="11">
        <v>4440135.872726046</v>
      </c>
      <c r="AE16" s="14">
        <v>630805.2150900001</v>
      </c>
      <c r="AF16" s="14">
        <v>1205530.43</v>
      </c>
      <c r="AG16" s="14">
        <v>819113.91</v>
      </c>
      <c r="AH16" s="14">
        <v>2388057.40091</v>
      </c>
      <c r="AI16" s="14">
        <v>1690730.149553</v>
      </c>
      <c r="AJ16" s="14">
        <v>406576</v>
      </c>
      <c r="AK16" s="15">
        <v>492094.2566499999</v>
      </c>
      <c r="AL16" s="34">
        <v>258095.23</v>
      </c>
      <c r="AM16" s="11">
        <v>5283845.31587</v>
      </c>
      <c r="AN16" s="15">
        <v>2340375.2701</v>
      </c>
      <c r="AO16" s="14">
        <v>211910.97</v>
      </c>
      <c r="AP16" s="11">
        <v>2913189.441280001</v>
      </c>
      <c r="AQ16" s="34">
        <v>1051714.0152399999</v>
      </c>
      <c r="AR16" s="34">
        <v>389683.46</v>
      </c>
      <c r="AS16" s="14">
        <v>494382.13</v>
      </c>
      <c r="AT16" s="15">
        <v>1346227.21</v>
      </c>
      <c r="AU16" s="11">
        <v>3471317.9486002424</v>
      </c>
      <c r="AV16" s="22">
        <v>529266</v>
      </c>
      <c r="AW16" s="34">
        <v>431443</v>
      </c>
      <c r="AX16" s="22">
        <v>1040445.94</v>
      </c>
      <c r="AY16" s="22">
        <v>1407785.726489997</v>
      </c>
      <c r="AZ16" s="22">
        <v>2014522.06</v>
      </c>
      <c r="BA16" s="22">
        <v>1816398</v>
      </c>
      <c r="BB16" s="15">
        <v>2006361.1171599997</v>
      </c>
      <c r="BC16" s="22">
        <v>934722.85</v>
      </c>
      <c r="BD16" s="22">
        <v>258361.64</v>
      </c>
      <c r="BE16" s="34">
        <v>267100.96</v>
      </c>
      <c r="BF16" s="22">
        <v>760677.61</v>
      </c>
      <c r="BG16" s="11">
        <v>3076805</v>
      </c>
      <c r="BH16" s="22">
        <v>1731118.53</v>
      </c>
      <c r="BI16" s="34">
        <v>123056.677</v>
      </c>
      <c r="BJ16" s="34">
        <v>276912.87328</v>
      </c>
      <c r="BK16" s="34">
        <v>221462</v>
      </c>
      <c r="BL16" s="34">
        <v>372880.34</v>
      </c>
      <c r="BM16" s="34">
        <v>104034.49845000001</v>
      </c>
      <c r="BN16" s="11">
        <v>3596912.8709900016</v>
      </c>
      <c r="BO16" s="22">
        <v>637956.82</v>
      </c>
      <c r="BP16" s="34">
        <v>302547.15796</v>
      </c>
      <c r="BQ16" s="22">
        <v>360746.82</v>
      </c>
      <c r="BR16" s="34">
        <v>155746.06907000003</v>
      </c>
      <c r="BS16" s="22">
        <v>505924</v>
      </c>
      <c r="BT16" s="34">
        <v>180026</v>
      </c>
      <c r="BU16" s="22">
        <v>630692</v>
      </c>
      <c r="BV16" s="22">
        <v>176445</v>
      </c>
      <c r="BW16" s="34">
        <v>109702.71871999999</v>
      </c>
      <c r="BX16" s="15">
        <v>418179.7873000001</v>
      </c>
      <c r="BY16" s="34">
        <v>71195.977</v>
      </c>
      <c r="BZ16" s="11">
        <v>1537291.0209</v>
      </c>
      <c r="CA16" s="22">
        <v>549324</v>
      </c>
      <c r="CB16" s="34">
        <v>41912.52947000001</v>
      </c>
      <c r="CC16" s="34">
        <v>88029.73</v>
      </c>
      <c r="CD16" s="22">
        <v>424057</v>
      </c>
      <c r="CE16" s="11">
        <v>450584.36348000006</v>
      </c>
      <c r="CF16" s="34">
        <v>112805.45913</v>
      </c>
      <c r="CG16" s="22">
        <v>368717</v>
      </c>
      <c r="CH16" s="34">
        <v>77373.68985999998</v>
      </c>
      <c r="CI16" s="22">
        <v>202212</v>
      </c>
      <c r="CJ16" s="22">
        <v>111932</v>
      </c>
      <c r="CK16" s="22">
        <v>159138</v>
      </c>
      <c r="CL16" s="22">
        <v>30861</v>
      </c>
      <c r="CM16" s="19">
        <f aca="true" t="shared" si="2" ref="CM16:CM22">SUM(C16:CL16)</f>
        <v>105801477.16856925</v>
      </c>
    </row>
    <row r="17" spans="1:91" ht="13.5" customHeight="1">
      <c r="A17" s="9">
        <f t="shared" si="1"/>
        <v>13</v>
      </c>
      <c r="B17" s="10" t="s">
        <v>103</v>
      </c>
      <c r="C17" s="11">
        <v>365097.38678</v>
      </c>
      <c r="D17" s="12">
        <v>233171.7755799998</v>
      </c>
      <c r="E17" s="13">
        <v>1560502.5027500002</v>
      </c>
      <c r="F17" s="11">
        <v>4246227.68</v>
      </c>
      <c r="G17" s="11">
        <v>2251740.5335399997</v>
      </c>
      <c r="H17" s="12">
        <v>990139</v>
      </c>
      <c r="I17" s="13">
        <v>1999075.1179999998</v>
      </c>
      <c r="J17" s="14">
        <v>1215152.55</v>
      </c>
      <c r="K17" s="15">
        <v>664134.13078</v>
      </c>
      <c r="L17" s="14">
        <v>918373</v>
      </c>
      <c r="M17" s="14">
        <v>2039698.72752</v>
      </c>
      <c r="N17" s="15">
        <v>1295905</v>
      </c>
      <c r="O17" s="15">
        <v>2586913.0997900004</v>
      </c>
      <c r="P17" s="14">
        <v>983632</v>
      </c>
      <c r="Q17" s="14">
        <v>1418222</v>
      </c>
      <c r="R17" s="14"/>
      <c r="S17" s="14">
        <v>834046.24</v>
      </c>
      <c r="T17" s="11">
        <v>1255773.05715</v>
      </c>
      <c r="U17" s="15">
        <v>1759383.74</v>
      </c>
      <c r="V17" s="15">
        <v>1678001.05</v>
      </c>
      <c r="W17" s="11">
        <v>2622329</v>
      </c>
      <c r="X17" s="14">
        <v>2228731</v>
      </c>
      <c r="Y17" s="12">
        <v>1961757.03</v>
      </c>
      <c r="Z17" s="14">
        <v>561550.65</v>
      </c>
      <c r="AA17" s="11">
        <v>6429757.9669699995</v>
      </c>
      <c r="AB17" s="14">
        <v>415173.57</v>
      </c>
      <c r="AC17" s="11">
        <v>4714057.47399</v>
      </c>
      <c r="AD17" s="11">
        <v>4132410.2389099956</v>
      </c>
      <c r="AE17" s="14">
        <v>630805.2150900001</v>
      </c>
      <c r="AF17" s="14">
        <v>1205530.43</v>
      </c>
      <c r="AG17" s="14">
        <v>819113.91</v>
      </c>
      <c r="AH17" s="14">
        <v>2388057.40091</v>
      </c>
      <c r="AI17" s="14">
        <f>1690131.810223+598</f>
        <v>1690729.810223</v>
      </c>
      <c r="AJ17" s="14">
        <v>406576</v>
      </c>
      <c r="AK17" s="15">
        <v>492094.2566499999</v>
      </c>
      <c r="AL17" s="16">
        <v>258095.23</v>
      </c>
      <c r="AM17" s="11">
        <v>5251964.76716</v>
      </c>
      <c r="AN17" s="15">
        <v>2340375.2701</v>
      </c>
      <c r="AO17" s="14">
        <v>211910.97</v>
      </c>
      <c r="AP17" s="11">
        <v>2913189.441280001</v>
      </c>
      <c r="AQ17" s="16">
        <v>1051714.0152399999</v>
      </c>
      <c r="AR17" s="16">
        <v>389683.46</v>
      </c>
      <c r="AS17" s="14">
        <v>494382.13</v>
      </c>
      <c r="AT17" s="15">
        <v>1346227.21</v>
      </c>
      <c r="AU17" s="11">
        <v>3470441.579110486</v>
      </c>
      <c r="AV17" s="22">
        <v>529266</v>
      </c>
      <c r="AW17" s="16">
        <v>431443</v>
      </c>
      <c r="AX17" s="22">
        <v>1040445.94</v>
      </c>
      <c r="AY17" s="22">
        <v>1407785.726489997</v>
      </c>
      <c r="AZ17" s="22">
        <v>2014522.06</v>
      </c>
      <c r="BA17" s="22">
        <v>1816398</v>
      </c>
      <c r="BB17" s="15">
        <v>2006361.1171599997</v>
      </c>
      <c r="BC17" s="22">
        <v>934722.85</v>
      </c>
      <c r="BD17" s="22">
        <v>258361.64</v>
      </c>
      <c r="BE17" s="16">
        <v>267100.96</v>
      </c>
      <c r="BF17" s="22">
        <v>760677.61</v>
      </c>
      <c r="BG17" s="11">
        <v>3056222</v>
      </c>
      <c r="BH17" s="22">
        <v>1731118.53</v>
      </c>
      <c r="BI17" s="16">
        <v>123056.677</v>
      </c>
      <c r="BJ17" s="16">
        <v>276912.87328</v>
      </c>
      <c r="BK17" s="16">
        <v>221462</v>
      </c>
      <c r="BL17" s="16">
        <v>372880.34</v>
      </c>
      <c r="BM17" s="16">
        <v>104034.49845000001</v>
      </c>
      <c r="BN17" s="11">
        <v>3596912.8709900016</v>
      </c>
      <c r="BO17" s="22">
        <v>637956.82</v>
      </c>
      <c r="BP17" s="16">
        <v>302547.15796</v>
      </c>
      <c r="BQ17" s="22">
        <v>360746.82</v>
      </c>
      <c r="BR17" s="16">
        <v>155746.06907000003</v>
      </c>
      <c r="BS17" s="22">
        <v>505924</v>
      </c>
      <c r="BT17" s="16">
        <v>180026</v>
      </c>
      <c r="BU17" s="22">
        <v>630692</v>
      </c>
      <c r="BV17" s="22">
        <v>176445</v>
      </c>
      <c r="BW17" s="16">
        <v>109702.71871999999</v>
      </c>
      <c r="BX17" s="15">
        <v>418179.7873000001</v>
      </c>
      <c r="BY17" s="16">
        <v>71195.977</v>
      </c>
      <c r="BZ17" s="11">
        <v>1527865.7508999999</v>
      </c>
      <c r="CA17" s="22">
        <v>549324</v>
      </c>
      <c r="CB17" s="16">
        <v>41912.52947000001</v>
      </c>
      <c r="CC17" s="16">
        <v>88029.73</v>
      </c>
      <c r="CD17" s="22">
        <v>424057</v>
      </c>
      <c r="CE17" s="11">
        <v>450584.36348000006</v>
      </c>
      <c r="CF17" s="16">
        <v>112805.45913</v>
      </c>
      <c r="CG17" s="22">
        <v>368717</v>
      </c>
      <c r="CH17" s="16">
        <v>77373.68985999998</v>
      </c>
      <c r="CI17" s="22">
        <v>202212</v>
      </c>
      <c r="CJ17" s="22">
        <v>111932</v>
      </c>
      <c r="CK17" s="22">
        <v>159138</v>
      </c>
      <c r="CL17" s="22">
        <v>30861</v>
      </c>
      <c r="CM17" s="19">
        <f t="shared" si="2"/>
        <v>105365506.18378343</v>
      </c>
    </row>
    <row r="18" spans="1:91" ht="13.5" customHeight="1">
      <c r="A18" s="9">
        <f t="shared" si="1"/>
        <v>14</v>
      </c>
      <c r="B18" s="10" t="s">
        <v>104</v>
      </c>
      <c r="C18" s="11">
        <v>0</v>
      </c>
      <c r="D18" s="12">
        <v>0</v>
      </c>
      <c r="E18" s="13">
        <v>0</v>
      </c>
      <c r="F18" s="11">
        <v>44.71999999973923</v>
      </c>
      <c r="G18" s="11">
        <v>40400.782940000296</v>
      </c>
      <c r="H18" s="12">
        <v>0</v>
      </c>
      <c r="I18" s="13">
        <v>3419.310000000056</v>
      </c>
      <c r="J18" s="35">
        <v>0</v>
      </c>
      <c r="K18" s="36">
        <v>0</v>
      </c>
      <c r="L18" s="35">
        <v>0</v>
      </c>
      <c r="M18" s="35">
        <v>0</v>
      </c>
      <c r="N18" s="36">
        <v>0</v>
      </c>
      <c r="O18" s="36">
        <v>0</v>
      </c>
      <c r="P18" s="35">
        <v>0</v>
      </c>
      <c r="Q18" s="35">
        <v>0</v>
      </c>
      <c r="R18" s="35"/>
      <c r="S18" s="35">
        <v>0</v>
      </c>
      <c r="T18" s="11">
        <v>154.3070000000298</v>
      </c>
      <c r="U18" s="36">
        <v>0</v>
      </c>
      <c r="V18" s="36">
        <v>4242.639999999898</v>
      </c>
      <c r="W18" s="11">
        <v>0</v>
      </c>
      <c r="X18" s="35">
        <v>0</v>
      </c>
      <c r="Y18" s="12">
        <v>0</v>
      </c>
      <c r="Z18" s="14">
        <v>0</v>
      </c>
      <c r="AA18" s="11">
        <v>108.74000000022352</v>
      </c>
      <c r="AB18" s="14">
        <v>0</v>
      </c>
      <c r="AC18" s="11">
        <v>17109.32350000087</v>
      </c>
      <c r="AD18" s="11">
        <v>307725.6338160499</v>
      </c>
      <c r="AE18" s="14">
        <v>0</v>
      </c>
      <c r="AF18" s="14">
        <v>0</v>
      </c>
      <c r="AG18" s="14">
        <v>0</v>
      </c>
      <c r="AH18" s="14">
        <v>0</v>
      </c>
      <c r="AI18" s="14"/>
      <c r="AJ18" s="14">
        <v>0</v>
      </c>
      <c r="AK18" s="36">
        <v>0</v>
      </c>
      <c r="AL18" s="16">
        <v>0</v>
      </c>
      <c r="AM18" s="11">
        <v>31880.54870999977</v>
      </c>
      <c r="AN18" s="36">
        <v>0</v>
      </c>
      <c r="AO18" s="14">
        <v>0</v>
      </c>
      <c r="AP18" s="11">
        <v>0</v>
      </c>
      <c r="AQ18" s="16">
        <v>0</v>
      </c>
      <c r="AR18" s="16">
        <v>0</v>
      </c>
      <c r="AS18" s="14">
        <v>0</v>
      </c>
      <c r="AT18" s="36">
        <v>0</v>
      </c>
      <c r="AU18" s="11">
        <v>876.3694897564128</v>
      </c>
      <c r="AV18" s="21">
        <v>0</v>
      </c>
      <c r="AW18" s="16">
        <v>0</v>
      </c>
      <c r="AX18" s="21">
        <v>0</v>
      </c>
      <c r="AY18" s="21">
        <v>0</v>
      </c>
      <c r="AZ18" s="21">
        <v>0</v>
      </c>
      <c r="BA18" s="21">
        <v>0</v>
      </c>
      <c r="BB18" s="36">
        <v>0</v>
      </c>
      <c r="BC18" s="21">
        <v>0</v>
      </c>
      <c r="BD18" s="21">
        <v>0</v>
      </c>
      <c r="BE18" s="16">
        <v>0</v>
      </c>
      <c r="BF18" s="21">
        <v>0</v>
      </c>
      <c r="BG18" s="11">
        <v>20583</v>
      </c>
      <c r="BH18" s="21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1">
        <v>0</v>
      </c>
      <c r="BO18" s="21">
        <v>0</v>
      </c>
      <c r="BP18" s="16">
        <v>0</v>
      </c>
      <c r="BQ18" s="21">
        <v>0</v>
      </c>
      <c r="BR18" s="16">
        <v>0</v>
      </c>
      <c r="BS18" s="21">
        <v>0</v>
      </c>
      <c r="BT18" s="16">
        <v>0</v>
      </c>
      <c r="BU18" s="21">
        <v>0</v>
      </c>
      <c r="BV18" s="21">
        <v>0</v>
      </c>
      <c r="BW18" s="16">
        <v>0</v>
      </c>
      <c r="BX18" s="36">
        <v>0</v>
      </c>
      <c r="BY18" s="16">
        <v>0</v>
      </c>
      <c r="BZ18" s="11">
        <v>9425.270000000019</v>
      </c>
      <c r="CA18" s="21">
        <v>0</v>
      </c>
      <c r="CB18" s="16">
        <v>0</v>
      </c>
      <c r="CC18" s="16">
        <v>0</v>
      </c>
      <c r="CD18" s="21">
        <v>0</v>
      </c>
      <c r="CE18" s="11">
        <v>0</v>
      </c>
      <c r="CF18" s="16">
        <v>0</v>
      </c>
      <c r="CG18" s="21">
        <v>0</v>
      </c>
      <c r="CH18" s="16">
        <v>0</v>
      </c>
      <c r="CI18" s="21">
        <v>0</v>
      </c>
      <c r="CJ18" s="21">
        <v>0</v>
      </c>
      <c r="CK18" s="21">
        <v>0</v>
      </c>
      <c r="CL18" s="21">
        <v>0</v>
      </c>
      <c r="CM18" s="19">
        <f t="shared" si="2"/>
        <v>435970.6454558072</v>
      </c>
    </row>
    <row r="19" spans="1:91" ht="13.5" customHeight="1">
      <c r="A19" s="9">
        <f t="shared" si="1"/>
        <v>15</v>
      </c>
      <c r="B19" s="10" t="s">
        <v>105</v>
      </c>
      <c r="C19" s="11">
        <v>90235.40041</v>
      </c>
      <c r="D19" s="12">
        <v>99510.10495999981</v>
      </c>
      <c r="E19" s="13">
        <v>1253970.48</v>
      </c>
      <c r="F19" s="11">
        <v>3213106.98</v>
      </c>
      <c r="G19" s="11">
        <v>1108066.77587</v>
      </c>
      <c r="H19" s="12">
        <v>517722</v>
      </c>
      <c r="I19" s="13">
        <v>1711716.6739999999</v>
      </c>
      <c r="J19" s="14">
        <v>1126312.7729109006</v>
      </c>
      <c r="K19" s="15">
        <v>313889.6675106173</v>
      </c>
      <c r="L19" s="14">
        <v>791267</v>
      </c>
      <c r="M19" s="14">
        <v>1416907</v>
      </c>
      <c r="N19" s="15">
        <v>660139</v>
      </c>
      <c r="O19" s="15">
        <v>2221464.83638</v>
      </c>
      <c r="P19" s="14">
        <v>626034</v>
      </c>
      <c r="Q19" s="14">
        <v>1085270</v>
      </c>
      <c r="R19" s="14"/>
      <c r="S19" s="14">
        <v>649763.93</v>
      </c>
      <c r="T19" s="11">
        <v>0</v>
      </c>
      <c r="U19" s="15">
        <v>1237850.49</v>
      </c>
      <c r="V19" s="15">
        <v>829168.9</v>
      </c>
      <c r="W19" s="11">
        <v>1855646</v>
      </c>
      <c r="X19" s="14">
        <v>1941244</v>
      </c>
      <c r="Y19" s="12">
        <v>1516245.3896399997</v>
      </c>
      <c r="Z19" s="14">
        <v>377330.34</v>
      </c>
      <c r="AA19" s="11">
        <v>4952009.806619999</v>
      </c>
      <c r="AB19" s="14">
        <v>293707.38857999997</v>
      </c>
      <c r="AC19" s="11">
        <v>2577000.56757</v>
      </c>
      <c r="AD19" s="11">
        <v>2804254.644123992</v>
      </c>
      <c r="AE19" s="14">
        <v>540815.35578</v>
      </c>
      <c r="AF19" s="14">
        <v>811373.43</v>
      </c>
      <c r="AG19" s="14">
        <v>691290.11</v>
      </c>
      <c r="AH19" s="14">
        <v>2070114.21948</v>
      </c>
      <c r="AI19" s="14">
        <v>1339617.6478829999</v>
      </c>
      <c r="AJ19" s="14">
        <v>281846</v>
      </c>
      <c r="AK19" s="15">
        <v>429159.62998999987</v>
      </c>
      <c r="AL19" s="16">
        <v>244806.235</v>
      </c>
      <c r="AM19" s="11">
        <v>4163087.383949999</v>
      </c>
      <c r="AN19" s="15">
        <v>2094403.65</v>
      </c>
      <c r="AO19" s="14">
        <v>168255.73</v>
      </c>
      <c r="AP19" s="11">
        <v>1563799.688230001</v>
      </c>
      <c r="AQ19" s="16">
        <v>989346.7416799997</v>
      </c>
      <c r="AR19" s="16">
        <v>278120.95</v>
      </c>
      <c r="AS19" s="14">
        <v>269980.13</v>
      </c>
      <c r="AT19" s="15">
        <v>554691.69</v>
      </c>
      <c r="AU19" s="11">
        <v>2411865.0055902423</v>
      </c>
      <c r="AV19" s="20">
        <v>437371</v>
      </c>
      <c r="AW19" s="16">
        <v>350895</v>
      </c>
      <c r="AX19" s="20">
        <v>768015.81</v>
      </c>
      <c r="AY19" s="20">
        <v>1077542.861979997</v>
      </c>
      <c r="AZ19" s="20">
        <v>1736114</v>
      </c>
      <c r="BA19" s="20">
        <v>1471753</v>
      </c>
      <c r="BB19" s="15">
        <v>1485562.0713099996</v>
      </c>
      <c r="BC19" s="20">
        <v>703043.79</v>
      </c>
      <c r="BD19" s="20">
        <v>114049.87</v>
      </c>
      <c r="BE19" s="16">
        <v>228600.51</v>
      </c>
      <c r="BF19" s="20">
        <v>582285.03</v>
      </c>
      <c r="BG19" s="11">
        <v>1923902</v>
      </c>
      <c r="BH19" s="20">
        <v>1462474.95</v>
      </c>
      <c r="BI19" s="16">
        <v>94891.09</v>
      </c>
      <c r="BJ19" s="16">
        <v>158439.12521000003</v>
      </c>
      <c r="BK19" s="16">
        <v>185981</v>
      </c>
      <c r="BL19" s="16">
        <v>222458.36</v>
      </c>
      <c r="BM19" s="16">
        <v>84422.26992</v>
      </c>
      <c r="BN19" s="11">
        <v>2724522.948530002</v>
      </c>
      <c r="BO19" s="20">
        <v>515529</v>
      </c>
      <c r="BP19" s="16">
        <v>280819.23594</v>
      </c>
      <c r="BQ19" s="20">
        <v>160247.44</v>
      </c>
      <c r="BR19" s="16">
        <v>105756.02260000003</v>
      </c>
      <c r="BS19" s="20">
        <v>352201</v>
      </c>
      <c r="BT19" s="16">
        <v>128378</v>
      </c>
      <c r="BU19" s="20">
        <v>518817</v>
      </c>
      <c r="BV19" s="20">
        <v>150890</v>
      </c>
      <c r="BW19" s="16">
        <v>90674.74617000001</v>
      </c>
      <c r="BX19" s="15">
        <v>289461.8478000001</v>
      </c>
      <c r="BY19" s="16">
        <v>62309.08</v>
      </c>
      <c r="BZ19" s="11">
        <v>827492.02</v>
      </c>
      <c r="CA19" s="20">
        <v>370527</v>
      </c>
      <c r="CB19" s="16">
        <v>36346.12026</v>
      </c>
      <c r="CC19" s="16">
        <v>52776.87</v>
      </c>
      <c r="CD19" s="20">
        <v>303466</v>
      </c>
      <c r="CE19" s="11">
        <v>215454.09696000002</v>
      </c>
      <c r="CF19" s="16">
        <v>0</v>
      </c>
      <c r="CG19" s="20">
        <v>217507</v>
      </c>
      <c r="CH19" s="16">
        <v>62804.64</v>
      </c>
      <c r="CI19" s="20">
        <v>138888</v>
      </c>
      <c r="CJ19" s="20">
        <v>82146</v>
      </c>
      <c r="CK19" s="20">
        <v>109131</v>
      </c>
      <c r="CL19" s="20">
        <v>15627</v>
      </c>
      <c r="CM19" s="19">
        <f t="shared" si="2"/>
        <v>75071981.55283873</v>
      </c>
    </row>
    <row r="20" spans="1:91" ht="13.5" customHeight="1">
      <c r="A20" s="9">
        <f t="shared" si="1"/>
        <v>16</v>
      </c>
      <c r="B20" s="10" t="s">
        <v>106</v>
      </c>
      <c r="C20" s="11">
        <v>274861.98637</v>
      </c>
      <c r="D20" s="12">
        <v>133661.67062000016</v>
      </c>
      <c r="E20" s="13">
        <v>306532.02275000024</v>
      </c>
      <c r="F20" s="11">
        <v>1033165.42</v>
      </c>
      <c r="G20" s="11">
        <v>1184074.54061</v>
      </c>
      <c r="H20" s="12">
        <v>472417</v>
      </c>
      <c r="I20" s="13">
        <v>290777.75399999996</v>
      </c>
      <c r="J20" s="14">
        <v>88839.78011999931</v>
      </c>
      <c r="K20" s="15">
        <v>350244.4632693827</v>
      </c>
      <c r="L20" s="14">
        <v>127106</v>
      </c>
      <c r="M20" s="14">
        <v>622791.7310599999</v>
      </c>
      <c r="N20" s="15">
        <v>635766</v>
      </c>
      <c r="O20" s="15">
        <v>365448.26341000013</v>
      </c>
      <c r="P20" s="14">
        <v>357598</v>
      </c>
      <c r="Q20" s="14">
        <v>332952</v>
      </c>
      <c r="R20" s="14"/>
      <c r="S20" s="14">
        <v>184282.31</v>
      </c>
      <c r="T20" s="11">
        <v>1255927.36415</v>
      </c>
      <c r="U20" s="15">
        <v>521533.25</v>
      </c>
      <c r="V20" s="15">
        <v>853074.79</v>
      </c>
      <c r="W20" s="11">
        <v>766687</v>
      </c>
      <c r="X20" s="14">
        <v>287487</v>
      </c>
      <c r="Y20" s="12">
        <v>445511.6403600001</v>
      </c>
      <c r="Z20" s="14">
        <v>184220.31</v>
      </c>
      <c r="AA20" s="11">
        <v>1477856.9003500007</v>
      </c>
      <c r="AB20" s="14">
        <v>121466.18105000001</v>
      </c>
      <c r="AC20" s="11">
        <v>2154166.229920001</v>
      </c>
      <c r="AD20" s="11">
        <v>1635881.2286020536</v>
      </c>
      <c r="AE20" s="14">
        <v>89989.85931000009</v>
      </c>
      <c r="AF20" s="14">
        <v>394157</v>
      </c>
      <c r="AG20" s="14">
        <v>127823.8</v>
      </c>
      <c r="AH20" s="14">
        <v>317943.1814299999</v>
      </c>
      <c r="AI20" s="14">
        <v>349218.4254900003</v>
      </c>
      <c r="AJ20" s="14">
        <v>124730</v>
      </c>
      <c r="AK20" s="15">
        <v>62934.62666000001</v>
      </c>
      <c r="AL20" s="16">
        <v>13288.994999999995</v>
      </c>
      <c r="AM20" s="11">
        <v>1120757.9319200008</v>
      </c>
      <c r="AN20" s="15">
        <v>245971.62009999948</v>
      </c>
      <c r="AO20" s="14">
        <v>43655.24</v>
      </c>
      <c r="AP20" s="11">
        <v>1349389.75305</v>
      </c>
      <c r="AQ20" s="16">
        <v>62367.27356000012</v>
      </c>
      <c r="AR20" s="16">
        <v>111562.51</v>
      </c>
      <c r="AS20" s="14">
        <v>224402</v>
      </c>
      <c r="AT20" s="15">
        <v>791535.52</v>
      </c>
      <c r="AU20" s="11">
        <v>1059452.94301</v>
      </c>
      <c r="AV20" s="22">
        <v>91895</v>
      </c>
      <c r="AW20" s="16">
        <v>80548</v>
      </c>
      <c r="AX20" s="22">
        <v>272430.19</v>
      </c>
      <c r="AY20" s="22">
        <v>330242.86451</v>
      </c>
      <c r="AZ20" s="22">
        <v>278408</v>
      </c>
      <c r="BA20" s="22">
        <v>344645</v>
      </c>
      <c r="BB20" s="15">
        <v>520799.0458500001</v>
      </c>
      <c r="BC20" s="22">
        <v>231679.06</v>
      </c>
      <c r="BD20" s="22">
        <v>144312</v>
      </c>
      <c r="BE20" s="16">
        <v>38500.45</v>
      </c>
      <c r="BF20" s="22">
        <v>178392.59</v>
      </c>
      <c r="BG20" s="11">
        <v>1152907</v>
      </c>
      <c r="BH20" s="22">
        <v>646768.53</v>
      </c>
      <c r="BI20" s="16">
        <v>28165.587</v>
      </c>
      <c r="BJ20" s="16">
        <v>118473.74806999997</v>
      </c>
      <c r="BK20" s="16">
        <v>35481</v>
      </c>
      <c r="BL20" s="16">
        <v>150421.98</v>
      </c>
      <c r="BM20" s="16">
        <v>19612.228530000008</v>
      </c>
      <c r="BN20" s="11">
        <v>872389.9224599982</v>
      </c>
      <c r="BO20" s="22">
        <v>122428</v>
      </c>
      <c r="BP20" s="16">
        <v>21727.922019999998</v>
      </c>
      <c r="BQ20" s="22">
        <v>200499.38</v>
      </c>
      <c r="BR20" s="16">
        <v>49990.04647</v>
      </c>
      <c r="BS20" s="22">
        <v>153722</v>
      </c>
      <c r="BT20" s="16">
        <v>51648</v>
      </c>
      <c r="BU20" s="22">
        <v>111875</v>
      </c>
      <c r="BV20" s="22">
        <v>25555</v>
      </c>
      <c r="BW20" s="16">
        <v>19027.972549999977</v>
      </c>
      <c r="BX20" s="15">
        <v>128717.93949999998</v>
      </c>
      <c r="BY20" s="16">
        <v>8886.896999999997</v>
      </c>
      <c r="BZ20" s="11">
        <v>709798.98</v>
      </c>
      <c r="CA20" s="22">
        <v>178796</v>
      </c>
      <c r="CB20" s="16">
        <v>5566.409210000005</v>
      </c>
      <c r="CC20" s="16">
        <v>35252.86</v>
      </c>
      <c r="CD20" s="22">
        <v>120590</v>
      </c>
      <c r="CE20" s="11">
        <v>235129.90303999998</v>
      </c>
      <c r="CF20" s="16">
        <v>112805.45913</v>
      </c>
      <c r="CG20" s="22">
        <v>151211</v>
      </c>
      <c r="CH20" s="16">
        <v>14569.049859999985</v>
      </c>
      <c r="CI20" s="22">
        <v>63324</v>
      </c>
      <c r="CJ20" s="22">
        <v>29786</v>
      </c>
      <c r="CK20" s="22">
        <v>50007</v>
      </c>
      <c r="CL20" s="22">
        <v>15234</v>
      </c>
      <c r="CM20" s="19">
        <f t="shared" si="2"/>
        <v>31105732.53137144</v>
      </c>
    </row>
    <row r="21" spans="1:91" ht="13.5" customHeight="1">
      <c r="A21" s="9">
        <f t="shared" si="1"/>
        <v>17</v>
      </c>
      <c r="B21" s="37" t="s">
        <v>107</v>
      </c>
      <c r="C21" s="11">
        <v>0</v>
      </c>
      <c r="D21" s="38">
        <v>0</v>
      </c>
      <c r="E21" s="13">
        <v>0</v>
      </c>
      <c r="F21" s="11">
        <v>0</v>
      </c>
      <c r="G21" s="11">
        <v>0</v>
      </c>
      <c r="H21" s="38">
        <v>33600</v>
      </c>
      <c r="I21" s="13">
        <v>0</v>
      </c>
      <c r="J21" s="39">
        <v>0</v>
      </c>
      <c r="K21" s="36">
        <v>0</v>
      </c>
      <c r="L21" s="39">
        <v>0</v>
      </c>
      <c r="M21" s="39">
        <v>0</v>
      </c>
      <c r="N21" s="36">
        <v>0</v>
      </c>
      <c r="O21" s="36">
        <v>0</v>
      </c>
      <c r="P21" s="39">
        <v>20000</v>
      </c>
      <c r="Q21" s="39">
        <v>743</v>
      </c>
      <c r="R21" s="39"/>
      <c r="S21" s="39">
        <v>0</v>
      </c>
      <c r="T21" s="11">
        <v>103800</v>
      </c>
      <c r="U21" s="36">
        <v>0</v>
      </c>
      <c r="V21" s="36">
        <v>0</v>
      </c>
      <c r="W21" s="11">
        <v>0</v>
      </c>
      <c r="X21" s="39">
        <v>0</v>
      </c>
      <c r="Y21" s="12">
        <v>0</v>
      </c>
      <c r="Z21" s="14">
        <v>0</v>
      </c>
      <c r="AA21" s="11">
        <v>2178</v>
      </c>
      <c r="AB21" s="14">
        <v>0</v>
      </c>
      <c r="AC21" s="11">
        <v>45730.87787</v>
      </c>
      <c r="AD21" s="11">
        <v>923057.5</v>
      </c>
      <c r="AE21" s="14">
        <v>0</v>
      </c>
      <c r="AF21" s="14">
        <v>0</v>
      </c>
      <c r="AG21" s="14">
        <v>10345.6</v>
      </c>
      <c r="AH21" s="14">
        <v>152975</v>
      </c>
      <c r="AI21" s="14">
        <v>0</v>
      </c>
      <c r="AJ21" s="14">
        <v>0</v>
      </c>
      <c r="AK21" s="36">
        <v>0</v>
      </c>
      <c r="AL21" s="16">
        <v>0</v>
      </c>
      <c r="AM21" s="11">
        <v>580000</v>
      </c>
      <c r="AN21" s="36">
        <v>0</v>
      </c>
      <c r="AO21" s="14">
        <v>0</v>
      </c>
      <c r="AP21" s="11">
        <v>300000</v>
      </c>
      <c r="AQ21" s="16">
        <v>0</v>
      </c>
      <c r="AR21" s="16">
        <v>0</v>
      </c>
      <c r="AS21" s="14">
        <v>0</v>
      </c>
      <c r="AT21" s="36">
        <v>0</v>
      </c>
      <c r="AU21" s="11">
        <v>0</v>
      </c>
      <c r="AV21" s="13">
        <v>0</v>
      </c>
      <c r="AW21" s="16">
        <v>0</v>
      </c>
      <c r="AX21" s="13">
        <v>0</v>
      </c>
      <c r="AY21" s="13">
        <v>0</v>
      </c>
      <c r="AZ21" s="13">
        <v>0</v>
      </c>
      <c r="BA21" s="13">
        <v>0</v>
      </c>
      <c r="BB21" s="36">
        <v>0</v>
      </c>
      <c r="BC21" s="13">
        <v>0</v>
      </c>
      <c r="BD21" s="13">
        <v>0</v>
      </c>
      <c r="BE21" s="16">
        <v>0</v>
      </c>
      <c r="BF21" s="13">
        <v>0</v>
      </c>
      <c r="BG21" s="11">
        <v>0</v>
      </c>
      <c r="BH21" s="13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1">
        <v>0</v>
      </c>
      <c r="BO21" s="13">
        <v>50000</v>
      </c>
      <c r="BP21" s="16">
        <v>0</v>
      </c>
      <c r="BQ21" s="13">
        <v>0</v>
      </c>
      <c r="BR21" s="16">
        <v>0</v>
      </c>
      <c r="BS21" s="13">
        <v>0</v>
      </c>
      <c r="BT21" s="16">
        <v>0</v>
      </c>
      <c r="BU21" s="13">
        <v>0</v>
      </c>
      <c r="BV21" s="13">
        <v>0</v>
      </c>
      <c r="BW21" s="16">
        <v>3000</v>
      </c>
      <c r="BX21" s="36">
        <v>20000</v>
      </c>
      <c r="BY21" s="16">
        <v>0</v>
      </c>
      <c r="BZ21" s="11">
        <v>44484.48</v>
      </c>
      <c r="CA21" s="13">
        <v>9922</v>
      </c>
      <c r="CB21" s="16">
        <v>0</v>
      </c>
      <c r="CC21" s="16">
        <v>0</v>
      </c>
      <c r="CD21" s="13">
        <v>0</v>
      </c>
      <c r="CE21" s="11">
        <v>0</v>
      </c>
      <c r="CF21" s="16">
        <v>0</v>
      </c>
      <c r="CG21" s="13">
        <v>0</v>
      </c>
      <c r="CH21" s="16">
        <v>5250</v>
      </c>
      <c r="CI21" s="13">
        <v>0</v>
      </c>
      <c r="CJ21" s="13">
        <v>0</v>
      </c>
      <c r="CK21" s="13">
        <v>0</v>
      </c>
      <c r="CL21" s="13">
        <v>0</v>
      </c>
      <c r="CM21" s="19">
        <f t="shared" si="2"/>
        <v>2305086.45787</v>
      </c>
    </row>
    <row r="22" spans="1:92" s="32" customFormat="1" ht="13.5" customHeight="1">
      <c r="A22" s="23">
        <f t="shared" si="1"/>
        <v>18</v>
      </c>
      <c r="B22" s="40" t="s">
        <v>108</v>
      </c>
      <c r="C22" s="41">
        <v>365097.38678</v>
      </c>
      <c r="D22" s="42">
        <v>233171.7755799998</v>
      </c>
      <c r="E22" s="21">
        <v>1560502.5027500002</v>
      </c>
      <c r="F22" s="41">
        <v>4246272.4</v>
      </c>
      <c r="G22" s="41">
        <v>2292141.31648</v>
      </c>
      <c r="H22" s="42">
        <v>1023739</v>
      </c>
      <c r="I22" s="21">
        <v>2002494.4279999998</v>
      </c>
      <c r="J22" s="42">
        <v>1215152.55</v>
      </c>
      <c r="K22" s="29">
        <v>664134.13078</v>
      </c>
      <c r="L22" s="43">
        <v>918373</v>
      </c>
      <c r="M22" s="43">
        <v>2039698.72752</v>
      </c>
      <c r="N22" s="29">
        <v>1295905</v>
      </c>
      <c r="O22" s="29">
        <v>2586913.0997900004</v>
      </c>
      <c r="P22" s="43">
        <v>1003632</v>
      </c>
      <c r="Q22" s="43">
        <v>1418965</v>
      </c>
      <c r="R22" s="43"/>
      <c r="S22" s="43">
        <v>834046.24</v>
      </c>
      <c r="T22" s="41">
        <v>1359727.36415</v>
      </c>
      <c r="U22" s="29">
        <v>1759383.74</v>
      </c>
      <c r="V22" s="29">
        <v>1682243.69</v>
      </c>
      <c r="W22" s="41">
        <v>2622329</v>
      </c>
      <c r="X22" s="43">
        <v>2228731</v>
      </c>
      <c r="Y22" s="42">
        <v>1961757.03</v>
      </c>
      <c r="Z22" s="43">
        <v>561550.65</v>
      </c>
      <c r="AA22" s="41">
        <v>6432044.70697</v>
      </c>
      <c r="AB22" s="43">
        <v>415173.57</v>
      </c>
      <c r="AC22" s="41">
        <v>4776897.675360001</v>
      </c>
      <c r="AD22" s="41">
        <v>5363193.372726046</v>
      </c>
      <c r="AE22" s="43">
        <v>630805.2150900001</v>
      </c>
      <c r="AF22" s="43">
        <v>1205530.43</v>
      </c>
      <c r="AG22" s="43">
        <v>829459.51</v>
      </c>
      <c r="AH22" s="43">
        <v>2541032.40091</v>
      </c>
      <c r="AI22" s="43">
        <v>1690730.149553</v>
      </c>
      <c r="AJ22" s="43">
        <v>406576</v>
      </c>
      <c r="AK22" s="29">
        <v>492094.2566499999</v>
      </c>
      <c r="AL22" s="44">
        <v>258095.23</v>
      </c>
      <c r="AM22" s="41">
        <v>5863845.31587</v>
      </c>
      <c r="AN22" s="29">
        <v>2340375.2701</v>
      </c>
      <c r="AO22" s="43">
        <v>211910.97</v>
      </c>
      <c r="AP22" s="41">
        <v>3213189.441280001</v>
      </c>
      <c r="AQ22" s="44">
        <v>1051714.0152399999</v>
      </c>
      <c r="AR22" s="44">
        <v>389683.46</v>
      </c>
      <c r="AS22" s="43">
        <v>494382.13</v>
      </c>
      <c r="AT22" s="29">
        <v>1346227.21</v>
      </c>
      <c r="AU22" s="41">
        <v>3471317.9486002424</v>
      </c>
      <c r="AV22" s="21">
        <v>529266</v>
      </c>
      <c r="AW22" s="44">
        <v>431443</v>
      </c>
      <c r="AX22" s="21">
        <v>1040445.94</v>
      </c>
      <c r="AY22" s="21">
        <v>1407785.726489997</v>
      </c>
      <c r="AZ22" s="21">
        <v>2014522.06</v>
      </c>
      <c r="BA22" s="21">
        <v>1816398</v>
      </c>
      <c r="BB22" s="29">
        <v>2006361.1171599997</v>
      </c>
      <c r="BC22" s="21">
        <v>934722.85</v>
      </c>
      <c r="BD22" s="21">
        <v>258361.64</v>
      </c>
      <c r="BE22" s="44">
        <v>267100.96</v>
      </c>
      <c r="BF22" s="21">
        <v>760677.61</v>
      </c>
      <c r="BG22" s="41">
        <v>3076805</v>
      </c>
      <c r="BH22" s="21">
        <v>1731118.53</v>
      </c>
      <c r="BI22" s="44">
        <v>123056.677</v>
      </c>
      <c r="BJ22" s="44">
        <v>276912.87328</v>
      </c>
      <c r="BK22" s="44">
        <v>221462</v>
      </c>
      <c r="BL22" s="44">
        <v>372880.34</v>
      </c>
      <c r="BM22" s="44">
        <v>104034.49845000001</v>
      </c>
      <c r="BN22" s="41">
        <v>3596912.8709900016</v>
      </c>
      <c r="BO22" s="21">
        <v>687956.82</v>
      </c>
      <c r="BP22" s="44">
        <v>302547.15796</v>
      </c>
      <c r="BQ22" s="21">
        <v>360746.82</v>
      </c>
      <c r="BR22" s="44">
        <v>155746.06907000003</v>
      </c>
      <c r="BS22" s="21">
        <v>505924</v>
      </c>
      <c r="BT22" s="44">
        <v>180026</v>
      </c>
      <c r="BU22" s="21">
        <v>630692</v>
      </c>
      <c r="BV22" s="21">
        <v>176445</v>
      </c>
      <c r="BW22" s="44">
        <v>112702.71871999999</v>
      </c>
      <c r="BX22" s="29">
        <v>438179.7873000001</v>
      </c>
      <c r="BY22" s="44">
        <v>71195.977</v>
      </c>
      <c r="BZ22" s="41">
        <v>1581775.5008999999</v>
      </c>
      <c r="CA22" s="21">
        <v>559246</v>
      </c>
      <c r="CB22" s="44">
        <v>41912.52947000001</v>
      </c>
      <c r="CC22" s="44">
        <v>88029.73</v>
      </c>
      <c r="CD22" s="21">
        <v>424057</v>
      </c>
      <c r="CE22" s="41">
        <v>450584.36348000006</v>
      </c>
      <c r="CF22" s="44">
        <v>112805.45913</v>
      </c>
      <c r="CG22" s="21">
        <v>368717</v>
      </c>
      <c r="CH22" s="44">
        <v>82623.68985999998</v>
      </c>
      <c r="CI22" s="21">
        <v>202212</v>
      </c>
      <c r="CJ22" s="21">
        <v>111932</v>
      </c>
      <c r="CK22" s="21">
        <v>159138</v>
      </c>
      <c r="CL22" s="21">
        <v>30861</v>
      </c>
      <c r="CM22" s="19">
        <f t="shared" si="2"/>
        <v>108106563.62643926</v>
      </c>
      <c r="CN22" s="45"/>
    </row>
    <row r="23" spans="1:91" s="32" customFormat="1" ht="13.5" customHeight="1">
      <c r="A23" s="23">
        <f t="shared" si="1"/>
        <v>19</v>
      </c>
      <c r="B23" s="40" t="s">
        <v>109</v>
      </c>
      <c r="C23" s="25">
        <f>+C22/C78</f>
        <v>0.42232437949946017</v>
      </c>
      <c r="D23" s="25">
        <v>4.205416500250272</v>
      </c>
      <c r="E23" s="25">
        <v>5.746055155031248</v>
      </c>
      <c r="F23" s="25">
        <f>+F22/F78</f>
        <v>5.921698413775547</v>
      </c>
      <c r="G23" s="25">
        <v>2.737267777270723</v>
      </c>
      <c r="H23" s="25">
        <v>10.415706902165066</v>
      </c>
      <c r="I23" s="25">
        <v>5.214400192217518</v>
      </c>
      <c r="J23" s="25">
        <v>10.288906276698054</v>
      </c>
      <c r="K23" s="25">
        <v>0.9112362415120611</v>
      </c>
      <c r="L23" s="25">
        <v>10.75630124150855</v>
      </c>
      <c r="M23" s="25">
        <v>9.819459080290123</v>
      </c>
      <c r="N23" s="25">
        <v>2.0259885219336526</v>
      </c>
      <c r="O23" s="25">
        <v>6.628951255545214</v>
      </c>
      <c r="P23" s="25">
        <v>7.1414584163488355</v>
      </c>
      <c r="Q23" s="25">
        <v>8.844154549024251</v>
      </c>
      <c r="R23" s="25"/>
      <c r="S23" s="25">
        <v>3.124244346564374</v>
      </c>
      <c r="T23" s="25">
        <v>-0.5791221841787427</v>
      </c>
      <c r="U23" s="25">
        <v>6.388985931391229</v>
      </c>
      <c r="V23" s="25">
        <v>2.1661814217514843</v>
      </c>
      <c r="W23" s="25">
        <v>3.376813908358433</v>
      </c>
      <c r="X23" s="25">
        <v>11.622320259904152</v>
      </c>
      <c r="Y23" s="25">
        <v>12.510745970045997</v>
      </c>
      <c r="Z23" s="25">
        <v>5.782655308215017</v>
      </c>
      <c r="AA23" s="25">
        <v>6.5619112296393425</v>
      </c>
      <c r="AB23" s="25">
        <v>1.8556588851026357</v>
      </c>
      <c r="AC23" s="25">
        <v>8.840600329600294</v>
      </c>
      <c r="AD23" s="25">
        <v>4.578339379295785</v>
      </c>
      <c r="AE23" s="25">
        <v>5.485774654276874</v>
      </c>
      <c r="AF23" s="25">
        <v>9.840671911137587</v>
      </c>
      <c r="AG23" s="25">
        <v>4.349783677503934</v>
      </c>
      <c r="AH23" s="25">
        <v>8.460435515066203</v>
      </c>
      <c r="AI23" s="25">
        <v>10.920973511638442</v>
      </c>
      <c r="AJ23" s="25">
        <v>6.888433322603053</v>
      </c>
      <c r="AK23" s="25">
        <v>4.230357384387502</v>
      </c>
      <c r="AL23" s="25">
        <v>5.906988096066109</v>
      </c>
      <c r="AM23" s="25">
        <v>6.5699582267144</v>
      </c>
      <c r="AN23" s="25">
        <v>6.555208057717972</v>
      </c>
      <c r="AO23" s="25">
        <v>2.2984014537539323</v>
      </c>
      <c r="AP23" s="25">
        <v>4.722382377222142</v>
      </c>
      <c r="AQ23" s="25">
        <v>12.165231779904682</v>
      </c>
      <c r="AR23" s="25">
        <v>1.6659212097401317</v>
      </c>
      <c r="AS23" s="25">
        <v>4.116778171216194</v>
      </c>
      <c r="AT23" s="25">
        <v>4.108815954555985</v>
      </c>
      <c r="AU23" s="25">
        <v>6.835079986370286</v>
      </c>
      <c r="AV23" s="25">
        <v>4.805402821857876</v>
      </c>
      <c r="AW23" s="25">
        <v>7.232059942672277</v>
      </c>
      <c r="AX23" s="25">
        <v>3.711784020656975</v>
      </c>
      <c r="AY23" s="25">
        <v>6.094967038090678</v>
      </c>
      <c r="AZ23" s="25">
        <v>7.35993214249754</v>
      </c>
      <c r="BA23" s="25">
        <v>7.197161389508553</v>
      </c>
      <c r="BB23" s="25">
        <v>7.2185527878350895</v>
      </c>
      <c r="BC23" s="25">
        <v>8.53601123325133</v>
      </c>
      <c r="BD23" s="25">
        <v>2.446117451902511</v>
      </c>
      <c r="BE23" s="25">
        <v>11.026230858969608</v>
      </c>
      <c r="BF23" s="25">
        <v>6.676232225222089</v>
      </c>
      <c r="BG23" s="25">
        <v>3.9254241007263495</v>
      </c>
      <c r="BH23" s="25">
        <v>7.4790385457769855</v>
      </c>
      <c r="BI23" s="25">
        <v>4.448170660117966</v>
      </c>
      <c r="BJ23" s="25">
        <v>7.513368738642029</v>
      </c>
      <c r="BK23" s="25">
        <v>9.523199311975919</v>
      </c>
      <c r="BL23" s="25">
        <v>7.932483327929855</v>
      </c>
      <c r="BM23" s="25">
        <v>3.823048708447976</v>
      </c>
      <c r="BN23" s="25">
        <v>9.602564199164</v>
      </c>
      <c r="BO23" s="25">
        <v>8.299737429349337</v>
      </c>
      <c r="BP23" s="25">
        <v>14.240231430828652</v>
      </c>
      <c r="BQ23" s="25">
        <v>3.209850119432389</v>
      </c>
      <c r="BR23" s="25">
        <v>5.0275552463882</v>
      </c>
      <c r="BS23" s="25">
        <v>7.046098994456979</v>
      </c>
      <c r="BT23" s="25">
        <v>11.521664</v>
      </c>
      <c r="BU23" s="25">
        <v>7.311947133499507</v>
      </c>
      <c r="BV23" s="25">
        <v>2.2415107283051947</v>
      </c>
      <c r="BW23" s="25">
        <v>7.448745923004633</v>
      </c>
      <c r="BX23" s="25">
        <v>2.680016565859675</v>
      </c>
      <c r="BY23" s="25">
        <v>3.796717839929437</v>
      </c>
      <c r="BZ23" s="25">
        <v>3.378598816468201</v>
      </c>
      <c r="CA23" s="25">
        <v>8.13271286264815</v>
      </c>
      <c r="CB23" s="25">
        <v>2.8043994225635753</v>
      </c>
      <c r="CC23" s="25">
        <v>6.946368473506581</v>
      </c>
      <c r="CD23" s="25">
        <v>9.619760326537836</v>
      </c>
      <c r="CE23" s="25">
        <v>1.1465387385669716</v>
      </c>
      <c r="CF23" s="25">
        <v>8.91133407827849</v>
      </c>
      <c r="CG23" s="25">
        <v>5.845691636940151</v>
      </c>
      <c r="CH23" s="25">
        <v>6.495635040532551</v>
      </c>
      <c r="CI23" s="25">
        <v>3.020704490454423</v>
      </c>
      <c r="CJ23" s="25">
        <v>1.5629468275245755</v>
      </c>
      <c r="CK23" s="25">
        <v>2.6477546877859672</v>
      </c>
      <c r="CL23" s="25"/>
      <c r="CM23" s="33">
        <f>AVERAGE(C23:CL23)</f>
        <v>6.073466573217945</v>
      </c>
    </row>
    <row r="24" spans="1:91" ht="13.5" customHeight="1">
      <c r="A24" s="9">
        <f t="shared" si="1"/>
        <v>20</v>
      </c>
      <c r="B24" s="46" t="s">
        <v>110</v>
      </c>
      <c r="C24" s="11">
        <v>580296.6438699996</v>
      </c>
      <c r="D24" s="38">
        <v>139427.52724000005</v>
      </c>
      <c r="E24" s="13">
        <v>1123540.3196999999</v>
      </c>
      <c r="F24" s="11">
        <v>3198703.7</v>
      </c>
      <c r="G24" s="11">
        <v>2078132.7481900002</v>
      </c>
      <c r="H24" s="38">
        <v>641907</v>
      </c>
      <c r="I24" s="13">
        <v>1646300.846</v>
      </c>
      <c r="J24" s="38">
        <v>836515.9097599995</v>
      </c>
      <c r="K24" s="15">
        <v>837061.99514</v>
      </c>
      <c r="L24" s="38">
        <v>585627</v>
      </c>
      <c r="M24" s="38">
        <v>1640557.2</v>
      </c>
      <c r="N24" s="15">
        <v>942458</v>
      </c>
      <c r="O24" s="15">
        <v>2051593.5436</v>
      </c>
      <c r="P24" s="38">
        <v>798077</v>
      </c>
      <c r="Q24" s="38">
        <v>1077888</v>
      </c>
      <c r="R24" s="38"/>
      <c r="S24" s="38">
        <v>642376.86</v>
      </c>
      <c r="T24" s="11">
        <v>587061.4946200001</v>
      </c>
      <c r="U24" s="15">
        <v>1336495.9</v>
      </c>
      <c r="V24" s="15">
        <v>1658824.98</v>
      </c>
      <c r="W24" s="11">
        <v>2474639</v>
      </c>
      <c r="X24" s="38">
        <v>1662178</v>
      </c>
      <c r="Y24" s="38">
        <v>1245657.4539299996</v>
      </c>
      <c r="Z24" s="38">
        <v>394579.92</v>
      </c>
      <c r="AA24" s="11">
        <v>5308796.48418</v>
      </c>
      <c r="AB24" s="38">
        <v>357738.939857</v>
      </c>
      <c r="AC24" s="11">
        <v>3444746.3414300117</v>
      </c>
      <c r="AD24" s="11">
        <v>3964411.1088699987</v>
      </c>
      <c r="AE24" s="38">
        <v>550219.1453899998</v>
      </c>
      <c r="AF24" s="38">
        <v>802834.95</v>
      </c>
      <c r="AG24" s="38">
        <v>744730.20951</v>
      </c>
      <c r="AH24" s="38">
        <v>2068494.6533899994</v>
      </c>
      <c r="AI24" s="38">
        <v>1173512.2433894998</v>
      </c>
      <c r="AJ24" s="38">
        <v>310231</v>
      </c>
      <c r="AK24" s="15">
        <v>383002.24388</v>
      </c>
      <c r="AL24" s="16">
        <v>177541.555</v>
      </c>
      <c r="AM24" s="11">
        <v>4240039.555039997</v>
      </c>
      <c r="AN24" s="15">
        <v>1937170.9366700004</v>
      </c>
      <c r="AO24" s="38">
        <v>176343.87</v>
      </c>
      <c r="AP24" s="11">
        <v>1767789.0173500003</v>
      </c>
      <c r="AQ24" s="16">
        <v>619062.92532</v>
      </c>
      <c r="AR24" s="16">
        <v>276938.64</v>
      </c>
      <c r="AS24" s="38">
        <v>364921.61505</v>
      </c>
      <c r="AT24" s="15">
        <v>979084.16</v>
      </c>
      <c r="AU24" s="11">
        <v>2545514.111799999</v>
      </c>
      <c r="AV24" s="22">
        <v>453053</v>
      </c>
      <c r="AW24" s="16">
        <v>340049</v>
      </c>
      <c r="AX24" s="22">
        <v>959597.82</v>
      </c>
      <c r="AY24" s="22">
        <v>1085561.2355000002</v>
      </c>
      <c r="AZ24" s="22">
        <v>1611606</v>
      </c>
      <c r="BA24" s="22">
        <v>1548788</v>
      </c>
      <c r="BB24" s="15">
        <v>1739800.26</v>
      </c>
      <c r="BC24" s="22">
        <v>700448.31</v>
      </c>
      <c r="BD24" s="22">
        <v>178689.86</v>
      </c>
      <c r="BE24" s="16">
        <v>191052.43</v>
      </c>
      <c r="BF24" s="22">
        <v>485515.71</v>
      </c>
      <c r="BG24" s="11">
        <v>2757942</v>
      </c>
      <c r="BH24" s="22">
        <v>1441697.3866</v>
      </c>
      <c r="BI24" s="16">
        <v>103648.45695</v>
      </c>
      <c r="BJ24" s="16">
        <v>203488.20710999996</v>
      </c>
      <c r="BK24" s="16">
        <v>160847</v>
      </c>
      <c r="BL24" s="16">
        <v>325022.28</v>
      </c>
      <c r="BM24" s="16">
        <v>100329.62557</v>
      </c>
      <c r="BN24" s="11">
        <v>2385156.452050001</v>
      </c>
      <c r="BO24" s="22">
        <v>464063.11</v>
      </c>
      <c r="BP24" s="16">
        <v>171559.54755000002</v>
      </c>
      <c r="BQ24" s="22">
        <v>325072.2</v>
      </c>
      <c r="BR24" s="16">
        <v>117669.37458999999</v>
      </c>
      <c r="BS24" s="22">
        <v>399869</v>
      </c>
      <c r="BT24" s="16">
        <v>146654</v>
      </c>
      <c r="BU24" s="22">
        <v>544772</v>
      </c>
      <c r="BV24" s="22">
        <v>172612</v>
      </c>
      <c r="BW24" s="16">
        <v>96689.42418999998</v>
      </c>
      <c r="BX24" s="15">
        <v>385990.46102000005</v>
      </c>
      <c r="BY24" s="16">
        <v>85908.81</v>
      </c>
      <c r="BZ24" s="11">
        <v>1527806.55</v>
      </c>
      <c r="CA24" s="22">
        <v>409566</v>
      </c>
      <c r="CB24" s="16">
        <v>41696.941920000005</v>
      </c>
      <c r="CC24" s="16">
        <v>57766.11</v>
      </c>
      <c r="CD24" s="22">
        <v>312035</v>
      </c>
      <c r="CE24" s="11">
        <v>527155.5199000001</v>
      </c>
      <c r="CF24" s="16">
        <v>73403.74041999999</v>
      </c>
      <c r="CG24" s="22">
        <v>267989</v>
      </c>
      <c r="CH24" s="16">
        <v>62193.84778</v>
      </c>
      <c r="CI24" s="22">
        <v>178744</v>
      </c>
      <c r="CJ24" s="22">
        <v>111061</v>
      </c>
      <c r="CK24" s="22">
        <v>127086</v>
      </c>
      <c r="CL24" s="22">
        <v>38711</v>
      </c>
      <c r="CM24" s="19">
        <f aca="true" t="shared" si="3" ref="CM24:CM29">SUM(C24:CL24)</f>
        <v>83791392.41932648</v>
      </c>
    </row>
    <row r="25" spans="1:91" ht="13.5" customHeight="1">
      <c r="A25" s="9">
        <f t="shared" si="1"/>
        <v>21</v>
      </c>
      <c r="B25" s="37" t="s">
        <v>111</v>
      </c>
      <c r="C25" s="11">
        <v>900219.4103699999</v>
      </c>
      <c r="D25" s="38">
        <v>25205.77065999998</v>
      </c>
      <c r="E25" s="13">
        <v>45364.810000000056</v>
      </c>
      <c r="F25" s="11">
        <v>240484.99</v>
      </c>
      <c r="G25" s="11">
        <v>254041.2524799998</v>
      </c>
      <c r="H25" s="38">
        <v>52469</v>
      </c>
      <c r="I25" s="13">
        <v>46712.033999999985</v>
      </c>
      <c r="J25" s="39">
        <v>13782.010620000074</v>
      </c>
      <c r="K25" s="15">
        <v>51223.60107000009</v>
      </c>
      <c r="L25" s="39">
        <v>8589</v>
      </c>
      <c r="M25" s="39">
        <v>26833.07999999984</v>
      </c>
      <c r="N25" s="15">
        <v>201934</v>
      </c>
      <c r="O25" s="15">
        <v>39309.53128999984</v>
      </c>
      <c r="P25" s="39">
        <v>22285</v>
      </c>
      <c r="Q25" s="39">
        <v>37115</v>
      </c>
      <c r="R25" s="39"/>
      <c r="S25" s="39">
        <v>18583.63</v>
      </c>
      <c r="T25" s="11">
        <v>1558050.3990500001</v>
      </c>
      <c r="U25" s="15">
        <v>6389.139999999898</v>
      </c>
      <c r="V25" s="15">
        <v>33055.86999999988</v>
      </c>
      <c r="W25" s="11">
        <v>37114</v>
      </c>
      <c r="X25" s="39">
        <v>19012</v>
      </c>
      <c r="Y25" s="38">
        <v>29620.940000000177</v>
      </c>
      <c r="Z25" s="38">
        <v>14166.73</v>
      </c>
      <c r="AA25" s="11">
        <v>212382.78474999964</v>
      </c>
      <c r="AB25" s="38">
        <v>25032.004102999985</v>
      </c>
      <c r="AC25" s="11">
        <v>211152.10040000034</v>
      </c>
      <c r="AD25" s="11">
        <v>90733.14725999953</v>
      </c>
      <c r="AE25" s="38">
        <v>2073.972890000092</v>
      </c>
      <c r="AF25" s="38">
        <v>3200</v>
      </c>
      <c r="AG25" s="38">
        <v>34293.000490000006</v>
      </c>
      <c r="AH25" s="38">
        <v>12949.813079999993</v>
      </c>
      <c r="AI25" s="38">
        <v>5453.311639999971</v>
      </c>
      <c r="AJ25" s="38">
        <v>8345</v>
      </c>
      <c r="AK25" s="15">
        <v>102237.69043999998</v>
      </c>
      <c r="AL25" s="16">
        <v>4873.329999999987</v>
      </c>
      <c r="AM25" s="11">
        <v>150002.95443000086</v>
      </c>
      <c r="AN25" s="15">
        <v>46821.63013999979</v>
      </c>
      <c r="AO25" s="38">
        <v>2029.6199999999662</v>
      </c>
      <c r="AP25" s="11">
        <v>180062.99197999993</v>
      </c>
      <c r="AQ25" s="16">
        <v>9672.410000000033</v>
      </c>
      <c r="AR25" s="16">
        <v>11823.48</v>
      </c>
      <c r="AS25" s="38">
        <v>905.8477999999886</v>
      </c>
      <c r="AT25" s="15">
        <v>26781.7</v>
      </c>
      <c r="AU25" s="11">
        <v>58089.6899199998</v>
      </c>
      <c r="AV25" s="22">
        <v>8550</v>
      </c>
      <c r="AW25" s="16">
        <v>3675</v>
      </c>
      <c r="AX25" s="22">
        <v>28932.67</v>
      </c>
      <c r="AY25" s="22">
        <v>8454.789409999968</v>
      </c>
      <c r="AZ25" s="22">
        <v>13268</v>
      </c>
      <c r="BA25" s="22">
        <v>278</v>
      </c>
      <c r="BB25" s="15">
        <v>504.55000000004657</v>
      </c>
      <c r="BC25" s="22">
        <v>14523.22</v>
      </c>
      <c r="BD25" s="22">
        <v>150</v>
      </c>
      <c r="BE25" s="16">
        <v>2472.37</v>
      </c>
      <c r="BF25" s="22">
        <v>7591.830000000016</v>
      </c>
      <c r="BG25" s="11">
        <v>39373</v>
      </c>
      <c r="BH25" s="22">
        <v>3465.8633999999147</v>
      </c>
      <c r="BI25" s="16">
        <v>193.7879499999981</v>
      </c>
      <c r="BJ25" s="16">
        <v>683.7659900000144</v>
      </c>
      <c r="BK25" s="16">
        <v>0</v>
      </c>
      <c r="BL25" s="16">
        <v>705.109999999986</v>
      </c>
      <c r="BM25" s="16">
        <v>878.5922699999937</v>
      </c>
      <c r="BN25" s="11">
        <v>279561.87059999956</v>
      </c>
      <c r="BO25" s="22">
        <v>845.9500000000116</v>
      </c>
      <c r="BP25" s="16">
        <v>0</v>
      </c>
      <c r="BQ25" s="22">
        <v>3546.4500000000116</v>
      </c>
      <c r="BR25" s="16">
        <v>1917.8236500000057</v>
      </c>
      <c r="BS25" s="22">
        <v>0</v>
      </c>
      <c r="BT25" s="16">
        <v>697</v>
      </c>
      <c r="BU25" s="22">
        <v>0</v>
      </c>
      <c r="BV25" s="22">
        <v>4482</v>
      </c>
      <c r="BW25" s="16">
        <v>1049.019140000004</v>
      </c>
      <c r="BX25" s="15">
        <v>0</v>
      </c>
      <c r="BY25" s="16">
        <v>0</v>
      </c>
      <c r="BZ25" s="11">
        <v>7183.920000000158</v>
      </c>
      <c r="CA25" s="22">
        <v>0</v>
      </c>
      <c r="CB25" s="16">
        <v>0</v>
      </c>
      <c r="CC25" s="16">
        <v>0</v>
      </c>
      <c r="CD25" s="22">
        <v>0</v>
      </c>
      <c r="CE25" s="11">
        <v>14679.76621999999</v>
      </c>
      <c r="CF25" s="16">
        <v>1140.5</v>
      </c>
      <c r="CG25" s="22">
        <v>0</v>
      </c>
      <c r="CH25" s="16">
        <v>78.62000000000262</v>
      </c>
      <c r="CI25" s="22">
        <v>0</v>
      </c>
      <c r="CJ25" s="22">
        <v>0</v>
      </c>
      <c r="CK25" s="22">
        <v>0</v>
      </c>
      <c r="CL25" s="22">
        <v>0</v>
      </c>
      <c r="CM25" s="19">
        <f t="shared" si="3"/>
        <v>5329361.147493</v>
      </c>
    </row>
    <row r="26" spans="1:91" s="32" customFormat="1" ht="13.5" customHeight="1">
      <c r="A26" s="23">
        <f t="shared" si="1"/>
        <v>22</v>
      </c>
      <c r="B26" s="47" t="s">
        <v>112</v>
      </c>
      <c r="C26" s="41">
        <v>1480516.0542399995</v>
      </c>
      <c r="D26" s="42">
        <v>164633.29790000003</v>
      </c>
      <c r="E26" s="21">
        <v>1168905.1297</v>
      </c>
      <c r="F26" s="41">
        <v>3439188.69</v>
      </c>
      <c r="G26" s="41">
        <v>2332174.00067</v>
      </c>
      <c r="H26" s="42">
        <v>694376</v>
      </c>
      <c r="I26" s="21">
        <v>1693012.88</v>
      </c>
      <c r="J26" s="43">
        <v>850297.9203799996</v>
      </c>
      <c r="K26" s="29">
        <v>888285.5962100001</v>
      </c>
      <c r="L26" s="43">
        <v>594216</v>
      </c>
      <c r="M26" s="43">
        <v>1667390.28</v>
      </c>
      <c r="N26" s="29">
        <v>1144392</v>
      </c>
      <c r="O26" s="29">
        <v>2090903.0748899998</v>
      </c>
      <c r="P26" s="43">
        <v>820362</v>
      </c>
      <c r="Q26" s="43">
        <v>1115003</v>
      </c>
      <c r="R26" s="43"/>
      <c r="S26" s="43">
        <v>660960.49</v>
      </c>
      <c r="T26" s="41">
        <v>2145111.89367</v>
      </c>
      <c r="U26" s="29">
        <v>1342885.04</v>
      </c>
      <c r="V26" s="29">
        <v>1691880.85</v>
      </c>
      <c r="W26" s="41">
        <v>2511753</v>
      </c>
      <c r="X26" s="43">
        <v>1681190</v>
      </c>
      <c r="Y26" s="42">
        <v>1275278.3939299998</v>
      </c>
      <c r="Z26" s="42">
        <v>408746.65</v>
      </c>
      <c r="AA26" s="41">
        <v>5521179.268929999</v>
      </c>
      <c r="AB26" s="42">
        <v>382770.94396</v>
      </c>
      <c r="AC26" s="41">
        <v>3655898.441830012</v>
      </c>
      <c r="AD26" s="41">
        <v>4055144.2561299982</v>
      </c>
      <c r="AE26" s="42">
        <v>552293.1182799999</v>
      </c>
      <c r="AF26" s="42">
        <v>806034.95</v>
      </c>
      <c r="AG26" s="42">
        <v>779023.21</v>
      </c>
      <c r="AH26" s="42">
        <v>2081444.4664699994</v>
      </c>
      <c r="AI26" s="42">
        <v>1178965.5550294998</v>
      </c>
      <c r="AJ26" s="42">
        <v>318576</v>
      </c>
      <c r="AK26" s="29">
        <v>485239.93432</v>
      </c>
      <c r="AL26" s="44">
        <v>182414.88499999998</v>
      </c>
      <c r="AM26" s="41">
        <v>4390042.509469998</v>
      </c>
      <c r="AN26" s="29">
        <v>1983992.5668100002</v>
      </c>
      <c r="AO26" s="42">
        <v>178373.49</v>
      </c>
      <c r="AP26" s="41">
        <v>1947852.0093300003</v>
      </c>
      <c r="AQ26" s="44">
        <v>628735.3353200001</v>
      </c>
      <c r="AR26" s="44">
        <v>288762.12</v>
      </c>
      <c r="AS26" s="42">
        <v>365827.46285</v>
      </c>
      <c r="AT26" s="29">
        <v>1005865.86</v>
      </c>
      <c r="AU26" s="41">
        <v>2603603.801719999</v>
      </c>
      <c r="AV26" s="21">
        <v>461603</v>
      </c>
      <c r="AW26" s="44">
        <v>343724</v>
      </c>
      <c r="AX26" s="21">
        <v>988530.49</v>
      </c>
      <c r="AY26" s="21">
        <v>1094016.0249100002</v>
      </c>
      <c r="AZ26" s="21">
        <v>1624874</v>
      </c>
      <c r="BA26" s="21">
        <v>1549066</v>
      </c>
      <c r="BB26" s="29">
        <v>1740304.81</v>
      </c>
      <c r="BC26" s="21">
        <v>714971.53</v>
      </c>
      <c r="BD26" s="21">
        <v>178839.86</v>
      </c>
      <c r="BE26" s="44">
        <v>193524.8</v>
      </c>
      <c r="BF26" s="21">
        <v>493107.54</v>
      </c>
      <c r="BG26" s="41">
        <v>2797315</v>
      </c>
      <c r="BH26" s="21">
        <v>1445163.25</v>
      </c>
      <c r="BI26" s="44">
        <v>103842.2449</v>
      </c>
      <c r="BJ26" s="44">
        <v>204171.97309999997</v>
      </c>
      <c r="BK26" s="44">
        <v>160847</v>
      </c>
      <c r="BL26" s="44">
        <v>325727.39</v>
      </c>
      <c r="BM26" s="44">
        <v>101208.21784</v>
      </c>
      <c r="BN26" s="41">
        <v>2664718.3226500005</v>
      </c>
      <c r="BO26" s="21">
        <v>464909.06</v>
      </c>
      <c r="BP26" s="44">
        <v>171559.54755000002</v>
      </c>
      <c r="BQ26" s="21">
        <v>328618.65</v>
      </c>
      <c r="BR26" s="44">
        <v>119587.19824</v>
      </c>
      <c r="BS26" s="21">
        <v>399869</v>
      </c>
      <c r="BT26" s="44">
        <v>147351</v>
      </c>
      <c r="BU26" s="21">
        <v>544772</v>
      </c>
      <c r="BV26" s="21">
        <v>177094</v>
      </c>
      <c r="BW26" s="44">
        <v>97738.44332999998</v>
      </c>
      <c r="BX26" s="29">
        <v>385990.46102000005</v>
      </c>
      <c r="BY26" s="44">
        <v>85908.81</v>
      </c>
      <c r="BZ26" s="41">
        <v>1534990.47</v>
      </c>
      <c r="CA26" s="21">
        <v>409566</v>
      </c>
      <c r="CB26" s="44">
        <v>41696.941920000005</v>
      </c>
      <c r="CC26" s="44">
        <v>57766.11</v>
      </c>
      <c r="CD26" s="21">
        <v>312035</v>
      </c>
      <c r="CE26" s="41">
        <v>541835.2861200001</v>
      </c>
      <c r="CF26" s="44">
        <v>74544.24041999999</v>
      </c>
      <c r="CG26" s="21">
        <v>267989</v>
      </c>
      <c r="CH26" s="44">
        <v>62272.46778</v>
      </c>
      <c r="CI26" s="21">
        <v>178744</v>
      </c>
      <c r="CJ26" s="21">
        <v>111061</v>
      </c>
      <c r="CK26" s="21">
        <v>127086</v>
      </c>
      <c r="CL26" s="21">
        <v>38711</v>
      </c>
      <c r="CM26" s="19">
        <f t="shared" si="3"/>
        <v>89120753.5668195</v>
      </c>
    </row>
    <row r="27" spans="1:91" ht="13.5" customHeight="1">
      <c r="A27" s="9">
        <f t="shared" si="1"/>
        <v>23</v>
      </c>
      <c r="B27" s="37" t="s">
        <v>113</v>
      </c>
      <c r="C27" s="11">
        <v>5297</v>
      </c>
      <c r="D27" s="38">
        <v>7452.13</v>
      </c>
      <c r="E27" s="13">
        <v>40554.41</v>
      </c>
      <c r="F27" s="11">
        <v>111309.77882000005</v>
      </c>
      <c r="G27" s="11">
        <v>71090.71</v>
      </c>
      <c r="H27" s="38">
        <v>17925</v>
      </c>
      <c r="I27" s="13">
        <v>65907.46</v>
      </c>
      <c r="J27" s="39">
        <v>27915.55</v>
      </c>
      <c r="K27" s="15">
        <v>34478.996680000004</v>
      </c>
      <c r="L27" s="39">
        <v>23204</v>
      </c>
      <c r="M27" s="39">
        <v>52645.98</v>
      </c>
      <c r="N27" s="15">
        <v>36371</v>
      </c>
      <c r="O27" s="15">
        <v>66272.04496</v>
      </c>
      <c r="P27" s="39">
        <v>40234</v>
      </c>
      <c r="Q27" s="39">
        <v>33615</v>
      </c>
      <c r="R27" s="39"/>
      <c r="S27" s="39">
        <v>50753.77</v>
      </c>
      <c r="T27" s="11">
        <v>16674.42474</v>
      </c>
      <c r="U27" s="15">
        <v>35349.61</v>
      </c>
      <c r="V27" s="15">
        <v>43321.02</v>
      </c>
      <c r="W27" s="11">
        <v>57019</v>
      </c>
      <c r="X27" s="39">
        <v>51446</v>
      </c>
      <c r="Y27" s="38">
        <v>41947.471999999994</v>
      </c>
      <c r="Z27" s="38">
        <v>12048</v>
      </c>
      <c r="AA27" s="11">
        <v>133793.43894</v>
      </c>
      <c r="AB27" s="38">
        <v>19212.255350000003</v>
      </c>
      <c r="AC27" s="11">
        <v>132016.28152000022</v>
      </c>
      <c r="AD27" s="11">
        <v>120176.63152</v>
      </c>
      <c r="AE27" s="38">
        <v>19039.70475</v>
      </c>
      <c r="AF27" s="38">
        <v>25831.66</v>
      </c>
      <c r="AG27" s="38">
        <v>34787.25</v>
      </c>
      <c r="AH27" s="38">
        <v>528699.5123200002</v>
      </c>
      <c r="AI27" s="38">
        <v>42878.4631235</v>
      </c>
      <c r="AJ27" s="38">
        <v>11085</v>
      </c>
      <c r="AK27" s="15">
        <v>18356.9442801</v>
      </c>
      <c r="AL27" s="16">
        <v>5417.523999999999</v>
      </c>
      <c r="AM27" s="11">
        <v>119565.11462000001</v>
      </c>
      <c r="AN27" s="15">
        <v>88988.73047000001</v>
      </c>
      <c r="AO27" s="38">
        <v>4485.38</v>
      </c>
      <c r="AP27" s="11">
        <v>57599</v>
      </c>
      <c r="AQ27" s="16">
        <v>22391.3</v>
      </c>
      <c r="AR27" s="16">
        <v>10994.02</v>
      </c>
      <c r="AS27" s="38">
        <v>12578.9686</v>
      </c>
      <c r="AT27" s="15">
        <v>34637.12</v>
      </c>
      <c r="AU27" s="11">
        <v>74305</v>
      </c>
      <c r="AV27" s="21">
        <v>20982</v>
      </c>
      <c r="AW27" s="16">
        <v>10677</v>
      </c>
      <c r="AX27" s="21">
        <v>30582.13</v>
      </c>
      <c r="AY27" s="21">
        <v>35553.03039</v>
      </c>
      <c r="AZ27" s="21">
        <v>57134</v>
      </c>
      <c r="BA27" s="21">
        <v>96283</v>
      </c>
      <c r="BB27" s="15">
        <v>77288.84</v>
      </c>
      <c r="BC27" s="21">
        <v>18423.95</v>
      </c>
      <c r="BD27" s="21">
        <v>4273.01</v>
      </c>
      <c r="BE27" s="16">
        <v>4552.59</v>
      </c>
      <c r="BF27" s="21">
        <v>12741.17</v>
      </c>
      <c r="BG27" s="11">
        <v>94238</v>
      </c>
      <c r="BH27" s="21">
        <v>30867.08</v>
      </c>
      <c r="BI27" s="16">
        <v>3649.6770099999994</v>
      </c>
      <c r="BJ27" s="16">
        <v>8737.699</v>
      </c>
      <c r="BK27" s="16">
        <v>9130</v>
      </c>
      <c r="BL27" s="16">
        <v>8978.4</v>
      </c>
      <c r="BM27" s="16">
        <v>3610.1994500000005</v>
      </c>
      <c r="BN27" s="11">
        <v>72926</v>
      </c>
      <c r="BO27" s="21">
        <v>11221.31</v>
      </c>
      <c r="BP27" s="16">
        <v>10985.23746</v>
      </c>
      <c r="BQ27" s="21">
        <v>10390.82</v>
      </c>
      <c r="BR27" s="16">
        <v>3575.466009999999</v>
      </c>
      <c r="BS27" s="21">
        <v>18291</v>
      </c>
      <c r="BT27" s="16">
        <v>3416</v>
      </c>
      <c r="BU27" s="21">
        <v>14354</v>
      </c>
      <c r="BV27" s="21">
        <v>13137</v>
      </c>
      <c r="BW27" s="16">
        <v>2007.7197500000002</v>
      </c>
      <c r="BX27" s="15">
        <v>10843.981890000001</v>
      </c>
      <c r="BY27" s="16">
        <v>1415.72</v>
      </c>
      <c r="BZ27" s="11">
        <v>34395</v>
      </c>
      <c r="CA27" s="21">
        <v>13528</v>
      </c>
      <c r="CB27" s="16">
        <v>1138.97543</v>
      </c>
      <c r="CC27" s="16">
        <v>1434.68</v>
      </c>
      <c r="CD27" s="21">
        <v>8992</v>
      </c>
      <c r="CE27" s="11">
        <v>135972.30805</v>
      </c>
      <c r="CF27" s="16">
        <v>1458.11</v>
      </c>
      <c r="CG27" s="21">
        <v>10167</v>
      </c>
      <c r="CH27" s="16">
        <v>3400.6342299999997</v>
      </c>
      <c r="CI27" s="21">
        <v>5166</v>
      </c>
      <c r="CJ27" s="21">
        <v>3150</v>
      </c>
      <c r="CK27" s="21">
        <v>602</v>
      </c>
      <c r="CL27" s="21">
        <v>4343</v>
      </c>
      <c r="CM27" s="19">
        <f t="shared" si="3"/>
        <v>3383685.3953636</v>
      </c>
    </row>
    <row r="28" spans="1:91" ht="13.5" customHeight="1">
      <c r="A28" s="9">
        <f t="shared" si="1"/>
        <v>24</v>
      </c>
      <c r="B28" s="37" t="s">
        <v>114</v>
      </c>
      <c r="C28" s="11">
        <v>687231.80864</v>
      </c>
      <c r="D28" s="38">
        <v>32565.906720000006</v>
      </c>
      <c r="E28" s="13">
        <v>452939.59</v>
      </c>
      <c r="F28" s="11">
        <v>492969.68142519996</v>
      </c>
      <c r="G28" s="11">
        <v>666319.97936</v>
      </c>
      <c r="H28" s="38">
        <v>194148</v>
      </c>
      <c r="I28" s="13">
        <v>334908.75</v>
      </c>
      <c r="J28" s="39">
        <v>324636.25</v>
      </c>
      <c r="K28" s="15">
        <v>198785.04467</v>
      </c>
      <c r="L28" s="39">
        <v>176573</v>
      </c>
      <c r="M28" s="39">
        <v>566446.9495999998</v>
      </c>
      <c r="N28" s="15">
        <v>262204.48</v>
      </c>
      <c r="O28" s="15">
        <v>934205.9948499999</v>
      </c>
      <c r="P28" s="39">
        <v>430345</v>
      </c>
      <c r="Q28" s="39">
        <v>459131</v>
      </c>
      <c r="R28" s="39"/>
      <c r="S28" s="39">
        <v>332911.72</v>
      </c>
      <c r="T28" s="11">
        <v>0</v>
      </c>
      <c r="U28" s="15">
        <v>444554.39</v>
      </c>
      <c r="V28" s="15">
        <v>604036.37</v>
      </c>
      <c r="W28" s="11">
        <v>661825</v>
      </c>
      <c r="X28" s="39">
        <v>600370</v>
      </c>
      <c r="Y28" s="38">
        <v>439926.12</v>
      </c>
      <c r="Z28" s="38">
        <v>133084.39</v>
      </c>
      <c r="AA28" s="11">
        <v>1379046.4524400001</v>
      </c>
      <c r="AB28" s="38">
        <v>104906.01080999999</v>
      </c>
      <c r="AC28" s="11">
        <v>594248.29</v>
      </c>
      <c r="AD28" s="11">
        <v>676777.1701900001</v>
      </c>
      <c r="AE28" s="38">
        <v>119840.30747</v>
      </c>
      <c r="AF28" s="38">
        <v>219500</v>
      </c>
      <c r="AG28" s="38">
        <v>377463</v>
      </c>
      <c r="AH28" s="38">
        <v>754417.388822</v>
      </c>
      <c r="AI28" s="38">
        <v>345294.96884000005</v>
      </c>
      <c r="AJ28" s="38">
        <v>127043</v>
      </c>
      <c r="AK28" s="15">
        <v>104418.43153999999</v>
      </c>
      <c r="AL28" s="16">
        <v>56343.33699999999</v>
      </c>
      <c r="AM28" s="11">
        <v>716042.1002100001</v>
      </c>
      <c r="AN28" s="15">
        <v>607658.62227</v>
      </c>
      <c r="AO28" s="38">
        <v>175968.23942</v>
      </c>
      <c r="AP28" s="11">
        <v>485068.07443</v>
      </c>
      <c r="AQ28" s="16">
        <v>233385.01779</v>
      </c>
      <c r="AR28" s="16">
        <v>137310.65</v>
      </c>
      <c r="AS28" s="38">
        <v>108192.25</v>
      </c>
      <c r="AT28" s="15">
        <v>394721.08</v>
      </c>
      <c r="AU28" s="11">
        <v>625114.5743600001</v>
      </c>
      <c r="AV28" s="20">
        <v>175272</v>
      </c>
      <c r="AW28" s="16">
        <v>174794</v>
      </c>
      <c r="AX28" s="20">
        <v>235775.03</v>
      </c>
      <c r="AY28" s="20">
        <v>254787.13089000012</v>
      </c>
      <c r="AZ28" s="20">
        <v>428484</v>
      </c>
      <c r="BA28" s="20">
        <v>434637</v>
      </c>
      <c r="BB28" s="15">
        <v>993752.43</v>
      </c>
      <c r="BC28" s="20">
        <v>270510.90700000006</v>
      </c>
      <c r="BD28" s="20">
        <v>49100.84</v>
      </c>
      <c r="BE28" s="16">
        <v>116932.13</v>
      </c>
      <c r="BF28" s="20">
        <v>145303.54</v>
      </c>
      <c r="BG28" s="11">
        <v>671665</v>
      </c>
      <c r="BH28" s="20">
        <v>469075.17</v>
      </c>
      <c r="BI28" s="16">
        <v>29203.121</v>
      </c>
      <c r="BJ28" s="16">
        <v>90367.41454</v>
      </c>
      <c r="BK28" s="16">
        <v>87839</v>
      </c>
      <c r="BL28" s="16">
        <v>81374.64</v>
      </c>
      <c r="BM28" s="16">
        <v>34298.93258</v>
      </c>
      <c r="BN28" s="11">
        <v>642720.7395499991</v>
      </c>
      <c r="BO28" s="20">
        <v>145336.15</v>
      </c>
      <c r="BP28" s="16">
        <v>50664.51844</v>
      </c>
      <c r="BQ28" s="20">
        <v>75443.64</v>
      </c>
      <c r="BR28" s="16">
        <v>34843.968239999995</v>
      </c>
      <c r="BS28" s="20">
        <v>80520</v>
      </c>
      <c r="BT28" s="16">
        <v>42764</v>
      </c>
      <c r="BU28" s="20">
        <v>165707</v>
      </c>
      <c r="BV28" s="20">
        <v>75240</v>
      </c>
      <c r="BW28" s="16">
        <v>32867.29104</v>
      </c>
      <c r="BX28" s="15">
        <v>116405.88066</v>
      </c>
      <c r="BY28" s="16">
        <v>31559.77</v>
      </c>
      <c r="BZ28" s="11">
        <v>334086.9</v>
      </c>
      <c r="CA28" s="20">
        <v>127931</v>
      </c>
      <c r="CB28" s="16">
        <v>26683.315490000005</v>
      </c>
      <c r="CC28" s="16">
        <v>20277.55</v>
      </c>
      <c r="CD28" s="20">
        <v>103854</v>
      </c>
      <c r="CE28" s="11">
        <v>178891.59722</v>
      </c>
      <c r="CF28" s="16">
        <v>44765.544440000005</v>
      </c>
      <c r="CG28" s="20">
        <v>71460</v>
      </c>
      <c r="CH28" s="16">
        <v>18013.127889999996</v>
      </c>
      <c r="CI28" s="20">
        <v>53216</v>
      </c>
      <c r="CJ28" s="20">
        <v>36917</v>
      </c>
      <c r="CK28" s="20">
        <v>32984</v>
      </c>
      <c r="CL28" s="20">
        <v>24389</v>
      </c>
      <c r="CM28" s="19">
        <f t="shared" si="3"/>
        <v>25083592.669837203</v>
      </c>
    </row>
    <row r="29" spans="1:91" ht="13.5" customHeight="1">
      <c r="A29" s="9">
        <f t="shared" si="1"/>
        <v>25</v>
      </c>
      <c r="B29" s="37" t="s">
        <v>115</v>
      </c>
      <c r="C29" s="11">
        <v>163747.766</v>
      </c>
      <c r="D29" s="38">
        <v>6699.99</v>
      </c>
      <c r="E29" s="13">
        <v>18055.555559999997</v>
      </c>
      <c r="F29" s="11">
        <v>107333.33334</v>
      </c>
      <c r="G29" s="11">
        <v>86399</v>
      </c>
      <c r="H29" s="38">
        <v>18000</v>
      </c>
      <c r="I29" s="13">
        <v>83953.22</v>
      </c>
      <c r="J29" s="39">
        <v>11990</v>
      </c>
      <c r="K29" s="15">
        <v>37975</v>
      </c>
      <c r="L29" s="39">
        <v>21000</v>
      </c>
      <c r="M29" s="39">
        <v>44199</v>
      </c>
      <c r="N29" s="15">
        <v>51806.366</v>
      </c>
      <c r="O29" s="15">
        <v>27373.62848</v>
      </c>
      <c r="P29" s="39">
        <v>12450</v>
      </c>
      <c r="Q29" s="39">
        <v>19122.76</v>
      </c>
      <c r="R29" s="39"/>
      <c r="S29" s="39">
        <v>10000</v>
      </c>
      <c r="T29" s="11">
        <v>0</v>
      </c>
      <c r="U29" s="15">
        <v>17500</v>
      </c>
      <c r="V29" s="15">
        <v>50000</v>
      </c>
      <c r="W29" s="11">
        <v>45095</v>
      </c>
      <c r="X29" s="39">
        <v>11238.88</v>
      </c>
      <c r="Y29" s="38">
        <v>10000</v>
      </c>
      <c r="Z29" s="38">
        <v>6463</v>
      </c>
      <c r="AA29" s="11">
        <v>77481</v>
      </c>
      <c r="AB29" s="38">
        <v>7950</v>
      </c>
      <c r="AC29" s="11">
        <v>90425.97102</v>
      </c>
      <c r="AD29" s="11">
        <v>153852</v>
      </c>
      <c r="AE29" s="38">
        <v>11998.82727</v>
      </c>
      <c r="AF29" s="38">
        <v>17442.62917</v>
      </c>
      <c r="AG29" s="38">
        <v>9994.99612</v>
      </c>
      <c r="AH29" s="38">
        <v>12978</v>
      </c>
      <c r="AI29" s="38">
        <v>29995</v>
      </c>
      <c r="AJ29" s="38">
        <v>7500</v>
      </c>
      <c r="AK29" s="15">
        <v>15999.648509999999</v>
      </c>
      <c r="AL29" s="16">
        <v>4679.632</v>
      </c>
      <c r="AM29" s="11">
        <v>189795</v>
      </c>
      <c r="AN29" s="15">
        <v>60000</v>
      </c>
      <c r="AO29" s="38">
        <v>2999</v>
      </c>
      <c r="AP29" s="11">
        <v>135255.39181</v>
      </c>
      <c r="AQ29" s="16">
        <v>8000</v>
      </c>
      <c r="AR29" s="16">
        <v>17745.42</v>
      </c>
      <c r="AS29" s="38">
        <v>10987</v>
      </c>
      <c r="AT29" s="15">
        <v>28329.43786</v>
      </c>
      <c r="AU29" s="11">
        <v>65943</v>
      </c>
      <c r="AV29" s="22">
        <v>6975</v>
      </c>
      <c r="AW29" s="16">
        <v>7000</v>
      </c>
      <c r="AX29" s="22">
        <v>39944</v>
      </c>
      <c r="AY29" s="22">
        <v>15266.60056</v>
      </c>
      <c r="AZ29" s="22">
        <v>29914</v>
      </c>
      <c r="BA29" s="22">
        <v>22368</v>
      </c>
      <c r="BB29" s="15">
        <v>27353</v>
      </c>
      <c r="BC29" s="22">
        <v>9985.46</v>
      </c>
      <c r="BD29" s="22">
        <v>6509</v>
      </c>
      <c r="BE29" s="16">
        <v>4800</v>
      </c>
      <c r="BF29" s="22">
        <v>8000</v>
      </c>
      <c r="BG29" s="11">
        <v>179003</v>
      </c>
      <c r="BH29" s="22">
        <v>41796</v>
      </c>
      <c r="BI29" s="16">
        <v>5500</v>
      </c>
      <c r="BJ29" s="16">
        <v>5000</v>
      </c>
      <c r="BK29" s="16">
        <v>3038</v>
      </c>
      <c r="BL29" s="16">
        <v>11500</v>
      </c>
      <c r="BM29" s="16">
        <v>2400</v>
      </c>
      <c r="BN29" s="11">
        <v>108552</v>
      </c>
      <c r="BO29" s="22">
        <v>9539.54</v>
      </c>
      <c r="BP29" s="16">
        <v>4200</v>
      </c>
      <c r="BQ29" s="22">
        <v>8000</v>
      </c>
      <c r="BR29" s="16">
        <v>0</v>
      </c>
      <c r="BS29" s="22">
        <v>8000</v>
      </c>
      <c r="BT29" s="16">
        <v>3000</v>
      </c>
      <c r="BU29" s="22">
        <v>10505</v>
      </c>
      <c r="BV29" s="22">
        <v>5000</v>
      </c>
      <c r="BW29" s="16">
        <v>2500</v>
      </c>
      <c r="BX29" s="15">
        <v>17394.4174</v>
      </c>
      <c r="BY29" s="16">
        <v>3500</v>
      </c>
      <c r="BZ29" s="11">
        <v>32230</v>
      </c>
      <c r="CA29" s="22">
        <v>14977</v>
      </c>
      <c r="CB29" s="16">
        <v>825.2043000000001</v>
      </c>
      <c r="CC29" s="16">
        <v>2425.8096800000003</v>
      </c>
      <c r="CD29" s="22">
        <v>9200</v>
      </c>
      <c r="CE29" s="11">
        <v>0</v>
      </c>
      <c r="CF29" s="16">
        <v>2100</v>
      </c>
      <c r="CG29" s="22">
        <v>9918</v>
      </c>
      <c r="CH29" s="16">
        <v>1797.43</v>
      </c>
      <c r="CI29" s="22">
        <v>4760</v>
      </c>
      <c r="CJ29" s="22">
        <v>0</v>
      </c>
      <c r="CK29" s="22">
        <v>9200</v>
      </c>
      <c r="CL29" s="22">
        <v>3500</v>
      </c>
      <c r="CM29" s="19">
        <f t="shared" si="3"/>
        <v>2517230.91508</v>
      </c>
    </row>
    <row r="30" spans="1:93" s="32" customFormat="1" ht="13.5" customHeight="1">
      <c r="A30" s="23">
        <f t="shared" si="1"/>
        <v>26</v>
      </c>
      <c r="B30" s="47" t="s">
        <v>116</v>
      </c>
      <c r="C30" s="25">
        <v>0.46777996591220183</v>
      </c>
      <c r="D30" s="25">
        <v>4.234055835763188</v>
      </c>
      <c r="E30" s="25">
        <v>4.028450382437668</v>
      </c>
      <c r="F30" s="25">
        <v>3.228994028357759</v>
      </c>
      <c r="G30" s="25">
        <v>2.7768219730927273</v>
      </c>
      <c r="H30" s="25">
        <v>2.4291909472828297</v>
      </c>
      <c r="I30" s="25">
        <v>4.817057323071751</v>
      </c>
      <c r="J30" s="25">
        <v>4.291464895694015</v>
      </c>
      <c r="K30" s="25">
        <v>4.219678947497247</v>
      </c>
      <c r="L30" s="25">
        <v>4.559907245465443</v>
      </c>
      <c r="M30" s="25">
        <v>3.5895639011618394</v>
      </c>
      <c r="N30" s="25">
        <v>2.8126764157728266</v>
      </c>
      <c r="O30" s="25">
        <v>3.648899635506712</v>
      </c>
      <c r="P30" s="25">
        <v>5.15387719287009</v>
      </c>
      <c r="Q30" s="25">
        <v>3.467644601244081</v>
      </c>
      <c r="R30" s="25"/>
      <c r="S30" s="25">
        <v>8.352605160950562</v>
      </c>
      <c r="T30" s="25">
        <v>0.47971863337916326</v>
      </c>
      <c r="U30" s="25">
        <v>2.8504991452440085</v>
      </c>
      <c r="V30" s="25">
        <v>2.615008782890567</v>
      </c>
      <c r="W30" s="25">
        <v>3.662624134431326</v>
      </c>
      <c r="X30" s="25">
        <v>3.6616370106761567</v>
      </c>
      <c r="Y30" s="25">
        <v>3.952461321021388</v>
      </c>
      <c r="Z30" s="25">
        <v>3.2379263081512537</v>
      </c>
      <c r="AA30" s="25">
        <v>2.4812145220850046</v>
      </c>
      <c r="AB30" s="25">
        <v>5.357856481520215</v>
      </c>
      <c r="AC30" s="25">
        <v>3.6551182804344573</v>
      </c>
      <c r="AD30" s="25">
        <v>3.0136496104062847</v>
      </c>
      <c r="AE30" s="25">
        <v>4.25763204678101</v>
      </c>
      <c r="AF30" s="25">
        <v>4.727315650197462</v>
      </c>
      <c r="AG30" s="25">
        <v>5.169519860906781</v>
      </c>
      <c r="AH30" s="25">
        <v>29.741552160553912</v>
      </c>
      <c r="AI30" s="25">
        <v>3.8164498733441508</v>
      </c>
      <c r="AJ30" s="25">
        <v>4.0413431040139995</v>
      </c>
      <c r="AK30" s="25">
        <v>3.477945525871052</v>
      </c>
      <c r="AL30" s="25">
        <v>3.3772350121249524</v>
      </c>
      <c r="AM30" s="25">
        <v>2.854798873028247</v>
      </c>
      <c r="AN30" s="25">
        <v>5.035264354867001</v>
      </c>
      <c r="AO30" s="25">
        <v>3.006045090207222</v>
      </c>
      <c r="AP30" s="25">
        <v>2.4460948698193574</v>
      </c>
      <c r="AQ30" s="25">
        <v>4.493797422415369</v>
      </c>
      <c r="AR30" s="25">
        <v>3.8875601131541724</v>
      </c>
      <c r="AS30" s="25">
        <v>3.710968016164836</v>
      </c>
      <c r="AT30" s="25">
        <v>3.418080623673953</v>
      </c>
      <c r="AU30" s="25">
        <v>3.017111455410783</v>
      </c>
      <c r="AV30" s="25">
        <v>4.87250940504389</v>
      </c>
      <c r="AW30" s="25">
        <v>3.742376445846477</v>
      </c>
      <c r="AX30" s="25">
        <v>3.3738725122457085</v>
      </c>
      <c r="AY30" s="25">
        <v>3.595088374185141</v>
      </c>
      <c r="AZ30" s="25">
        <v>3.871890269109046</v>
      </c>
      <c r="BA30" s="25">
        <v>7.549949814942601</v>
      </c>
      <c r="BB30" s="25">
        <v>4.955270463477653</v>
      </c>
      <c r="BC30" s="25">
        <v>3.3906198240641907</v>
      </c>
      <c r="BD30" s="25">
        <v>2.877486111272378</v>
      </c>
      <c r="BE30" s="25">
        <v>3.0405329593267885</v>
      </c>
      <c r="BF30" s="25">
        <v>3.1171745842295673</v>
      </c>
      <c r="BG30" s="25">
        <v>3.6790592901732206</v>
      </c>
      <c r="BH30" s="25">
        <v>2.8803590758090403</v>
      </c>
      <c r="BI30" s="25">
        <v>4.294242863866336</v>
      </c>
      <c r="BJ30" s="25">
        <v>4.854640590991649</v>
      </c>
      <c r="BK30" s="25">
        <v>7.551071044578612</v>
      </c>
      <c r="BL30" s="25">
        <v>3.530216647662485</v>
      </c>
      <c r="BM30" s="25">
        <v>6.282714498289388</v>
      </c>
      <c r="BN30" s="25">
        <v>2.4173785905197183</v>
      </c>
      <c r="BO30" s="25">
        <v>3.395966860949361</v>
      </c>
      <c r="BP30" s="25">
        <v>8.313440382898705</v>
      </c>
      <c r="BQ30" s="25">
        <v>3.306097601226319</v>
      </c>
      <c r="BR30" s="25">
        <v>3.5364893046702233</v>
      </c>
      <c r="BS30" s="25">
        <v>6.181271332499747</v>
      </c>
      <c r="BT30" s="25">
        <v>3.041852181656278</v>
      </c>
      <c r="BU30" s="25">
        <v>3.306687553272363</v>
      </c>
      <c r="BV30" s="25">
        <v>9.454480028787334</v>
      </c>
      <c r="BW30" s="25">
        <v>3.192892450547973</v>
      </c>
      <c r="BX30" s="25">
        <v>2.9986400160384927</v>
      </c>
      <c r="BY30" s="25">
        <v>2.528793941126036</v>
      </c>
      <c r="BZ30" s="25">
        <v>2.807434252411969</v>
      </c>
      <c r="CA30" s="25">
        <v>4.35081851220532</v>
      </c>
      <c r="CB30" s="25">
        <v>3.030458021817058</v>
      </c>
      <c r="CC30" s="25">
        <v>3.171264367816092</v>
      </c>
      <c r="CD30" s="25">
        <v>3.855685681278756</v>
      </c>
      <c r="CE30" s="25">
        <v>24.86845906689134</v>
      </c>
      <c r="CF30" s="25">
        <v>3.19782003201965</v>
      </c>
      <c r="CG30" s="25">
        <v>5.832133783150613</v>
      </c>
      <c r="CH30" s="25">
        <v>8.110900018671245</v>
      </c>
      <c r="CI30" s="25">
        <v>4.293907405868174</v>
      </c>
      <c r="CJ30" s="25">
        <v>4.0281637387551665</v>
      </c>
      <c r="CK30" s="25"/>
      <c r="CL30" s="25"/>
      <c r="CM30" s="25">
        <f>AVERAGE(C30:CL30)</f>
        <v>4.520061254529967</v>
      </c>
      <c r="CO30" s="48"/>
    </row>
    <row r="31" spans="1:91" s="32" customFormat="1" ht="13.5" customHeight="1">
      <c r="A31" s="23">
        <f t="shared" si="1"/>
        <v>27</v>
      </c>
      <c r="B31" s="47" t="s">
        <v>117</v>
      </c>
      <c r="C31" s="25">
        <v>74.90504024975752</v>
      </c>
      <c r="D31" s="25">
        <v>68.91855973174764</v>
      </c>
      <c r="E31" s="25">
        <v>159.87239328869475</v>
      </c>
      <c r="F31" s="25">
        <v>67.97982927176906</v>
      </c>
      <c r="G31" s="25">
        <v>80.43707512647553</v>
      </c>
      <c r="H31" s="25">
        <v>186.87842910771008</v>
      </c>
      <c r="I31" s="25">
        <v>90.98152526724031</v>
      </c>
      <c r="J31" s="25">
        <v>266.1410337941675</v>
      </c>
      <c r="K31" s="25">
        <v>27.22023344372508</v>
      </c>
      <c r="L31" s="25">
        <v>188.15387074431243</v>
      </c>
      <c r="M31" s="25">
        <v>228.1607368723189</v>
      </c>
      <c r="N31" s="25">
        <v>35.54375182155226</v>
      </c>
      <c r="O31" s="25">
        <v>234.51510134934844</v>
      </c>
      <c r="P31" s="25">
        <v>334.069508379975</v>
      </c>
      <c r="Q31" s="25">
        <v>271.41978848302483</v>
      </c>
      <c r="R31" s="25"/>
      <c r="S31" s="25">
        <v>134.07000914374402</v>
      </c>
      <c r="T31" s="25">
        <v>0</v>
      </c>
      <c r="U31" s="25">
        <v>152.918453664515</v>
      </c>
      <c r="V31" s="25">
        <v>77.04197274551773</v>
      </c>
      <c r="W31" s="25">
        <v>66.91508636552982</v>
      </c>
      <c r="X31" s="25">
        <v>295.08736575655547</v>
      </c>
      <c r="Y31" s="25">
        <v>269.6194876921017</v>
      </c>
      <c r="Z31" s="25">
        <v>135.65230163518422</v>
      </c>
      <c r="AA31" s="25">
        <v>132.48899302026126</v>
      </c>
      <c r="AB31" s="25">
        <v>46.679039805971975</v>
      </c>
      <c r="AC31" s="25">
        <v>105.25847830882465</v>
      </c>
      <c r="AD31" s="25">
        <v>56.3829796299012</v>
      </c>
      <c r="AE31" s="25">
        <v>97.31313855142459</v>
      </c>
      <c r="AF31" s="25">
        <v>184.8151494872495</v>
      </c>
      <c r="AG31" s="25">
        <v>185.7890839616655</v>
      </c>
      <c r="AH31" s="25">
        <v>236.23594919707043</v>
      </c>
      <c r="AI31" s="25">
        <v>240.83543469323675</v>
      </c>
      <c r="AJ31" s="25">
        <v>209.9641363809146</v>
      </c>
      <c r="AK31" s="25">
        <v>87.45163328188488</v>
      </c>
      <c r="AL31" s="25">
        <v>124.64800086757302</v>
      </c>
      <c r="AM31" s="25">
        <v>87.42169222934517</v>
      </c>
      <c r="AN31" s="25">
        <v>166.48319188001767</v>
      </c>
      <c r="AO31" s="25">
        <v>177.2040326288428</v>
      </c>
      <c r="AP31" s="25">
        <v>71.77038915227266</v>
      </c>
      <c r="AQ31" s="25">
        <v>257.9336087933359</v>
      </c>
      <c r="AR31" s="25">
        <v>56.74567120521061</v>
      </c>
      <c r="AS31" s="25">
        <v>88.72830095662125</v>
      </c>
      <c r="AT31" s="25">
        <v>118.09938775903434</v>
      </c>
      <c r="AU31" s="25">
        <v>113.95886073338606</v>
      </c>
      <c r="AV31" s="25">
        <v>154.88860122157257</v>
      </c>
      <c r="AW31" s="25">
        <v>277.19559770370137</v>
      </c>
      <c r="AX31" s="25">
        <v>82.33886057419592</v>
      </c>
      <c r="AY31" s="25">
        <v>106.54724841600569</v>
      </c>
      <c r="AZ31" s="25">
        <v>150.41602202130667</v>
      </c>
      <c r="BA31" s="25">
        <v>163.80688563514047</v>
      </c>
      <c r="BB31" s="25">
        <v>340.1851632398869</v>
      </c>
      <c r="BC31" s="25">
        <v>237.93974043008453</v>
      </c>
      <c r="BD31" s="25">
        <v>45.45508743890977</v>
      </c>
      <c r="BE31" s="25">
        <v>459.37199221521456</v>
      </c>
      <c r="BF31" s="25">
        <v>131.4191584748007</v>
      </c>
      <c r="BG31" s="25">
        <v>84.29541201733436</v>
      </c>
      <c r="BH31" s="25">
        <v>193.66154847684413</v>
      </c>
      <c r="BI31" s="25">
        <v>56.5886989480232</v>
      </c>
      <c r="BJ31" s="25">
        <v>200.3190012913306</v>
      </c>
      <c r="BK31" s="25">
        <v>363.8280246862445</v>
      </c>
      <c r="BL31" s="25">
        <v>161.74629124797133</v>
      </c>
      <c r="BM31" s="25">
        <v>126.37234490945393</v>
      </c>
      <c r="BN31" s="25">
        <v>171.78429976997495</v>
      </c>
      <c r="BO31" s="25">
        <v>166.45611902786774</v>
      </c>
      <c r="BP31" s="25">
        <v>229.59210002477172</v>
      </c>
      <c r="BQ31" s="25">
        <v>65.07988334148375</v>
      </c>
      <c r="BR31" s="25">
        <v>109.67928558816291</v>
      </c>
      <c r="BS31" s="25">
        <v>110.9304824621828</v>
      </c>
      <c r="BT31" s="25">
        <v>240.50390866655417</v>
      </c>
      <c r="BU31" s="25">
        <v>185.46661294294094</v>
      </c>
      <c r="BV31" s="25">
        <v>93.5657970005223</v>
      </c>
      <c r="BW31" s="25">
        <v>170.16588677558505</v>
      </c>
      <c r="BX31" s="25">
        <v>70.09456366441647</v>
      </c>
      <c r="BY31" s="25">
        <v>85.93676521964545</v>
      </c>
      <c r="BZ31" s="25">
        <v>70.12097990954102</v>
      </c>
      <c r="CA31" s="25">
        <v>182.91535601944526</v>
      </c>
      <c r="CB31" s="25">
        <v>168.01821717066565</v>
      </c>
      <c r="CC31" s="25">
        <v>160.67381809653003</v>
      </c>
      <c r="CD31" s="25">
        <v>229.5978599694913</v>
      </c>
      <c r="CE31" s="25">
        <v>60.204591693980106</v>
      </c>
      <c r="CF31" s="25">
        <v>361.173837826454</v>
      </c>
      <c r="CG31" s="25">
        <v>118.78916834283623</v>
      </c>
      <c r="CH31" s="25">
        <v>163.10673353320973</v>
      </c>
      <c r="CI31" s="25">
        <v>80.38549266627393</v>
      </c>
      <c r="CJ31" s="25">
        <v>51.470916290223634</v>
      </c>
      <c r="CK31" s="25">
        <v>54.42185850052799</v>
      </c>
      <c r="CL31" s="25">
        <v>47.77098758177616</v>
      </c>
      <c r="CM31" s="25">
        <f>AVERAGE(C31:CL31)</f>
        <v>150.31022882174824</v>
      </c>
    </row>
    <row r="32" spans="1:91" s="32" customFormat="1" ht="13.5" customHeight="1">
      <c r="A32" s="23">
        <f t="shared" si="1"/>
        <v>28</v>
      </c>
      <c r="B32" s="47" t="s">
        <v>118</v>
      </c>
      <c r="C32" s="25">
        <v>18.941432114945254</v>
      </c>
      <c r="D32" s="25">
        <v>12.083901847650818</v>
      </c>
      <c r="E32" s="25">
        <v>6.64838524255235</v>
      </c>
      <c r="F32" s="25">
        <v>14.968319738147748</v>
      </c>
      <c r="G32" s="25">
        <v>10.317740751324951</v>
      </c>
      <c r="H32" s="25">
        <v>18.313527592381572</v>
      </c>
      <c r="I32" s="25">
        <v>21.86101895636733</v>
      </c>
      <c r="J32" s="25">
        <v>10.152139849240301</v>
      </c>
      <c r="K32" s="25">
        <v>5.21042281485808</v>
      </c>
      <c r="L32" s="25">
        <v>24.595924104005622</v>
      </c>
      <c r="M32" s="25">
        <v>21.278155741041296</v>
      </c>
      <c r="N32" s="25">
        <v>8.099289907755109</v>
      </c>
      <c r="O32" s="25">
        <v>7.014477946555475</v>
      </c>
      <c r="P32" s="25">
        <v>8.858940058063414</v>
      </c>
      <c r="Q32" s="25">
        <v>11.918873604627244</v>
      </c>
      <c r="R32" s="25"/>
      <c r="S32" s="25">
        <v>3.7458886530851982</v>
      </c>
      <c r="T32" s="25">
        <v>0</v>
      </c>
      <c r="U32" s="25">
        <v>6.354910032267691</v>
      </c>
      <c r="V32" s="25">
        <v>6.438369882521254</v>
      </c>
      <c r="W32" s="25">
        <v>5.80695340658718</v>
      </c>
      <c r="X32" s="25">
        <v>5.860817780280867</v>
      </c>
      <c r="Y32" s="25">
        <v>6.3773167516295315</v>
      </c>
      <c r="Z32" s="25">
        <v>6.655374943826288</v>
      </c>
      <c r="AA32" s="25">
        <v>7.904538403359348</v>
      </c>
      <c r="AB32" s="25">
        <v>3.553330270172534</v>
      </c>
      <c r="AC32" s="25">
        <v>16.73512650956234</v>
      </c>
      <c r="AD32" s="25">
        <v>13.133717567699483</v>
      </c>
      <c r="AE32" s="25">
        <v>10.434736578615777</v>
      </c>
      <c r="AF32" s="25">
        <v>14.238312584909876</v>
      </c>
      <c r="AG32" s="25">
        <v>5.241494063946672</v>
      </c>
      <c r="AH32" s="25">
        <v>4.321059899716649</v>
      </c>
      <c r="AI32" s="25">
        <v>19.37474176870864</v>
      </c>
      <c r="AJ32" s="25">
        <v>12.706910865255916</v>
      </c>
      <c r="AK32" s="25">
        <v>13.754322532161382</v>
      </c>
      <c r="AL32" s="25">
        <v>10.71020588717197</v>
      </c>
      <c r="AM32" s="25">
        <v>21.2649746790644</v>
      </c>
      <c r="AN32" s="25">
        <v>16.80553065518731</v>
      </c>
      <c r="AO32" s="25">
        <v>3.2527367317548697</v>
      </c>
      <c r="AP32" s="25">
        <v>19.8783075315154</v>
      </c>
      <c r="AQ32" s="25">
        <v>9.253642418849836</v>
      </c>
      <c r="AR32" s="25">
        <v>7.5862782458733875</v>
      </c>
      <c r="AS32" s="25">
        <v>9.149004185720127</v>
      </c>
      <c r="AT32" s="25">
        <v>8.646419073847895</v>
      </c>
      <c r="AU32" s="25">
        <v>12.984281077536105</v>
      </c>
      <c r="AV32" s="25">
        <v>6.332861865764791</v>
      </c>
      <c r="AW32" s="25">
        <v>11.733744573143134</v>
      </c>
      <c r="AX32" s="25">
        <v>14.249995624099626</v>
      </c>
      <c r="AY32" s="25">
        <v>6.609629963282473</v>
      </c>
      <c r="AZ32" s="25">
        <v>10.928895467675911</v>
      </c>
      <c r="BA32" s="25">
        <v>8.862931249678061</v>
      </c>
      <c r="BB32" s="25">
        <v>9.841153355540602</v>
      </c>
      <c r="BC32" s="25">
        <v>9.118852580653378</v>
      </c>
      <c r="BD32" s="25">
        <v>6.16259383336994</v>
      </c>
      <c r="BE32" s="25">
        <v>19.814944926837445</v>
      </c>
      <c r="BF32" s="25">
        <v>7.021352686031697</v>
      </c>
      <c r="BG32" s="25">
        <v>22.837413820580725</v>
      </c>
      <c r="BH32" s="25">
        <v>18.057336319962726</v>
      </c>
      <c r="BI32" s="25">
        <v>19.881033054914045</v>
      </c>
      <c r="BJ32" s="25">
        <v>13.566304537681964</v>
      </c>
      <c r="BK32" s="25">
        <v>13.063857235003226</v>
      </c>
      <c r="BL32" s="25">
        <v>24.464566373006775</v>
      </c>
      <c r="BM32" s="25">
        <v>8.819494530158078</v>
      </c>
      <c r="BN32" s="25">
        <v>28.97978311775871</v>
      </c>
      <c r="BO32" s="25">
        <v>11.508814927770493</v>
      </c>
      <c r="BP32" s="25">
        <v>19.768479205938444</v>
      </c>
      <c r="BQ32" s="25">
        <v>7.118233490030241</v>
      </c>
      <c r="BR32" s="25">
        <v>0</v>
      </c>
      <c r="BS32" s="25">
        <v>11.141750926158046</v>
      </c>
      <c r="BT32" s="25">
        <v>19.2</v>
      </c>
      <c r="BU32" s="25">
        <v>12.179004115703437</v>
      </c>
      <c r="BV32" s="25">
        <v>6.351868084403624</v>
      </c>
      <c r="BW32" s="25">
        <v>16.522995202782973</v>
      </c>
      <c r="BX32" s="25">
        <v>10.638858326333796</v>
      </c>
      <c r="BY32" s="25">
        <v>18.664695674803408</v>
      </c>
      <c r="BZ32" s="25">
        <v>6.884177924921237</v>
      </c>
      <c r="CA32" s="25">
        <v>21.779975278121135</v>
      </c>
      <c r="CB32" s="25">
        <v>5.521505124317136</v>
      </c>
      <c r="CC32" s="25">
        <v>19.141905676501665</v>
      </c>
      <c r="CD32" s="25">
        <v>20.87025918783279</v>
      </c>
      <c r="CE32" s="25">
        <v>0</v>
      </c>
      <c r="CF32" s="25">
        <v>16.589446741951157</v>
      </c>
      <c r="CG32" s="25">
        <v>15.724137931034482</v>
      </c>
      <c r="CH32" s="25">
        <v>14.13087373692418</v>
      </c>
      <c r="CI32" s="25">
        <v>7.110633085357473</v>
      </c>
      <c r="CJ32" s="25">
        <v>0</v>
      </c>
      <c r="CK32" s="25">
        <v>15.307056220155399</v>
      </c>
      <c r="CL32" s="25"/>
      <c r="CM32" s="25">
        <f>AVERAGE(C32:CL32)</f>
        <v>11.848061270075915</v>
      </c>
    </row>
    <row r="33" spans="1:91" s="32" customFormat="1" ht="13.5" customHeight="1">
      <c r="A33" s="23">
        <f t="shared" si="1"/>
        <v>29</v>
      </c>
      <c r="B33" s="47" t="s">
        <v>119</v>
      </c>
      <c r="C33" s="41">
        <v>117963.609</v>
      </c>
      <c r="D33" s="42">
        <v>15705.141950000001</v>
      </c>
      <c r="E33" s="27">
        <v>0</v>
      </c>
      <c r="F33" s="41">
        <v>708204.1614100001</v>
      </c>
      <c r="G33" s="41">
        <v>493334.3212299999</v>
      </c>
      <c r="H33" s="42">
        <v>95350</v>
      </c>
      <c r="I33" s="49">
        <v>258892.13</v>
      </c>
      <c r="J33" s="43">
        <v>31854.122100000026</v>
      </c>
      <c r="K33" s="49">
        <v>136384.11258000002</v>
      </c>
      <c r="L33" s="43">
        <v>57226</v>
      </c>
      <c r="M33" s="43">
        <v>171365.68</v>
      </c>
      <c r="N33" s="49">
        <v>185283</v>
      </c>
      <c r="O33" s="49">
        <v>148370.41591</v>
      </c>
      <c r="P33" s="43">
        <v>85715</v>
      </c>
      <c r="Q33" s="43">
        <v>0</v>
      </c>
      <c r="R33" s="43"/>
      <c r="S33" s="43">
        <v>39391.15</v>
      </c>
      <c r="T33" s="41">
        <v>874662.0554300001</v>
      </c>
      <c r="U33" s="49">
        <v>107441.64</v>
      </c>
      <c r="V33" s="49">
        <v>242014.4</v>
      </c>
      <c r="W33" s="41">
        <v>461669</v>
      </c>
      <c r="X33" s="43">
        <v>25476</v>
      </c>
      <c r="Y33" s="42">
        <v>63116.08</v>
      </c>
      <c r="Z33" s="43">
        <v>0</v>
      </c>
      <c r="AA33" s="41">
        <v>726839.8011500001</v>
      </c>
      <c r="AB33" s="43">
        <v>11759.87143</v>
      </c>
      <c r="AC33" s="41">
        <v>726622.89671</v>
      </c>
      <c r="AD33" s="41">
        <v>684676.25496</v>
      </c>
      <c r="AE33" s="43">
        <v>29042.77169</v>
      </c>
      <c r="AF33" s="43">
        <v>93840.26</v>
      </c>
      <c r="AG33" s="43">
        <v>4983.43</v>
      </c>
      <c r="AH33" s="43">
        <v>25620.62765</v>
      </c>
      <c r="AI33" s="43">
        <v>24973.330110000003</v>
      </c>
      <c r="AJ33" s="43">
        <v>10429</v>
      </c>
      <c r="AK33" s="49">
        <v>53399.40458</v>
      </c>
      <c r="AL33" s="50">
        <v>1020.838</v>
      </c>
      <c r="AM33" s="41">
        <v>927493.70088</v>
      </c>
      <c r="AN33" s="49">
        <v>139466</v>
      </c>
      <c r="AO33" s="43">
        <v>0</v>
      </c>
      <c r="AP33" s="41">
        <v>479574.97381999996</v>
      </c>
      <c r="AQ33" s="50">
        <v>0</v>
      </c>
      <c r="AR33" s="51">
        <v>0</v>
      </c>
      <c r="AS33" s="43">
        <v>22270</v>
      </c>
      <c r="AT33" s="49">
        <v>37886.71</v>
      </c>
      <c r="AU33" s="41">
        <v>579054.3488299999</v>
      </c>
      <c r="AV33" s="21">
        <v>17033</v>
      </c>
      <c r="AW33" s="51">
        <v>2712</v>
      </c>
      <c r="AX33" s="21">
        <v>109528.65</v>
      </c>
      <c r="AY33" s="21">
        <v>36886.02526000001</v>
      </c>
      <c r="AZ33" s="21">
        <v>39159</v>
      </c>
      <c r="BA33" s="21">
        <v>73704</v>
      </c>
      <c r="BB33" s="49">
        <v>138473.07</v>
      </c>
      <c r="BC33" s="21">
        <v>1594.64</v>
      </c>
      <c r="BD33" s="21">
        <v>0</v>
      </c>
      <c r="BE33" s="51">
        <v>0</v>
      </c>
      <c r="BF33" s="21">
        <v>26825.47</v>
      </c>
      <c r="BG33" s="41">
        <v>377972</v>
      </c>
      <c r="BH33" s="21">
        <v>142242.65</v>
      </c>
      <c r="BI33" s="50">
        <v>4702.915</v>
      </c>
      <c r="BJ33" s="51">
        <v>0</v>
      </c>
      <c r="BK33" s="51">
        <v>8204</v>
      </c>
      <c r="BL33" s="51">
        <v>0</v>
      </c>
      <c r="BM33" s="51">
        <v>0</v>
      </c>
      <c r="BN33" s="41">
        <v>511098.46981000004</v>
      </c>
      <c r="BO33" s="21">
        <v>47695.01</v>
      </c>
      <c r="BP33" s="50">
        <v>33823.29333</v>
      </c>
      <c r="BQ33" s="21">
        <v>11323.75</v>
      </c>
      <c r="BR33" s="50">
        <v>706.4895400000005</v>
      </c>
      <c r="BS33" s="21">
        <v>18942</v>
      </c>
      <c r="BT33" s="51">
        <v>0</v>
      </c>
      <c r="BU33" s="21">
        <v>52259</v>
      </c>
      <c r="BV33" s="21">
        <v>20166</v>
      </c>
      <c r="BW33" s="50">
        <v>9231.68945</v>
      </c>
      <c r="BX33" s="49">
        <v>0</v>
      </c>
      <c r="BY33" s="51">
        <v>2995.22</v>
      </c>
      <c r="BZ33" s="41">
        <v>100019.47</v>
      </c>
      <c r="CA33" s="21">
        <v>5646</v>
      </c>
      <c r="CB33" s="51">
        <v>0</v>
      </c>
      <c r="CC33" s="51">
        <v>0</v>
      </c>
      <c r="CD33" s="21">
        <v>32860</v>
      </c>
      <c r="CE33" s="41">
        <v>55676.62355</v>
      </c>
      <c r="CF33" s="51">
        <v>0</v>
      </c>
      <c r="CG33" s="21">
        <v>14499</v>
      </c>
      <c r="CH33" s="51">
        <v>0</v>
      </c>
      <c r="CI33" s="21">
        <v>0</v>
      </c>
      <c r="CJ33" s="21">
        <v>0</v>
      </c>
      <c r="CK33" s="21">
        <v>0</v>
      </c>
      <c r="CL33" s="21">
        <v>0</v>
      </c>
      <c r="CM33" s="19">
        <f>SUM(C33:CL33)</f>
        <v>10794351.675360002</v>
      </c>
    </row>
    <row r="34" spans="1:91" s="32" customFormat="1" ht="13.5" customHeight="1">
      <c r="A34" s="23">
        <f t="shared" si="1"/>
        <v>30</v>
      </c>
      <c r="B34" s="47" t="s">
        <v>120</v>
      </c>
      <c r="C34" s="41">
        <v>41563.609</v>
      </c>
      <c r="D34" s="42">
        <v>15705.141950000001</v>
      </c>
      <c r="E34" s="27">
        <v>0</v>
      </c>
      <c r="F34" s="41">
        <v>383885.44478</v>
      </c>
      <c r="G34" s="41">
        <v>355073.8864099999</v>
      </c>
      <c r="H34" s="42">
        <v>95350</v>
      </c>
      <c r="I34" s="21">
        <v>123234.72</v>
      </c>
      <c r="J34" s="43">
        <v>31854.122100000026</v>
      </c>
      <c r="K34" s="49">
        <v>134124.09187</v>
      </c>
      <c r="L34" s="43">
        <v>0</v>
      </c>
      <c r="M34" s="43">
        <v>142277.61</v>
      </c>
      <c r="N34" s="49">
        <v>150363</v>
      </c>
      <c r="O34" s="49">
        <v>148370.41591</v>
      </c>
      <c r="P34" s="43">
        <v>85715</v>
      </c>
      <c r="Q34" s="43">
        <v>0</v>
      </c>
      <c r="R34" s="43"/>
      <c r="S34" s="43">
        <v>39391.15</v>
      </c>
      <c r="T34" s="41">
        <v>804881.5554300001</v>
      </c>
      <c r="U34" s="49">
        <v>107441.64</v>
      </c>
      <c r="V34" s="49">
        <v>242014.4</v>
      </c>
      <c r="W34" s="41">
        <v>302331</v>
      </c>
      <c r="X34" s="43">
        <v>25476</v>
      </c>
      <c r="Y34" s="42">
        <v>18056.22</v>
      </c>
      <c r="Z34" s="43">
        <v>0</v>
      </c>
      <c r="AA34" s="41">
        <v>599720.6811500001</v>
      </c>
      <c r="AB34" s="43">
        <v>11259.87143</v>
      </c>
      <c r="AC34" s="41">
        <v>276739.87413</v>
      </c>
      <c r="AD34" s="41">
        <v>359803.1946200001</v>
      </c>
      <c r="AE34" s="43">
        <v>29042.77169</v>
      </c>
      <c r="AF34" s="43">
        <v>76397.63</v>
      </c>
      <c r="AG34" s="43">
        <v>4983.43</v>
      </c>
      <c r="AH34" s="43">
        <v>25620.62765</v>
      </c>
      <c r="AI34" s="43">
        <v>24973.330110000003</v>
      </c>
      <c r="AJ34" s="43">
        <v>10429</v>
      </c>
      <c r="AK34" s="49">
        <v>53399.40458</v>
      </c>
      <c r="AL34" s="50">
        <v>1020.838</v>
      </c>
      <c r="AM34" s="41">
        <v>558791.43976</v>
      </c>
      <c r="AN34" s="49">
        <v>37286</v>
      </c>
      <c r="AO34" s="43">
        <v>0</v>
      </c>
      <c r="AP34" s="41">
        <v>200604.20777</v>
      </c>
      <c r="AQ34" s="51">
        <v>0</v>
      </c>
      <c r="AR34" s="51">
        <v>0</v>
      </c>
      <c r="AS34" s="43">
        <v>22270</v>
      </c>
      <c r="AT34" s="49">
        <v>20497.31</v>
      </c>
      <c r="AU34" s="41">
        <v>402304.43126999994</v>
      </c>
      <c r="AV34" s="21">
        <v>17033</v>
      </c>
      <c r="AW34" s="51">
        <v>2712</v>
      </c>
      <c r="AX34" s="21">
        <v>86008.65</v>
      </c>
      <c r="AY34" s="21">
        <v>36886.02526000001</v>
      </c>
      <c r="AZ34" s="21">
        <v>24654</v>
      </c>
      <c r="BA34" s="21">
        <v>69559</v>
      </c>
      <c r="BB34" s="49">
        <v>112973.07</v>
      </c>
      <c r="BC34" s="21">
        <v>1594.64</v>
      </c>
      <c r="BD34" s="21">
        <v>0</v>
      </c>
      <c r="BE34" s="51">
        <v>0</v>
      </c>
      <c r="BF34" s="21">
        <v>26825.47</v>
      </c>
      <c r="BG34" s="41">
        <v>334457</v>
      </c>
      <c r="BH34" s="21">
        <v>106515.31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41">
        <v>389637.04143</v>
      </c>
      <c r="BO34" s="21">
        <v>47695.01</v>
      </c>
      <c r="BP34" s="50">
        <v>33823.29333</v>
      </c>
      <c r="BQ34" s="21">
        <v>0</v>
      </c>
      <c r="BR34" s="50">
        <v>706.4895400000005</v>
      </c>
      <c r="BS34" s="21">
        <v>3231</v>
      </c>
      <c r="BT34" s="51">
        <v>0</v>
      </c>
      <c r="BU34" s="21">
        <v>37034</v>
      </c>
      <c r="BV34" s="21">
        <v>20166</v>
      </c>
      <c r="BW34" s="50">
        <v>1532.27525</v>
      </c>
      <c r="BX34" s="49">
        <v>0</v>
      </c>
      <c r="BY34" s="51">
        <v>0</v>
      </c>
      <c r="BZ34" s="41">
        <v>58066.05</v>
      </c>
      <c r="CA34" s="21">
        <v>4522</v>
      </c>
      <c r="CB34" s="51">
        <v>0</v>
      </c>
      <c r="CC34" s="51">
        <v>0</v>
      </c>
      <c r="CD34" s="21">
        <v>9200</v>
      </c>
      <c r="CE34" s="41">
        <v>0</v>
      </c>
      <c r="CF34" s="51">
        <v>0</v>
      </c>
      <c r="CG34" s="21">
        <v>14499</v>
      </c>
      <c r="CH34" s="51">
        <v>0</v>
      </c>
      <c r="CI34" s="21">
        <v>0</v>
      </c>
      <c r="CJ34" s="21">
        <v>0</v>
      </c>
      <c r="CK34" s="21">
        <v>0</v>
      </c>
      <c r="CL34" s="21">
        <v>0</v>
      </c>
      <c r="CM34" s="19">
        <f>SUM(C34:CL34)</f>
        <v>7401583.374419999</v>
      </c>
    </row>
    <row r="35" spans="1:91" s="32" customFormat="1" ht="13.5" customHeight="1">
      <c r="A35" s="23">
        <f t="shared" si="1"/>
        <v>31</v>
      </c>
      <c r="B35" s="47" t="s">
        <v>121</v>
      </c>
      <c r="C35" s="25">
        <v>7.967735889264289</v>
      </c>
      <c r="D35" s="26">
        <v>9.539468716431513</v>
      </c>
      <c r="E35" s="27">
        <v>0</v>
      </c>
      <c r="F35" s="25">
        <v>20.592186857011328</v>
      </c>
      <c r="G35" s="25">
        <v>21.153409697915855</v>
      </c>
      <c r="H35" s="26">
        <v>13.731753401615263</v>
      </c>
      <c r="I35" s="27">
        <v>15.291799197652887</v>
      </c>
      <c r="J35" s="52">
        <v>3.7462307429570525</v>
      </c>
      <c r="K35" s="29">
        <v>15.353633241595125</v>
      </c>
      <c r="L35" s="52">
        <v>9.630504732285903</v>
      </c>
      <c r="M35" s="52">
        <v>10.277478647650506</v>
      </c>
      <c r="N35" s="29">
        <v>16.190518633475243</v>
      </c>
      <c r="O35" s="29">
        <v>7.095996829877235</v>
      </c>
      <c r="P35" s="52">
        <v>10.448436178175</v>
      </c>
      <c r="Q35" s="52">
        <v>0</v>
      </c>
      <c r="R35" s="52"/>
      <c r="S35" s="52">
        <v>5.959683006165769</v>
      </c>
      <c r="T35" s="25">
        <v>40.774658795703665</v>
      </c>
      <c r="U35" s="29">
        <v>8.00080697898012</v>
      </c>
      <c r="V35" s="29">
        <v>14.304458851224659</v>
      </c>
      <c r="W35" s="25">
        <v>18</v>
      </c>
      <c r="X35" s="52">
        <v>1.5153551948322317</v>
      </c>
      <c r="Y35" s="26">
        <v>4.94920013546975</v>
      </c>
      <c r="Z35" s="53">
        <v>0</v>
      </c>
      <c r="AA35" s="25">
        <v>13.164575279057386</v>
      </c>
      <c r="AB35" s="53">
        <v>3.072299926513993</v>
      </c>
      <c r="AC35" s="25">
        <v>19.87535781618372</v>
      </c>
      <c r="AD35" s="25">
        <v>16.884140531499035</v>
      </c>
      <c r="AE35" s="53">
        <v>5.258579317527542</v>
      </c>
      <c r="AF35" s="53">
        <v>11.64220732612153</v>
      </c>
      <c r="AG35" s="53">
        <v>0.6397023780588001</v>
      </c>
      <c r="AH35" s="53">
        <v>1.230906135749612</v>
      </c>
      <c r="AI35" s="53">
        <v>2.1182408598336977</v>
      </c>
      <c r="AJ35" s="53">
        <v>3.273630154186128</v>
      </c>
      <c r="AK35" s="29">
        <v>11.004742355930011</v>
      </c>
      <c r="AL35" s="31">
        <v>0.5596242872394981</v>
      </c>
      <c r="AM35" s="25">
        <v>21.127214574329365</v>
      </c>
      <c r="AN35" s="29">
        <v>7.029562627053742</v>
      </c>
      <c r="AO35" s="53">
        <v>0</v>
      </c>
      <c r="AP35" s="25">
        <v>24.62070894107395</v>
      </c>
      <c r="AQ35" s="50">
        <v>0</v>
      </c>
      <c r="AR35" s="51">
        <v>0</v>
      </c>
      <c r="AS35" s="53">
        <v>6.08756921268411</v>
      </c>
      <c r="AT35" s="29">
        <v>3.7665767878830283</v>
      </c>
      <c r="AU35" s="25">
        <v>22.240494058560817</v>
      </c>
      <c r="AV35" s="27">
        <v>3.6899673528984867</v>
      </c>
      <c r="AW35" s="31">
        <v>0.7890051320245314</v>
      </c>
      <c r="AX35" s="27">
        <v>11.079946557844666</v>
      </c>
      <c r="AY35" s="27">
        <v>3.371616541269079</v>
      </c>
      <c r="AZ35" s="27">
        <v>2.409971480865593</v>
      </c>
      <c r="BA35" s="27">
        <v>4.76</v>
      </c>
      <c r="BB35" s="29">
        <v>7.956828551200752</v>
      </c>
      <c r="BC35" s="27">
        <v>0.22303545429284438</v>
      </c>
      <c r="BD35" s="27">
        <v>0</v>
      </c>
      <c r="BE35" s="50">
        <v>0</v>
      </c>
      <c r="BF35" s="27">
        <v>5.440085138426397</v>
      </c>
      <c r="BG35" s="25">
        <v>13.511957001624772</v>
      </c>
      <c r="BH35" s="27">
        <v>9.84267002361152</v>
      </c>
      <c r="BI35" s="31">
        <v>4.528903438604301</v>
      </c>
      <c r="BJ35" s="50">
        <v>0</v>
      </c>
      <c r="BK35" s="31">
        <v>5.1004992321895966</v>
      </c>
      <c r="BL35" s="50">
        <v>0</v>
      </c>
      <c r="BM35" s="50">
        <v>0</v>
      </c>
      <c r="BN35" s="25">
        <v>19.18020623289461</v>
      </c>
      <c r="BO35" s="27">
        <v>10.258997748936105</v>
      </c>
      <c r="BP35" s="31">
        <v>19.715191496493308</v>
      </c>
      <c r="BQ35" s="27">
        <v>3.445863465144172</v>
      </c>
      <c r="BR35" s="31">
        <v>0.5907735530204027</v>
      </c>
      <c r="BS35" s="27">
        <v>4.74</v>
      </c>
      <c r="BT35" s="31">
        <v>0</v>
      </c>
      <c r="BU35" s="27">
        <v>9.59</v>
      </c>
      <c r="BV35" s="27">
        <v>11.39</v>
      </c>
      <c r="BW35" s="31">
        <v>9.4453002682174</v>
      </c>
      <c r="BX35" s="29">
        <v>0</v>
      </c>
      <c r="BY35" s="31">
        <v>3.4865108712366055</v>
      </c>
      <c r="BZ35" s="25">
        <v>6.515966838543304</v>
      </c>
      <c r="CA35" s="27">
        <v>1.38</v>
      </c>
      <c r="CB35" s="31">
        <v>0</v>
      </c>
      <c r="CC35" s="31">
        <v>0</v>
      </c>
      <c r="CD35" s="27">
        <v>10.53</v>
      </c>
      <c r="CE35" s="25">
        <v>10.275562514337487</v>
      </c>
      <c r="CF35" s="31">
        <v>0</v>
      </c>
      <c r="CG35" s="27">
        <v>5.41</v>
      </c>
      <c r="CH35" s="31">
        <v>0</v>
      </c>
      <c r="CI35" s="27">
        <v>0</v>
      </c>
      <c r="CJ35" s="27">
        <v>0</v>
      </c>
      <c r="CK35" s="27">
        <v>0</v>
      </c>
      <c r="CL35" s="27">
        <v>0</v>
      </c>
      <c r="CM35" s="25">
        <f>AVERAGE(C35:CL35)</f>
        <v>7.204348358522358</v>
      </c>
    </row>
    <row r="36" spans="1:91" s="32" customFormat="1" ht="13.5" customHeight="1">
      <c r="A36" s="23">
        <f t="shared" si="1"/>
        <v>32</v>
      </c>
      <c r="B36" s="47" t="s">
        <v>122</v>
      </c>
      <c r="C36" s="25">
        <v>2.8073730697460113</v>
      </c>
      <c r="D36" s="26">
        <v>9.539468716431513</v>
      </c>
      <c r="E36" s="27">
        <v>0</v>
      </c>
      <c r="F36" s="25">
        <v>11.162093138309316</v>
      </c>
      <c r="G36" s="25">
        <v>15.225016928753702</v>
      </c>
      <c r="H36" s="26">
        <v>13.731753401615263</v>
      </c>
      <c r="I36" s="27">
        <v>7.2790184561383855</v>
      </c>
      <c r="J36" s="52">
        <v>3.7462307429570525</v>
      </c>
      <c r="K36" s="29">
        <v>15.099208232381566</v>
      </c>
      <c r="L36" s="52">
        <v>0</v>
      </c>
      <c r="M36" s="52">
        <v>8.532951865354523</v>
      </c>
      <c r="N36" s="29">
        <v>13.139116666317136</v>
      </c>
      <c r="O36" s="29">
        <v>7.095996829877235</v>
      </c>
      <c r="P36" s="52">
        <v>10.448436178175</v>
      </c>
      <c r="Q36" s="52">
        <v>0</v>
      </c>
      <c r="R36" s="52"/>
      <c r="S36" s="52">
        <v>5.959683006165769</v>
      </c>
      <c r="T36" s="25">
        <v>37.52165832491634</v>
      </c>
      <c r="U36" s="29">
        <v>8.00080697898012</v>
      </c>
      <c r="V36" s="29">
        <v>14.304458851224659</v>
      </c>
      <c r="W36" s="25">
        <v>12</v>
      </c>
      <c r="X36" s="52">
        <v>1.5153551948322317</v>
      </c>
      <c r="Y36" s="26">
        <v>1.4158649661080285</v>
      </c>
      <c r="Z36" s="53">
        <v>0</v>
      </c>
      <c r="AA36" s="25">
        <v>10.86218454316238</v>
      </c>
      <c r="AB36" s="53">
        <v>2.9416735015227977</v>
      </c>
      <c r="AC36" s="25">
        <v>7.569681667400857</v>
      </c>
      <c r="AD36" s="25">
        <v>8.872759435773464</v>
      </c>
      <c r="AE36" s="53">
        <v>5.258579317527542</v>
      </c>
      <c r="AF36" s="53">
        <v>9.47820314739454</v>
      </c>
      <c r="AG36" s="53">
        <v>0.6397023780588001</v>
      </c>
      <c r="AH36" s="53">
        <v>1.230906135749612</v>
      </c>
      <c r="AI36" s="53">
        <v>2.1182408598336977</v>
      </c>
      <c r="AJ36" s="53">
        <v>3.273630154186128</v>
      </c>
      <c r="AK36" s="29">
        <v>11.004742355930011</v>
      </c>
      <c r="AL36" s="31">
        <v>0.5596242872394981</v>
      </c>
      <c r="AM36" s="25">
        <v>12.728611136557351</v>
      </c>
      <c r="AN36" s="29">
        <v>1.8793417185000345</v>
      </c>
      <c r="AO36" s="53">
        <v>0</v>
      </c>
      <c r="AP36" s="25">
        <v>10.29873967884252</v>
      </c>
      <c r="AQ36" s="51">
        <v>0</v>
      </c>
      <c r="AR36" s="51">
        <v>0</v>
      </c>
      <c r="AS36" s="53">
        <v>6.08756921268411</v>
      </c>
      <c r="AT36" s="29">
        <v>2.0377776814097257</v>
      </c>
      <c r="AU36" s="25">
        <v>15.451829921443064</v>
      </c>
      <c r="AV36" s="27">
        <v>3.6899673528984867</v>
      </c>
      <c r="AW36" s="31">
        <v>0.7890051320245314</v>
      </c>
      <c r="AX36" s="27">
        <v>8.700657275629405</v>
      </c>
      <c r="AY36" s="27">
        <v>3.371616541269079</v>
      </c>
      <c r="AZ36" s="27">
        <v>1.51728687885953</v>
      </c>
      <c r="BA36" s="27">
        <v>4.49</v>
      </c>
      <c r="BB36" s="29">
        <v>6.491567991471563</v>
      </c>
      <c r="BC36" s="27">
        <v>0.22303545429284438</v>
      </c>
      <c r="BD36" s="27">
        <v>0</v>
      </c>
      <c r="BE36" s="50">
        <v>0</v>
      </c>
      <c r="BF36" s="27">
        <v>5.440085138426397</v>
      </c>
      <c r="BG36" s="25">
        <v>11.956358150583684</v>
      </c>
      <c r="BH36" s="27">
        <v>7.370469045625122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25">
        <v>14.622072363825493</v>
      </c>
      <c r="BO36" s="27">
        <v>10.258997748936105</v>
      </c>
      <c r="BP36" s="31">
        <v>19.715191496493308</v>
      </c>
      <c r="BQ36" s="27">
        <v>0</v>
      </c>
      <c r="BR36" s="31">
        <v>0.5907735530204027</v>
      </c>
      <c r="BS36" s="27">
        <v>0.81</v>
      </c>
      <c r="BT36" s="31">
        <v>0</v>
      </c>
      <c r="BU36" s="27">
        <v>6.8</v>
      </c>
      <c r="BV36" s="27">
        <v>11.39</v>
      </c>
      <c r="BW36" s="31">
        <v>1.5677303605363244</v>
      </c>
      <c r="BX36" s="29">
        <v>0</v>
      </c>
      <c r="BY36" s="31">
        <v>0</v>
      </c>
      <c r="BZ36" s="25">
        <v>3.782828045831451</v>
      </c>
      <c r="CA36" s="27">
        <v>1.1</v>
      </c>
      <c r="CB36" s="31">
        <v>0</v>
      </c>
      <c r="CC36" s="31">
        <v>0</v>
      </c>
      <c r="CD36" s="27">
        <v>2.95</v>
      </c>
      <c r="CE36" s="25">
        <v>0</v>
      </c>
      <c r="CF36" s="31">
        <v>0</v>
      </c>
      <c r="CG36" s="27">
        <v>5.41</v>
      </c>
      <c r="CH36" s="31">
        <v>0</v>
      </c>
      <c r="CI36" s="27">
        <v>0</v>
      </c>
      <c r="CJ36" s="27">
        <v>0</v>
      </c>
      <c r="CK36" s="27">
        <v>0</v>
      </c>
      <c r="CL36" s="27">
        <v>0</v>
      </c>
      <c r="CM36" s="25">
        <f>AVERAGE(C36:CL36)</f>
        <v>5.101792312772687</v>
      </c>
    </row>
    <row r="37" spans="1:91" ht="13.5" customHeight="1">
      <c r="A37" s="9">
        <f t="shared" si="1"/>
        <v>33</v>
      </c>
      <c r="B37" s="37" t="s">
        <v>123</v>
      </c>
      <c r="C37" s="11">
        <v>5802.9664387</v>
      </c>
      <c r="D37" s="38">
        <v>1394.2752723999997</v>
      </c>
      <c r="E37" s="13">
        <v>11235.4</v>
      </c>
      <c r="F37" s="11">
        <v>31987.04</v>
      </c>
      <c r="G37" s="11">
        <v>20781.327460899993</v>
      </c>
      <c r="H37" s="38">
        <v>6419</v>
      </c>
      <c r="I37" s="13">
        <v>16463.01</v>
      </c>
      <c r="J37" s="39">
        <v>8365.1591059</v>
      </c>
      <c r="K37" s="15">
        <v>8957.33533</v>
      </c>
      <c r="L37" s="39">
        <v>11208</v>
      </c>
      <c r="M37" s="39">
        <v>20605.56</v>
      </c>
      <c r="N37" s="15">
        <v>9355</v>
      </c>
      <c r="O37" s="15">
        <v>20898.330361</v>
      </c>
      <c r="P37" s="39">
        <v>7970</v>
      </c>
      <c r="Q37" s="39">
        <v>10779</v>
      </c>
      <c r="R37" s="39"/>
      <c r="S37" s="39">
        <v>6423.77</v>
      </c>
      <c r="T37" s="11">
        <v>5870.6149462</v>
      </c>
      <c r="U37" s="15">
        <v>14365.96</v>
      </c>
      <c r="V37" s="15">
        <v>16563.34</v>
      </c>
      <c r="W37" s="11">
        <v>25211</v>
      </c>
      <c r="X37" s="39">
        <v>16621</v>
      </c>
      <c r="Y37" s="38">
        <v>12456.62</v>
      </c>
      <c r="Z37" s="39">
        <v>3945.8</v>
      </c>
      <c r="AA37" s="11">
        <v>54134.46779449998</v>
      </c>
      <c r="AB37" s="39">
        <v>3577.899</v>
      </c>
      <c r="AC37" s="11">
        <v>34342.63974000002</v>
      </c>
      <c r="AD37" s="11">
        <v>39644.11108870002</v>
      </c>
      <c r="AE37" s="39">
        <v>5502.191453900002</v>
      </c>
      <c r="AF37" s="39">
        <v>8010.35</v>
      </c>
      <c r="AG37" s="39">
        <v>7447.3</v>
      </c>
      <c r="AH37" s="39">
        <v>22139.965481400002</v>
      </c>
      <c r="AI37" s="39">
        <v>11735.1224795</v>
      </c>
      <c r="AJ37" s="39">
        <v>3102</v>
      </c>
      <c r="AK37" s="15">
        <v>3830.0223902000002</v>
      </c>
      <c r="AL37" s="16">
        <v>1775.416</v>
      </c>
      <c r="AM37" s="11">
        <v>42499.3701244</v>
      </c>
      <c r="AN37" s="15">
        <v>19371.709369999997</v>
      </c>
      <c r="AO37" s="39">
        <v>1763.44</v>
      </c>
      <c r="AP37" s="11">
        <v>17677.890173499993</v>
      </c>
      <c r="AQ37" s="16">
        <v>7471.89677</v>
      </c>
      <c r="AR37" s="16">
        <v>2769.38</v>
      </c>
      <c r="AS37" s="39">
        <v>3664.03571</v>
      </c>
      <c r="AT37" s="15">
        <v>9790.08</v>
      </c>
      <c r="AU37" s="11">
        <v>25954.644439999996</v>
      </c>
      <c r="AV37" s="20">
        <v>4531</v>
      </c>
      <c r="AW37" s="16">
        <v>3390</v>
      </c>
      <c r="AX37" s="20">
        <v>9595.98</v>
      </c>
      <c r="AY37" s="20">
        <v>10855.612306300003</v>
      </c>
      <c r="AZ37" s="20">
        <v>17709</v>
      </c>
      <c r="BA37" s="20">
        <v>15776</v>
      </c>
      <c r="BB37" s="15">
        <v>17398.006139999998</v>
      </c>
      <c r="BC37" s="20">
        <v>7019.29</v>
      </c>
      <c r="BD37" s="20">
        <v>1786.9</v>
      </c>
      <c r="BE37" s="16">
        <v>1910.52</v>
      </c>
      <c r="BF37" s="20">
        <v>4893.45</v>
      </c>
      <c r="BG37" s="11">
        <v>27214</v>
      </c>
      <c r="BH37" s="20">
        <v>14416.97</v>
      </c>
      <c r="BI37" s="16">
        <v>1036.4845699999998</v>
      </c>
      <c r="BJ37" s="16">
        <v>2034.8820711</v>
      </c>
      <c r="BK37" s="16">
        <v>1608</v>
      </c>
      <c r="BL37" s="16">
        <v>3250.22</v>
      </c>
      <c r="BM37" s="16">
        <v>1003.29625</v>
      </c>
      <c r="BN37" s="11">
        <v>23851.56452</v>
      </c>
      <c r="BO37" s="20">
        <v>4627.29</v>
      </c>
      <c r="BP37" s="16">
        <v>1730.19134</v>
      </c>
      <c r="BQ37" s="20">
        <v>3249.71</v>
      </c>
      <c r="BR37" s="16">
        <v>1228.5944856</v>
      </c>
      <c r="BS37" s="20">
        <v>3999</v>
      </c>
      <c r="BT37" s="16">
        <v>1467</v>
      </c>
      <c r="BU37" s="20">
        <v>5448</v>
      </c>
      <c r="BV37" s="20">
        <v>1726</v>
      </c>
      <c r="BW37" s="16">
        <v>966.93475</v>
      </c>
      <c r="BX37" s="15">
        <v>3859.9046101999998</v>
      </c>
      <c r="BY37" s="16">
        <v>859.09</v>
      </c>
      <c r="BZ37" s="11">
        <v>15278.07</v>
      </c>
      <c r="CA37" s="20">
        <v>4033</v>
      </c>
      <c r="CB37" s="16">
        <v>416.96941</v>
      </c>
      <c r="CC37" s="16">
        <v>577.66</v>
      </c>
      <c r="CD37" s="20">
        <v>3120</v>
      </c>
      <c r="CE37" s="11">
        <v>4353.88962439999</v>
      </c>
      <c r="CF37" s="16">
        <v>734.03741</v>
      </c>
      <c r="CG37" s="20">
        <v>2680</v>
      </c>
      <c r="CH37" s="16">
        <v>620.6554100000001</v>
      </c>
      <c r="CI37" s="20">
        <v>1787</v>
      </c>
      <c r="CJ37" s="20">
        <v>1110</v>
      </c>
      <c r="CK37" s="20">
        <v>1271</v>
      </c>
      <c r="CL37" s="20">
        <v>386</v>
      </c>
      <c r="CM37" s="19">
        <f>SUM(C37:CL37)</f>
        <v>854694.6138287996</v>
      </c>
    </row>
    <row r="38" spans="1:91" ht="13.5" customHeight="1">
      <c r="A38" s="9">
        <f aca="true" t="shared" si="4" ref="A38:A69">A37+1</f>
        <v>34</v>
      </c>
      <c r="B38" s="37" t="s">
        <v>124</v>
      </c>
      <c r="C38" s="11">
        <v>892393.8746925</v>
      </c>
      <c r="D38" s="38">
        <v>12373.016842500001</v>
      </c>
      <c r="E38" s="13">
        <v>24588.34</v>
      </c>
      <c r="F38" s="11">
        <v>80064.25</v>
      </c>
      <c r="G38" s="11">
        <v>124486.1007375</v>
      </c>
      <c r="H38" s="38">
        <v>23179</v>
      </c>
      <c r="I38" s="13">
        <v>19556.56</v>
      </c>
      <c r="J38" s="39">
        <v>5776.24868957</v>
      </c>
      <c r="K38" s="15">
        <v>38968.217749999996</v>
      </c>
      <c r="L38" s="39">
        <v>0</v>
      </c>
      <c r="M38" s="39">
        <v>10019.36</v>
      </c>
      <c r="N38" s="15">
        <v>142078</v>
      </c>
      <c r="O38" s="15">
        <v>14196.8135325</v>
      </c>
      <c r="P38" s="39">
        <v>10422</v>
      </c>
      <c r="Q38" s="39">
        <v>18525</v>
      </c>
      <c r="R38" s="39"/>
      <c r="S38" s="39">
        <v>10294.45</v>
      </c>
      <c r="T38" s="11">
        <v>1221938.5402044998</v>
      </c>
      <c r="U38" s="15">
        <v>2837.05</v>
      </c>
      <c r="V38" s="15">
        <v>17946.3</v>
      </c>
      <c r="W38" s="11">
        <v>26464</v>
      </c>
      <c r="X38" s="39">
        <v>8287</v>
      </c>
      <c r="Y38" s="38">
        <v>11279.1375</v>
      </c>
      <c r="Z38" s="39">
        <v>10060.3</v>
      </c>
      <c r="AA38" s="11">
        <v>95049.47424125</v>
      </c>
      <c r="AB38" s="39">
        <v>12468.90822</v>
      </c>
      <c r="AC38" s="11">
        <v>59598.37660000001</v>
      </c>
      <c r="AD38" s="11">
        <v>37138.9473925</v>
      </c>
      <c r="AE38" s="39">
        <v>754.1435000000001</v>
      </c>
      <c r="AF38" s="39">
        <v>2626.08</v>
      </c>
      <c r="AG38" s="39">
        <v>17969.06</v>
      </c>
      <c r="AH38" s="39">
        <v>13171.976145000002</v>
      </c>
      <c r="AI38" s="39">
        <v>2236.465475</v>
      </c>
      <c r="AJ38" s="39">
        <v>3693</v>
      </c>
      <c r="AK38" s="15">
        <v>60833.66011</v>
      </c>
      <c r="AL38" s="16">
        <v>2182.0769999999998</v>
      </c>
      <c r="AM38" s="11">
        <v>53815.68858249999</v>
      </c>
      <c r="AN38" s="15">
        <v>16373.54927</v>
      </c>
      <c r="AO38" s="39">
        <v>1338.97</v>
      </c>
      <c r="AP38" s="11">
        <v>96056.648635</v>
      </c>
      <c r="AQ38" s="16">
        <v>3183.92251</v>
      </c>
      <c r="AR38" s="16">
        <v>3623.973</v>
      </c>
      <c r="AS38" s="39">
        <v>512.84789</v>
      </c>
      <c r="AT38" s="15">
        <v>9136.07</v>
      </c>
      <c r="AU38" s="11">
        <v>17718.509140000002</v>
      </c>
      <c r="AV38" s="20">
        <v>6218</v>
      </c>
      <c r="AW38" s="16">
        <v>1383</v>
      </c>
      <c r="AX38" s="20">
        <v>12741.15</v>
      </c>
      <c r="AY38" s="20">
        <v>3794.9307725</v>
      </c>
      <c r="AZ38" s="20">
        <v>2619</v>
      </c>
      <c r="BA38" s="20">
        <v>279</v>
      </c>
      <c r="BB38" s="15">
        <v>126.1375</v>
      </c>
      <c r="BC38" s="20">
        <v>5823.25</v>
      </c>
      <c r="BD38" s="20">
        <v>150</v>
      </c>
      <c r="BE38" s="16">
        <v>432.54</v>
      </c>
      <c r="BF38" s="20">
        <v>3414.4</v>
      </c>
      <c r="BG38" s="11">
        <v>33993</v>
      </c>
      <c r="BH38" s="20">
        <v>960.39</v>
      </c>
      <c r="BI38" s="16">
        <v>96.89398</v>
      </c>
      <c r="BJ38" s="16">
        <v>170.9414975</v>
      </c>
      <c r="BK38" s="16">
        <v>0</v>
      </c>
      <c r="BL38" s="16">
        <v>176.28</v>
      </c>
      <c r="BM38" s="16">
        <v>219.64807000000002</v>
      </c>
      <c r="BN38" s="11">
        <v>176935.32321</v>
      </c>
      <c r="BO38" s="20">
        <v>1462.89</v>
      </c>
      <c r="BP38" s="16">
        <v>0</v>
      </c>
      <c r="BQ38" s="20">
        <v>1207.97</v>
      </c>
      <c r="BR38" s="16">
        <v>700.61973</v>
      </c>
      <c r="BS38" s="20">
        <v>0</v>
      </c>
      <c r="BT38" s="16">
        <v>228</v>
      </c>
      <c r="BU38" s="20">
        <v>0</v>
      </c>
      <c r="BV38" s="20">
        <v>1501</v>
      </c>
      <c r="BW38" s="16">
        <v>374.88036</v>
      </c>
      <c r="BX38" s="15">
        <v>0</v>
      </c>
      <c r="BY38" s="16">
        <v>0</v>
      </c>
      <c r="BZ38" s="11">
        <v>3301.88</v>
      </c>
      <c r="CA38" s="20">
        <v>0</v>
      </c>
      <c r="CB38" s="16">
        <v>0</v>
      </c>
      <c r="CC38" s="16">
        <v>0</v>
      </c>
      <c r="CD38" s="20">
        <v>0</v>
      </c>
      <c r="CE38" s="11">
        <v>94136.073755</v>
      </c>
      <c r="CF38" s="16">
        <v>285.125</v>
      </c>
      <c r="CG38" s="20">
        <v>0</v>
      </c>
      <c r="CH38" s="16">
        <v>19.6556</v>
      </c>
      <c r="CI38" s="20">
        <v>0</v>
      </c>
      <c r="CJ38" s="20">
        <v>0</v>
      </c>
      <c r="CK38" s="20">
        <v>0</v>
      </c>
      <c r="CL38" s="20">
        <v>0</v>
      </c>
      <c r="CM38" s="19">
        <f>SUM(C38:CL38)</f>
        <v>3587967.8871353203</v>
      </c>
    </row>
    <row r="39" spans="1:91" s="32" customFormat="1" ht="13.5" customHeight="1">
      <c r="A39" s="23">
        <f t="shared" si="4"/>
        <v>35</v>
      </c>
      <c r="B39" s="54" t="s">
        <v>125</v>
      </c>
      <c r="C39" s="41">
        <v>898196.8411312</v>
      </c>
      <c r="D39" s="55">
        <v>13767.292114900001</v>
      </c>
      <c r="E39" s="21">
        <v>35823.74</v>
      </c>
      <c r="F39" s="41">
        <v>112051.29</v>
      </c>
      <c r="G39" s="41">
        <v>145267.4281984</v>
      </c>
      <c r="H39" s="55">
        <v>29598</v>
      </c>
      <c r="I39" s="21">
        <v>36019.57</v>
      </c>
      <c r="J39" s="56">
        <v>14141.40779547</v>
      </c>
      <c r="K39" s="49">
        <v>47925.55308</v>
      </c>
      <c r="L39" s="56">
        <v>11208</v>
      </c>
      <c r="M39" s="56">
        <v>30624.92</v>
      </c>
      <c r="N39" s="49">
        <v>151433</v>
      </c>
      <c r="O39" s="49">
        <v>35095.143893500004</v>
      </c>
      <c r="P39" s="56">
        <v>18392</v>
      </c>
      <c r="Q39" s="56">
        <v>29304</v>
      </c>
      <c r="R39" s="56"/>
      <c r="S39" s="56">
        <v>16718.22</v>
      </c>
      <c r="T39" s="41">
        <v>1227809.1551507</v>
      </c>
      <c r="U39" s="49">
        <v>17203.01</v>
      </c>
      <c r="V39" s="49">
        <v>34509.64</v>
      </c>
      <c r="W39" s="41">
        <v>51675</v>
      </c>
      <c r="X39" s="56">
        <v>24908</v>
      </c>
      <c r="Y39" s="42">
        <v>23735.7575</v>
      </c>
      <c r="Z39" s="43">
        <v>14006.1</v>
      </c>
      <c r="AA39" s="41">
        <v>149183.94203575</v>
      </c>
      <c r="AB39" s="43">
        <v>16046.807219999999</v>
      </c>
      <c r="AC39" s="41">
        <v>93941.01634000003</v>
      </c>
      <c r="AD39" s="41">
        <v>76783.05848120002</v>
      </c>
      <c r="AE39" s="43">
        <v>6256.334953900002</v>
      </c>
      <c r="AF39" s="43">
        <v>10636.43</v>
      </c>
      <c r="AG39" s="43">
        <v>25416.36</v>
      </c>
      <c r="AH39" s="43">
        <v>35311.9416264</v>
      </c>
      <c r="AI39" s="43">
        <v>13971.587954499999</v>
      </c>
      <c r="AJ39" s="43">
        <v>6795</v>
      </c>
      <c r="AK39" s="49">
        <v>64663.6825002</v>
      </c>
      <c r="AL39" s="44">
        <v>3957.4929999999995</v>
      </c>
      <c r="AM39" s="41">
        <v>96315.05870689999</v>
      </c>
      <c r="AN39" s="49">
        <v>35745.25864</v>
      </c>
      <c r="AO39" s="43">
        <v>3102.41</v>
      </c>
      <c r="AP39" s="41">
        <v>113734.5388085</v>
      </c>
      <c r="AQ39" s="44">
        <v>10655.81928</v>
      </c>
      <c r="AR39" s="44">
        <v>6393.353</v>
      </c>
      <c r="AS39" s="43">
        <v>4176.8836</v>
      </c>
      <c r="AT39" s="49">
        <v>18926.15</v>
      </c>
      <c r="AU39" s="41">
        <v>43673.15358</v>
      </c>
      <c r="AV39" s="21">
        <v>10749</v>
      </c>
      <c r="AW39" s="44">
        <v>4773</v>
      </c>
      <c r="AX39" s="21">
        <v>22337.13</v>
      </c>
      <c r="AY39" s="21">
        <v>14650.543078800003</v>
      </c>
      <c r="AZ39" s="21">
        <v>20328</v>
      </c>
      <c r="BA39" s="21">
        <v>16055</v>
      </c>
      <c r="BB39" s="49">
        <v>17524.14364</v>
      </c>
      <c r="BC39" s="21">
        <v>12842.54</v>
      </c>
      <c r="BD39" s="21">
        <v>1936.9</v>
      </c>
      <c r="BE39" s="44">
        <v>2343.06</v>
      </c>
      <c r="BF39" s="21">
        <v>8307.85</v>
      </c>
      <c r="BG39" s="41">
        <v>61207</v>
      </c>
      <c r="BH39" s="21">
        <v>15377.36</v>
      </c>
      <c r="BI39" s="44">
        <v>1133.37855</v>
      </c>
      <c r="BJ39" s="44">
        <v>2205.8235686000003</v>
      </c>
      <c r="BK39" s="44">
        <v>1608</v>
      </c>
      <c r="BL39" s="44">
        <v>3426.5</v>
      </c>
      <c r="BM39" s="44">
        <v>1222.94432</v>
      </c>
      <c r="BN39" s="41">
        <v>200786.88773000002</v>
      </c>
      <c r="BO39" s="21">
        <v>6090.18</v>
      </c>
      <c r="BP39" s="44">
        <v>1730.19134</v>
      </c>
      <c r="BQ39" s="21">
        <v>4457.68</v>
      </c>
      <c r="BR39" s="44">
        <v>1929.2142156</v>
      </c>
      <c r="BS39" s="21">
        <v>3999</v>
      </c>
      <c r="BT39" s="44">
        <v>1695</v>
      </c>
      <c r="BU39" s="21">
        <v>5448</v>
      </c>
      <c r="BV39" s="21">
        <v>3227</v>
      </c>
      <c r="BW39" s="44">
        <v>1341.81511</v>
      </c>
      <c r="BX39" s="49">
        <v>3859.9046101999998</v>
      </c>
      <c r="BY39" s="44">
        <v>859.09</v>
      </c>
      <c r="BZ39" s="41">
        <v>18579.95</v>
      </c>
      <c r="CA39" s="21">
        <v>4033</v>
      </c>
      <c r="CB39" s="44">
        <v>416.96941</v>
      </c>
      <c r="CC39" s="44">
        <v>577.66</v>
      </c>
      <c r="CD39" s="21">
        <v>3120</v>
      </c>
      <c r="CE39" s="41">
        <v>98489.9633794</v>
      </c>
      <c r="CF39" s="44">
        <v>1019.16241</v>
      </c>
      <c r="CG39" s="21">
        <v>2680</v>
      </c>
      <c r="CH39" s="44">
        <v>640.3110100000001</v>
      </c>
      <c r="CI39" s="21">
        <v>1787</v>
      </c>
      <c r="CJ39" s="21">
        <v>1110</v>
      </c>
      <c r="CK39" s="21">
        <v>1271</v>
      </c>
      <c r="CL39" s="21">
        <v>386</v>
      </c>
      <c r="CM39" s="19">
        <f>SUM(C39:CL39)</f>
        <v>4442662.50096412</v>
      </c>
    </row>
    <row r="40" spans="1:91" s="32" customFormat="1" ht="13.5" customHeight="1">
      <c r="A40" s="23">
        <f t="shared" si="4"/>
        <v>36</v>
      </c>
      <c r="B40" s="40" t="s">
        <v>126</v>
      </c>
      <c r="C40" s="25">
        <v>405.51</v>
      </c>
      <c r="D40" s="26">
        <v>70.61</v>
      </c>
      <c r="E40" s="27">
        <v>74.91</v>
      </c>
      <c r="F40" s="25">
        <v>80.99</v>
      </c>
      <c r="G40" s="25">
        <v>101.75</v>
      </c>
      <c r="H40" s="26">
        <v>70.13</v>
      </c>
      <c r="I40" s="27">
        <v>84.55</v>
      </c>
      <c r="J40" s="57">
        <v>69.97</v>
      </c>
      <c r="K40" s="29">
        <v>133.75</v>
      </c>
      <c r="L40" s="57">
        <v>64.7</v>
      </c>
      <c r="M40" s="57">
        <v>81.75</v>
      </c>
      <c r="N40" s="29">
        <v>88.31</v>
      </c>
      <c r="O40" s="29">
        <v>80.83</v>
      </c>
      <c r="P40" s="57">
        <v>83.4</v>
      </c>
      <c r="Q40" s="57">
        <v>78.62</v>
      </c>
      <c r="R40" s="57"/>
      <c r="S40" s="57">
        <v>79.25</v>
      </c>
      <c r="T40" s="25">
        <v>170.8</v>
      </c>
      <c r="U40" s="29">
        <v>76.33</v>
      </c>
      <c r="V40" s="29">
        <v>100.57</v>
      </c>
      <c r="W40" s="25">
        <v>96</v>
      </c>
      <c r="X40" s="57">
        <v>75.43</v>
      </c>
      <c r="Y40" s="28">
        <v>65.01</v>
      </c>
      <c r="Z40" s="57">
        <v>72.79</v>
      </c>
      <c r="AA40" s="25">
        <v>85.87</v>
      </c>
      <c r="AB40" s="57">
        <v>92.2</v>
      </c>
      <c r="AC40" s="25">
        <v>77.27</v>
      </c>
      <c r="AD40" s="25">
        <v>91.33</v>
      </c>
      <c r="AE40" s="57">
        <v>87.55</v>
      </c>
      <c r="AF40" s="57">
        <v>66.86</v>
      </c>
      <c r="AG40" s="57">
        <v>95.11</v>
      </c>
      <c r="AH40" s="57">
        <v>87.16</v>
      </c>
      <c r="AI40" s="57">
        <v>69.73</v>
      </c>
      <c r="AJ40" s="57">
        <v>78.36</v>
      </c>
      <c r="AK40" s="29">
        <v>98.61</v>
      </c>
      <c r="AL40" s="31">
        <v>70.68</v>
      </c>
      <c r="AM40" s="25">
        <v>83.08</v>
      </c>
      <c r="AN40" s="29">
        <v>84.77</v>
      </c>
      <c r="AO40" s="57">
        <v>84.17</v>
      </c>
      <c r="AP40" s="25">
        <v>66.86</v>
      </c>
      <c r="AQ40" s="31">
        <v>59.78</v>
      </c>
      <c r="AR40" s="31">
        <v>74.1</v>
      </c>
      <c r="AS40" s="57">
        <v>74</v>
      </c>
      <c r="AT40" s="29">
        <v>74.72</v>
      </c>
      <c r="AU40" s="25">
        <v>75</v>
      </c>
      <c r="AV40" s="27">
        <v>87.22</v>
      </c>
      <c r="AW40" s="31">
        <v>79.67</v>
      </c>
      <c r="AX40" s="27">
        <v>95.01</v>
      </c>
      <c r="AY40" s="27">
        <v>77.71</v>
      </c>
      <c r="AZ40" s="27">
        <v>80.66</v>
      </c>
      <c r="BA40" s="27">
        <v>85.28</v>
      </c>
      <c r="BB40" s="29">
        <v>86.74</v>
      </c>
      <c r="BC40" s="27">
        <v>76.49</v>
      </c>
      <c r="BD40" s="27">
        <v>69.22</v>
      </c>
      <c r="BE40" s="31">
        <v>72.45</v>
      </c>
      <c r="BF40" s="27">
        <v>64.82</v>
      </c>
      <c r="BG40" s="25">
        <v>90.92</v>
      </c>
      <c r="BH40" s="27">
        <v>83.48</v>
      </c>
      <c r="BI40" s="31">
        <v>84.39</v>
      </c>
      <c r="BJ40" s="31">
        <v>73.73</v>
      </c>
      <c r="BK40" s="31">
        <v>72.63</v>
      </c>
      <c r="BL40" s="31">
        <v>87.35</v>
      </c>
      <c r="BM40" s="31">
        <v>97.28</v>
      </c>
      <c r="BN40" s="25">
        <v>74.08</v>
      </c>
      <c r="BO40" s="27">
        <v>72.87</v>
      </c>
      <c r="BP40" s="31">
        <v>56.71</v>
      </c>
      <c r="BQ40" s="27">
        <v>91.09</v>
      </c>
      <c r="BR40" s="31">
        <v>76.78</v>
      </c>
      <c r="BS40" s="27">
        <v>79.04</v>
      </c>
      <c r="BT40" s="31">
        <v>81.85</v>
      </c>
      <c r="BU40" s="27">
        <v>86.38</v>
      </c>
      <c r="BV40" s="27">
        <v>100.37</v>
      </c>
      <c r="BW40" s="31">
        <v>89.09</v>
      </c>
      <c r="BX40" s="29">
        <v>92.3</v>
      </c>
      <c r="BY40" s="31">
        <v>120.67</v>
      </c>
      <c r="BZ40" s="25">
        <v>99.85</v>
      </c>
      <c r="CA40" s="27">
        <v>74.56</v>
      </c>
      <c r="CB40" s="31">
        <v>99.49</v>
      </c>
      <c r="CC40" s="31">
        <v>65.62</v>
      </c>
      <c r="CD40" s="27">
        <v>73.58</v>
      </c>
      <c r="CE40" s="25">
        <v>120.25</v>
      </c>
      <c r="CF40" s="31">
        <v>66.08</v>
      </c>
      <c r="CG40" s="27">
        <v>72.68</v>
      </c>
      <c r="CH40" s="31">
        <v>80.48</v>
      </c>
      <c r="CI40" s="27">
        <v>88.39</v>
      </c>
      <c r="CJ40" s="27">
        <v>99.22</v>
      </c>
      <c r="CK40" s="27">
        <v>79.86</v>
      </c>
      <c r="CL40" s="27">
        <v>125.44</v>
      </c>
      <c r="CM40" s="25">
        <f>AVERAGE(C40:CL40)</f>
        <v>87.52816091954021</v>
      </c>
    </row>
    <row r="41" spans="1:91" s="32" customFormat="1" ht="13.5" customHeight="1">
      <c r="A41" s="23">
        <f t="shared" si="4"/>
        <v>37</v>
      </c>
      <c r="B41" s="40" t="s">
        <v>127</v>
      </c>
      <c r="C41" s="25">
        <v>405.5126406949955</v>
      </c>
      <c r="D41" s="26">
        <v>70.60601459609993</v>
      </c>
      <c r="E41" s="27">
        <v>74.90568759999381</v>
      </c>
      <c r="F41" s="25">
        <v>80.9931244637061</v>
      </c>
      <c r="G41" s="25">
        <v>101.74651902577618</v>
      </c>
      <c r="H41" s="26">
        <v>67.82744429976782</v>
      </c>
      <c r="I41" s="27">
        <v>84.54519804536504</v>
      </c>
      <c r="J41" s="57">
        <v>69.97458223496297</v>
      </c>
      <c r="K41" s="29">
        <v>133.75093298800093</v>
      </c>
      <c r="L41" s="57">
        <v>64.70312171633967</v>
      </c>
      <c r="M41" s="57">
        <v>81.74689023938957</v>
      </c>
      <c r="N41" s="29">
        <v>88.30832507012474</v>
      </c>
      <c r="O41" s="29">
        <v>80.82618140747498</v>
      </c>
      <c r="P41" s="57">
        <v>81.73932277966426</v>
      </c>
      <c r="Q41" s="57">
        <v>78.57861187555719</v>
      </c>
      <c r="R41" s="57"/>
      <c r="S41" s="57">
        <v>79.24746354590604</v>
      </c>
      <c r="T41" s="25">
        <v>157.7604415581475</v>
      </c>
      <c r="U41" s="29">
        <v>76.32701209345042</v>
      </c>
      <c r="V41" s="29">
        <v>100.57287538406521</v>
      </c>
      <c r="W41" s="25">
        <v>96</v>
      </c>
      <c r="X41" s="57">
        <v>75.43261165210157</v>
      </c>
      <c r="Y41" s="28">
        <v>65.00694909858433</v>
      </c>
      <c r="Z41" s="57">
        <v>72.78891939667422</v>
      </c>
      <c r="AA41" s="25">
        <v>85.83863328790372</v>
      </c>
      <c r="AB41" s="57">
        <v>92.19540250599285</v>
      </c>
      <c r="AC41" s="25">
        <v>76.53290252976778</v>
      </c>
      <c r="AD41" s="25">
        <v>75.61062923354595</v>
      </c>
      <c r="AE41" s="57">
        <v>87.5536703039466</v>
      </c>
      <c r="AF41" s="57">
        <v>66.86143542639567</v>
      </c>
      <c r="AG41" s="57">
        <v>93.919377692107</v>
      </c>
      <c r="AH41" s="57">
        <v>81.91333828425755</v>
      </c>
      <c r="AI41" s="57">
        <v>69.73114871945698</v>
      </c>
      <c r="AJ41" s="57">
        <v>78.35583015229625</v>
      </c>
      <c r="AK41" s="29">
        <v>98.60711190236977</v>
      </c>
      <c r="AL41" s="31">
        <v>70.67735618360712</v>
      </c>
      <c r="AM41" s="25">
        <v>74.86627414247644</v>
      </c>
      <c r="AN41" s="29">
        <v>84.7724120211383</v>
      </c>
      <c r="AO41" s="57">
        <v>84.17378769961742</v>
      </c>
      <c r="AP41" s="25">
        <v>60.62051568780387</v>
      </c>
      <c r="AQ41" s="31">
        <v>59.78196793132242</v>
      </c>
      <c r="AR41" s="31">
        <v>74.10171322128993</v>
      </c>
      <c r="AS41" s="57">
        <v>73.99690252760553</v>
      </c>
      <c r="AT41" s="29">
        <v>74.71739187324849</v>
      </c>
      <c r="AU41" s="25">
        <v>75.00332266509507</v>
      </c>
      <c r="AV41" s="29">
        <v>87.21569116474514</v>
      </c>
      <c r="AW41" s="31">
        <v>79.66846141900552</v>
      </c>
      <c r="AX41" s="29">
        <v>95.01026934662266</v>
      </c>
      <c r="AY41" s="29">
        <v>77.71182817982447</v>
      </c>
      <c r="AZ41" s="29">
        <v>80.6580395550496</v>
      </c>
      <c r="BA41" s="29">
        <v>85.28</v>
      </c>
      <c r="BB41" s="29">
        <v>86.73936088152455</v>
      </c>
      <c r="BC41" s="29">
        <v>76.4902163245501</v>
      </c>
      <c r="BD41" s="29">
        <v>69.22074809557641</v>
      </c>
      <c r="BE41" s="31">
        <v>72.45380173848869</v>
      </c>
      <c r="BF41" s="29">
        <v>64.82477379608952</v>
      </c>
      <c r="BG41" s="25">
        <v>90.9162264101885</v>
      </c>
      <c r="BH41" s="29">
        <v>83.48147310282677</v>
      </c>
      <c r="BI41" s="31">
        <v>84.38570537704346</v>
      </c>
      <c r="BJ41" s="31">
        <v>73.7314848102247</v>
      </c>
      <c r="BK41" s="31">
        <v>72.6296159160488</v>
      </c>
      <c r="BL41" s="31">
        <v>87.35440168285623</v>
      </c>
      <c r="BM41" s="31">
        <v>97.28332365502933</v>
      </c>
      <c r="BN41" s="25">
        <v>74.08348264817916</v>
      </c>
      <c r="BO41" s="29">
        <v>67.57823259895875</v>
      </c>
      <c r="BP41" s="31">
        <v>56.70506003321375</v>
      </c>
      <c r="BQ41" s="29">
        <v>91.09398386380788</v>
      </c>
      <c r="BR41" s="31">
        <v>76.78344561380331</v>
      </c>
      <c r="BS41" s="29">
        <v>79.04</v>
      </c>
      <c r="BT41" s="31">
        <v>81.84984391143502</v>
      </c>
      <c r="BU41" s="29">
        <v>86.38</v>
      </c>
      <c r="BV41" s="29">
        <v>100.37</v>
      </c>
      <c r="BW41" s="31">
        <v>86.72234746423692</v>
      </c>
      <c r="BX41" s="29">
        <v>88.0895176380492</v>
      </c>
      <c r="BY41" s="31">
        <v>120.66525893731325</v>
      </c>
      <c r="BZ41" s="25">
        <v>97.04224582607456</v>
      </c>
      <c r="CA41" s="29">
        <v>73.24</v>
      </c>
      <c r="CB41" s="31">
        <v>99.48562505597684</v>
      </c>
      <c r="CC41" s="31">
        <v>65.62113731349623</v>
      </c>
      <c r="CD41" s="29">
        <v>73.58</v>
      </c>
      <c r="CE41" s="25">
        <v>120.2516842651266</v>
      </c>
      <c r="CF41" s="31">
        <v>66.08212137507745</v>
      </c>
      <c r="CG41" s="29">
        <v>72.68</v>
      </c>
      <c r="CH41" s="31">
        <v>75.36878089748389</v>
      </c>
      <c r="CI41" s="29">
        <v>88.39</v>
      </c>
      <c r="CJ41" s="29">
        <v>99.22</v>
      </c>
      <c r="CK41" s="29">
        <v>79.86</v>
      </c>
      <c r="CL41" s="29">
        <v>125.44</v>
      </c>
      <c r="CM41" s="25">
        <f>AVERAGE(C41:CL41)</f>
        <v>86.65988715695771</v>
      </c>
    </row>
    <row r="42" spans="1:91" s="32" customFormat="1" ht="13.5" customHeight="1">
      <c r="A42" s="23">
        <f t="shared" si="4"/>
        <v>38</v>
      </c>
      <c r="B42" s="40" t="s">
        <v>128</v>
      </c>
      <c r="C42" s="25">
        <v>115.43371862586649</v>
      </c>
      <c r="D42" s="26">
        <v>58.708597040843635</v>
      </c>
      <c r="E42" s="27">
        <v>63.39598525395801</v>
      </c>
      <c r="F42" s="25">
        <v>69.17888318025786</v>
      </c>
      <c r="G42" s="25">
        <v>74.73681789760982</v>
      </c>
      <c r="H42" s="26">
        <v>63.46961552207483</v>
      </c>
      <c r="I42" s="27">
        <v>71.4170396319717</v>
      </c>
      <c r="J42" s="57">
        <v>63.59119277756036</v>
      </c>
      <c r="K42" s="29">
        <v>63.702952115561196</v>
      </c>
      <c r="L42" s="57">
        <v>58.704350248661854</v>
      </c>
      <c r="M42" s="57">
        <v>72.87655303902827</v>
      </c>
      <c r="N42" s="29">
        <v>56.274193548387096</v>
      </c>
      <c r="O42" s="29">
        <v>70.04067978606876</v>
      </c>
      <c r="P42" s="57">
        <v>73.74365252941479</v>
      </c>
      <c r="Q42" s="57">
        <v>70.2416748090093</v>
      </c>
      <c r="R42" s="57"/>
      <c r="S42" s="57">
        <v>61.06671129515002</v>
      </c>
      <c r="T42" s="25">
        <v>-136.78859933924122</v>
      </c>
      <c r="U42" s="29">
        <v>65.50348436908924</v>
      </c>
      <c r="V42" s="29">
        <v>68.60054198325881</v>
      </c>
      <c r="W42" s="25">
        <v>70</v>
      </c>
      <c r="X42" s="57">
        <v>69.12259177546454</v>
      </c>
      <c r="Y42" s="28">
        <v>60.01528742425993</v>
      </c>
      <c r="Z42" s="57">
        <v>61.96345273890864</v>
      </c>
      <c r="AA42" s="25">
        <v>73.90401873256614</v>
      </c>
      <c r="AB42" s="57">
        <v>59.81613072909895</v>
      </c>
      <c r="AC42" s="25">
        <v>69.03486356958472</v>
      </c>
      <c r="AD42" s="25">
        <v>71.89388741683804</v>
      </c>
      <c r="AE42" s="57">
        <v>73.25285726311367</v>
      </c>
      <c r="AF42" s="57">
        <v>60.86508491009669</v>
      </c>
      <c r="AG42" s="57">
        <v>76.20438145704678</v>
      </c>
      <c r="AH42" s="57">
        <v>76.8796433830861</v>
      </c>
      <c r="AI42" s="57">
        <v>64.2801920144272</v>
      </c>
      <c r="AJ42" s="57">
        <v>68.20543672109667</v>
      </c>
      <c r="AK42" s="29">
        <v>79.35297135631701</v>
      </c>
      <c r="AL42" s="31">
        <v>60.14394205329724</v>
      </c>
      <c r="AM42" s="25">
        <v>71.93356860800239</v>
      </c>
      <c r="AN42" s="29">
        <v>73.33528932547706</v>
      </c>
      <c r="AO42" s="57">
        <v>57.315457367704894</v>
      </c>
      <c r="AP42" s="25">
        <v>54.27207105943218</v>
      </c>
      <c r="AQ42" s="31">
        <v>55.04615673979741</v>
      </c>
      <c r="AR42" s="31">
        <v>45.71487391591232</v>
      </c>
      <c r="AS42" s="57">
        <v>59.356865321975924</v>
      </c>
      <c r="AT42" s="29">
        <v>59.85675344647263</v>
      </c>
      <c r="AU42" s="25">
        <v>64.76848679835383</v>
      </c>
      <c r="AV42" s="27">
        <v>71.85309634040705</v>
      </c>
      <c r="AW42" s="31">
        <v>69.50926287307811</v>
      </c>
      <c r="AX42" s="27">
        <v>74.50524522228655</v>
      </c>
      <c r="AY42" s="27">
        <v>66.42814647634015</v>
      </c>
      <c r="AZ42" s="27">
        <v>70.665499127009</v>
      </c>
      <c r="BA42" s="27">
        <v>74.41</v>
      </c>
      <c r="BB42" s="29">
        <v>75.71539357346184</v>
      </c>
      <c r="BC42" s="27">
        <v>68.19568530560439</v>
      </c>
      <c r="BD42" s="27">
        <v>48.812376802148144</v>
      </c>
      <c r="BE42" s="31">
        <v>66.149719024484</v>
      </c>
      <c r="BF42" s="27">
        <v>56.59819170681708</v>
      </c>
      <c r="BG42" s="25">
        <v>72.21479015407873</v>
      </c>
      <c r="BH42" s="27">
        <v>73.2346580511762</v>
      </c>
      <c r="BI42" s="31">
        <v>59.453050782332895</v>
      </c>
      <c r="BJ42" s="31">
        <v>63.40259594266726</v>
      </c>
      <c r="BK42" s="31">
        <v>65.49011624356181</v>
      </c>
      <c r="BL42" s="31">
        <v>76.96946757226695</v>
      </c>
      <c r="BM42" s="31">
        <v>77.15471876062789</v>
      </c>
      <c r="BN42" s="25">
        <v>67.10350353689695</v>
      </c>
      <c r="BO42" s="27">
        <v>64.10162047365583</v>
      </c>
      <c r="BP42" s="31">
        <v>52.85026682394294</v>
      </c>
      <c r="BQ42" s="27">
        <v>68.9402779259989</v>
      </c>
      <c r="BR42" s="31">
        <v>63.774727234840064</v>
      </c>
      <c r="BS42" s="27">
        <v>69.12</v>
      </c>
      <c r="BT42" s="31">
        <v>74.49230815896303</v>
      </c>
      <c r="BU42" s="27">
        <v>75.66</v>
      </c>
      <c r="BV42" s="27">
        <v>68.95</v>
      </c>
      <c r="BW42" s="31">
        <v>75.75591600339233</v>
      </c>
      <c r="BX42" s="29">
        <v>66.06602541622499</v>
      </c>
      <c r="BY42" s="31">
        <v>79.60387503058158</v>
      </c>
      <c r="BZ42" s="25">
        <v>76.22605664800967</v>
      </c>
      <c r="CA42" s="27">
        <v>66.14</v>
      </c>
      <c r="CB42" s="31">
        <v>72.14786026228964</v>
      </c>
      <c r="CC42" s="31">
        <v>57.393026630389144</v>
      </c>
      <c r="CD42" s="27">
        <v>66.49</v>
      </c>
      <c r="CE42" s="25">
        <v>72.46462809290861</v>
      </c>
      <c r="CF42" s="31">
        <v>59.54016690818856</v>
      </c>
      <c r="CG42" s="27">
        <v>62.49</v>
      </c>
      <c r="CH42" s="31">
        <v>70.43005970966908</v>
      </c>
      <c r="CI42" s="27">
        <v>66.59</v>
      </c>
      <c r="CJ42" s="27">
        <v>60.47</v>
      </c>
      <c r="CK42" s="27">
        <v>57.83</v>
      </c>
      <c r="CL42" s="27">
        <v>47.26</v>
      </c>
      <c r="CM42" s="25">
        <f>AVERAGE(C42:CL42)</f>
        <v>64.74809932479494</v>
      </c>
    </row>
    <row r="43" spans="1:91" s="32" customFormat="1" ht="13.5" customHeight="1">
      <c r="A43" s="23">
        <f t="shared" si="4"/>
        <v>39</v>
      </c>
      <c r="B43" s="40" t="s">
        <v>129</v>
      </c>
      <c r="C43" s="25">
        <v>60.804434223586576</v>
      </c>
      <c r="D43" s="26">
        <v>15.310250709616607</v>
      </c>
      <c r="E43" s="27">
        <v>3.880965943886563</v>
      </c>
      <c r="F43" s="25">
        <v>6.9924918833110095</v>
      </c>
      <c r="G43" s="25">
        <v>10.892894458433092</v>
      </c>
      <c r="H43" s="26">
        <v>7.556280747030428</v>
      </c>
      <c r="I43" s="27">
        <v>2.759106829712955</v>
      </c>
      <c r="J43" s="57">
        <v>1.6208449167840926</v>
      </c>
      <c r="K43" s="29">
        <v>5.7665689152850215</v>
      </c>
      <c r="L43" s="57">
        <v>1.4454339836019225</v>
      </c>
      <c r="M43" s="57">
        <v>1.6092860994727547</v>
      </c>
      <c r="N43" s="29">
        <v>17.64552705716223</v>
      </c>
      <c r="O43" s="29">
        <v>1.8800264709576686</v>
      </c>
      <c r="P43" s="57">
        <v>2.71648369865986</v>
      </c>
      <c r="Q43" s="57">
        <v>3.3286905954513126</v>
      </c>
      <c r="R43" s="57"/>
      <c r="S43" s="57">
        <v>2.811609813470092</v>
      </c>
      <c r="T43" s="25">
        <v>72.63259336949477</v>
      </c>
      <c r="U43" s="29">
        <v>0.47577713725963444</v>
      </c>
      <c r="V43" s="29">
        <v>1.9537942048342163</v>
      </c>
      <c r="W43" s="25">
        <v>1</v>
      </c>
      <c r="X43" s="57">
        <v>1.1308656368405712</v>
      </c>
      <c r="Y43" s="28">
        <v>2.3227038222389953</v>
      </c>
      <c r="Z43" s="57">
        <v>3.4658950721675597</v>
      </c>
      <c r="AA43" s="25">
        <v>3.8466924257498216</v>
      </c>
      <c r="AB43" s="57">
        <v>6.539682412679647</v>
      </c>
      <c r="AC43" s="25">
        <v>5.7756555265333125</v>
      </c>
      <c r="AD43" s="25">
        <v>2.2374826030625643</v>
      </c>
      <c r="AE43" s="57">
        <v>0.37552032088667725</v>
      </c>
      <c r="AF43" s="57">
        <v>0.3970051174579961</v>
      </c>
      <c r="AG43" s="57">
        <v>4.402051190490205</v>
      </c>
      <c r="AH43" s="57">
        <v>0.6221551085608387</v>
      </c>
      <c r="AI43" s="57">
        <v>0.46255054837997533</v>
      </c>
      <c r="AJ43" s="57">
        <v>2.6194691376625987</v>
      </c>
      <c r="AK43" s="29">
        <v>21.069512875784362</v>
      </c>
      <c r="AL43" s="31">
        <v>2.6715637816508164</v>
      </c>
      <c r="AM43" s="25">
        <v>3.416890704507334</v>
      </c>
      <c r="AN43" s="29">
        <v>2.3599700383597115</v>
      </c>
      <c r="AO43" s="57">
        <v>1.1378484549469579</v>
      </c>
      <c r="AP43" s="25">
        <v>9.244182366910715</v>
      </c>
      <c r="AQ43" s="31">
        <v>1.5383913479393008</v>
      </c>
      <c r="AR43" s="31">
        <v>4.094539823990758</v>
      </c>
      <c r="AS43" s="57">
        <v>0.2476161283636086</v>
      </c>
      <c r="AT43" s="29">
        <v>2.662551843642447</v>
      </c>
      <c r="AU43" s="25">
        <v>2.231126328884005</v>
      </c>
      <c r="AV43" s="27">
        <v>1.852240994967537</v>
      </c>
      <c r="AW43" s="31">
        <v>1.0691717773562508</v>
      </c>
      <c r="AX43" s="27">
        <v>2.9268363791186696</v>
      </c>
      <c r="AY43" s="27">
        <v>0.7728213497325604</v>
      </c>
      <c r="AZ43" s="27">
        <v>0.8165556221590105</v>
      </c>
      <c r="BA43" s="27">
        <v>0.02</v>
      </c>
      <c r="BB43" s="29">
        <v>0.028992047663193358</v>
      </c>
      <c r="BC43" s="27">
        <v>2.031300463110744</v>
      </c>
      <c r="BD43" s="27">
        <v>0.08387391938240167</v>
      </c>
      <c r="BE43" s="31">
        <v>1.2775468570436428</v>
      </c>
      <c r="BF43" s="27">
        <v>1.5395891127521628</v>
      </c>
      <c r="BG43" s="25">
        <v>1.4075282905214463</v>
      </c>
      <c r="BH43" s="27">
        <v>0.23982504398723914</v>
      </c>
      <c r="BI43" s="31">
        <v>0.18661764312454507</v>
      </c>
      <c r="BJ43" s="31">
        <v>0.33489708681275143</v>
      </c>
      <c r="BK43" s="31">
        <v>0</v>
      </c>
      <c r="BL43" s="31">
        <v>0.21647243113328174</v>
      </c>
      <c r="BM43" s="31">
        <v>0.8681036863913163</v>
      </c>
      <c r="BN43" s="25">
        <v>10.491235348356886</v>
      </c>
      <c r="BO43" s="27">
        <v>0.18196031714245614</v>
      </c>
      <c r="BP43" s="31">
        <v>0</v>
      </c>
      <c r="BQ43" s="27">
        <v>1.0791992481254522</v>
      </c>
      <c r="BR43" s="31">
        <v>1.603703137313342</v>
      </c>
      <c r="BS43" s="27">
        <v>0</v>
      </c>
      <c r="BT43" s="31">
        <v>0.4730202034597662</v>
      </c>
      <c r="BU43" s="27">
        <v>0</v>
      </c>
      <c r="BV43" s="27">
        <v>2.53</v>
      </c>
      <c r="BW43" s="31">
        <v>1.07329225252559</v>
      </c>
      <c r="BX43" s="29">
        <v>0</v>
      </c>
      <c r="BY43" s="31">
        <v>0</v>
      </c>
      <c r="BZ43" s="25">
        <v>0.46801072321967957</v>
      </c>
      <c r="CA43" s="27">
        <v>0</v>
      </c>
      <c r="CB43" s="31">
        <v>0</v>
      </c>
      <c r="CC43" s="31">
        <v>0</v>
      </c>
      <c r="CD43" s="27">
        <v>0</v>
      </c>
      <c r="CE43" s="25">
        <v>2.7092672987615036</v>
      </c>
      <c r="CF43" s="31">
        <v>1.529963942987616</v>
      </c>
      <c r="CG43" s="27">
        <v>0</v>
      </c>
      <c r="CH43" s="31">
        <v>0.12625162098562753</v>
      </c>
      <c r="CI43" s="27">
        <v>0</v>
      </c>
      <c r="CJ43" s="27">
        <v>0</v>
      </c>
      <c r="CK43" s="27">
        <v>0</v>
      </c>
      <c r="CL43" s="27">
        <v>0</v>
      </c>
      <c r="CM43" s="25">
        <f>CM25/CM26%</f>
        <v>5.979932770089561</v>
      </c>
    </row>
    <row r="44" spans="1:91" s="32" customFormat="1" ht="13.5" customHeight="1">
      <c r="A44" s="23">
        <f t="shared" si="4"/>
        <v>40</v>
      </c>
      <c r="B44" s="40" t="s">
        <v>130</v>
      </c>
      <c r="C44" s="25">
        <v>60.66782177463625</v>
      </c>
      <c r="D44" s="26">
        <v>8.36239830612055</v>
      </c>
      <c r="E44" s="27">
        <v>3.064726049169977</v>
      </c>
      <c r="F44" s="25">
        <v>3.2580733451993296</v>
      </c>
      <c r="G44" s="25">
        <v>6.228841765522931</v>
      </c>
      <c r="H44" s="26">
        <v>4.26253211516527</v>
      </c>
      <c r="I44" s="27">
        <v>2.1275425854999996</v>
      </c>
      <c r="J44" s="57">
        <v>1.6631121230015689</v>
      </c>
      <c r="K44" s="29">
        <v>5.395286525468988</v>
      </c>
      <c r="L44" s="57">
        <v>1.8861828022133365</v>
      </c>
      <c r="M44" s="57">
        <v>1.836697764604937</v>
      </c>
      <c r="N44" s="29">
        <v>13.232616096582289</v>
      </c>
      <c r="O44" s="29">
        <v>1.67846823293549</v>
      </c>
      <c r="P44" s="57">
        <v>2.24193709606247</v>
      </c>
      <c r="Q44" s="57">
        <v>2.6281543637102325</v>
      </c>
      <c r="R44" s="57"/>
      <c r="S44" s="57">
        <v>2.5293826564428987</v>
      </c>
      <c r="T44" s="25">
        <v>57.23753426447523</v>
      </c>
      <c r="U44" s="29">
        <v>1.2810485996627081</v>
      </c>
      <c r="V44" s="29">
        <v>2.039720468495166</v>
      </c>
      <c r="W44" s="25">
        <v>2</v>
      </c>
      <c r="X44" s="57">
        <v>1.4815696024839549</v>
      </c>
      <c r="Y44" s="28">
        <v>1.8612216448562258</v>
      </c>
      <c r="Z44" s="57">
        <v>3.426596890763508</v>
      </c>
      <c r="AA44" s="25">
        <v>2.702030395485813</v>
      </c>
      <c r="AB44" s="57">
        <v>4.192274119343006</v>
      </c>
      <c r="AC44" s="25">
        <v>2.569574014013817</v>
      </c>
      <c r="AD44" s="25">
        <v>1.8934729230687704</v>
      </c>
      <c r="AE44" s="57">
        <v>1.132792487689152</v>
      </c>
      <c r="AF44" s="57">
        <v>1.3195991067136732</v>
      </c>
      <c r="AG44" s="57">
        <v>3.26259342131796</v>
      </c>
      <c r="AH44" s="57">
        <v>1.6965113504222795</v>
      </c>
      <c r="AI44" s="57">
        <v>1.1850717686277445</v>
      </c>
      <c r="AJ44" s="57">
        <v>2.1329290342022</v>
      </c>
      <c r="AK44" s="29">
        <v>13.326125474569123</v>
      </c>
      <c r="AL44" s="31">
        <v>2.169501134734701</v>
      </c>
      <c r="AM44" s="25">
        <v>2.193943646311706</v>
      </c>
      <c r="AN44" s="29">
        <v>1.801683092869329</v>
      </c>
      <c r="AO44" s="57">
        <v>1.7392775125945004</v>
      </c>
      <c r="AP44" s="25">
        <v>5.838972276318934</v>
      </c>
      <c r="AQ44" s="31">
        <v>1.694802038536077</v>
      </c>
      <c r="AR44" s="31">
        <v>2.2140552922938785</v>
      </c>
      <c r="AS44" s="57">
        <v>1.1417632693455397</v>
      </c>
      <c r="AT44" s="29">
        <v>1.881577927299372</v>
      </c>
      <c r="AU44" s="25">
        <v>1.6774116534608121</v>
      </c>
      <c r="AV44" s="27">
        <v>2.328624380690767</v>
      </c>
      <c r="AW44" s="31">
        <v>1.3886141206316696</v>
      </c>
      <c r="AX44" s="27">
        <v>2.259629847127932</v>
      </c>
      <c r="AY44" s="27">
        <v>1.3391525119575134</v>
      </c>
      <c r="AZ44" s="27">
        <v>1.2510508507121167</v>
      </c>
      <c r="BA44" s="27">
        <v>1.04</v>
      </c>
      <c r="BB44" s="29">
        <v>1.0069582948518083</v>
      </c>
      <c r="BC44" s="27">
        <v>1.7962309632105211</v>
      </c>
      <c r="BD44" s="27">
        <v>1.0830359630118254</v>
      </c>
      <c r="BE44" s="31">
        <v>1.2107285474523164</v>
      </c>
      <c r="BF44" s="27">
        <v>1.6847947609967593</v>
      </c>
      <c r="BG44" s="25">
        <v>2.188062481343717</v>
      </c>
      <c r="BH44" s="27">
        <v>1.064056949967417</v>
      </c>
      <c r="BI44" s="31">
        <v>1.0914426504275236</v>
      </c>
      <c r="BJ44" s="31">
        <v>1.080375300835059</v>
      </c>
      <c r="BK44" s="31">
        <v>0.999707796850423</v>
      </c>
      <c r="BL44" s="31">
        <v>1.051953291370431</v>
      </c>
      <c r="BM44" s="31">
        <v>1.208344881572119</v>
      </c>
      <c r="BN44" s="25">
        <v>7.535013589365878</v>
      </c>
      <c r="BO44" s="27">
        <v>1.309972320178058</v>
      </c>
      <c r="BP44" s="31">
        <v>1.0085077541346081</v>
      </c>
      <c r="BQ44" s="27">
        <v>1.3564902661489238</v>
      </c>
      <c r="BR44" s="31">
        <v>1.6132280411221382</v>
      </c>
      <c r="BS44" s="27">
        <v>1</v>
      </c>
      <c r="BT44" s="31">
        <v>1.1503145550420424</v>
      </c>
      <c r="BU44" s="27">
        <v>1</v>
      </c>
      <c r="BV44" s="27">
        <v>1.82</v>
      </c>
      <c r="BW44" s="31">
        <v>1.372863189021286</v>
      </c>
      <c r="BX44" s="29">
        <v>1</v>
      </c>
      <c r="BY44" s="31">
        <v>1.0000022116474434</v>
      </c>
      <c r="BZ44" s="25">
        <v>1.2104277103427228</v>
      </c>
      <c r="CA44" s="27">
        <v>0.98</v>
      </c>
      <c r="CB44" s="31">
        <v>0.9999999779360317</v>
      </c>
      <c r="CC44" s="31">
        <v>0.9999980957693013</v>
      </c>
      <c r="CD44" s="27">
        <v>1</v>
      </c>
      <c r="CE44" s="25">
        <v>18.17710398388256</v>
      </c>
      <c r="CF44" s="31">
        <v>1.3671913540976426</v>
      </c>
      <c r="CG44" s="27">
        <v>1</v>
      </c>
      <c r="CH44" s="31">
        <v>1.028240943111698</v>
      </c>
      <c r="CI44" s="27">
        <v>1</v>
      </c>
      <c r="CJ44" s="27">
        <v>1</v>
      </c>
      <c r="CK44" s="27">
        <v>1</v>
      </c>
      <c r="CL44" s="27">
        <v>1</v>
      </c>
      <c r="CM44" s="25">
        <f>AVERAGE(C44:CL44)</f>
        <v>3.737466029851747</v>
      </c>
    </row>
    <row r="45" spans="1:91" s="32" customFormat="1" ht="13.5" customHeight="1">
      <c r="A45" s="23">
        <f t="shared" si="4"/>
        <v>41</v>
      </c>
      <c r="B45" s="40" t="s">
        <v>131</v>
      </c>
      <c r="C45" s="25">
        <v>1</v>
      </c>
      <c r="D45" s="26">
        <v>0.9999999999999993</v>
      </c>
      <c r="E45" s="27">
        <v>0.9999997154530245</v>
      </c>
      <c r="F45" s="25">
        <v>1.000000093787993</v>
      </c>
      <c r="G45" s="25">
        <v>0.9999999989894769</v>
      </c>
      <c r="H45" s="26">
        <v>0.9999890949935116</v>
      </c>
      <c r="I45" s="27">
        <v>1.0000000935430484</v>
      </c>
      <c r="J45" s="57">
        <v>1.0000000009922114</v>
      </c>
      <c r="K45" s="29">
        <v>1.0700922251883949</v>
      </c>
      <c r="L45" s="57">
        <v>1.9138461853705515</v>
      </c>
      <c r="M45" s="57">
        <v>1.256009848361276</v>
      </c>
      <c r="N45" s="29">
        <v>0.9926171776355022</v>
      </c>
      <c r="O45" s="29">
        <v>1.0186389222267196</v>
      </c>
      <c r="P45" s="57">
        <v>0.9986505061541682</v>
      </c>
      <c r="Q45" s="57">
        <v>1.0000111328820804</v>
      </c>
      <c r="R45" s="57"/>
      <c r="S45" s="57">
        <v>1.0000002179406027</v>
      </c>
      <c r="T45" s="25">
        <v>1</v>
      </c>
      <c r="U45" s="29">
        <v>1.07489742392775</v>
      </c>
      <c r="V45" s="29">
        <v>0.9984983467032187</v>
      </c>
      <c r="W45" s="25">
        <v>1</v>
      </c>
      <c r="X45" s="57">
        <v>0.9999530736178677</v>
      </c>
      <c r="Y45" s="28">
        <v>1.000003649534618</v>
      </c>
      <c r="Z45" s="57">
        <v>1.0000002027472659</v>
      </c>
      <c r="AA45" s="25">
        <v>1.019712621416521</v>
      </c>
      <c r="AB45" s="57">
        <v>1.0001424506457708</v>
      </c>
      <c r="AC45" s="25">
        <v>0.9969569987479374</v>
      </c>
      <c r="AD45" s="25">
        <v>1</v>
      </c>
      <c r="AE45" s="57">
        <v>1</v>
      </c>
      <c r="AF45" s="57">
        <v>0.9977580074210771</v>
      </c>
      <c r="AG45" s="57">
        <v>0.9999997186766465</v>
      </c>
      <c r="AH45" s="57">
        <v>1.0703419245060857</v>
      </c>
      <c r="AI45" s="57">
        <v>1.0000000038861974</v>
      </c>
      <c r="AJ45" s="57">
        <v>0.9999000744606438</v>
      </c>
      <c r="AK45" s="29">
        <v>0.9999999873107793</v>
      </c>
      <c r="AL45" s="31">
        <v>1.0000002534617882</v>
      </c>
      <c r="AM45" s="25">
        <v>1.0023342842139853</v>
      </c>
      <c r="AN45" s="29">
        <v>1.000000000170351</v>
      </c>
      <c r="AO45" s="57">
        <v>1.000000737196025</v>
      </c>
      <c r="AP45" s="25">
        <v>0.9999999999999993</v>
      </c>
      <c r="AQ45" s="31">
        <v>1.2069688660708762</v>
      </c>
      <c r="AR45" s="31">
        <v>0.9999976890187661</v>
      </c>
      <c r="AS45" s="57">
        <v>1.0040610254062285</v>
      </c>
      <c r="AT45" s="29">
        <v>0.9999222130199716</v>
      </c>
      <c r="AU45" s="25">
        <v>1.01962288559645</v>
      </c>
      <c r="AV45" s="27">
        <v>1.0001037406219582</v>
      </c>
      <c r="AW45" s="31">
        <v>0.9969151504636096</v>
      </c>
      <c r="AX45" s="27">
        <v>1.0000001875785838</v>
      </c>
      <c r="AY45" s="27">
        <v>0.9999999955138413</v>
      </c>
      <c r="AZ45" s="27">
        <v>1.0988417764639744</v>
      </c>
      <c r="BA45" s="27">
        <v>1.02</v>
      </c>
      <c r="BB45" s="29">
        <v>1.0000002034716329</v>
      </c>
      <c r="BC45" s="27">
        <v>1.0021139175851532</v>
      </c>
      <c r="BD45" s="27">
        <v>1.0000007834803835</v>
      </c>
      <c r="BE45" s="31">
        <v>0.9999977493089202</v>
      </c>
      <c r="BF45" s="27">
        <v>1.0078870568369456</v>
      </c>
      <c r="BG45" s="25">
        <v>0.9867502652340041</v>
      </c>
      <c r="BH45" s="27">
        <v>0.9999997318438641</v>
      </c>
      <c r="BI45" s="31">
        <v>1.0000000004823995</v>
      </c>
      <c r="BJ45" s="31">
        <v>1</v>
      </c>
      <c r="BK45" s="31">
        <v>0.999707796850423</v>
      </c>
      <c r="BL45" s="31">
        <v>0.9999991385205961</v>
      </c>
      <c r="BM45" s="31">
        <v>0.9999999943187269</v>
      </c>
      <c r="BN45" s="25">
        <v>0.9999999999790365</v>
      </c>
      <c r="BO45" s="27">
        <v>0.9971251539472724</v>
      </c>
      <c r="BP45" s="31">
        <v>1.0085077541346081</v>
      </c>
      <c r="BQ45" s="27">
        <v>0.9996886845445412</v>
      </c>
      <c r="BR45" s="31">
        <v>1.044107262302396</v>
      </c>
      <c r="BS45" s="27">
        <v>1</v>
      </c>
      <c r="BT45" s="31">
        <v>1.0003136634527527</v>
      </c>
      <c r="BU45" s="27">
        <v>1</v>
      </c>
      <c r="BV45" s="27">
        <v>1</v>
      </c>
      <c r="BW45" s="31">
        <v>1.0000418950679866</v>
      </c>
      <c r="BX45" s="29">
        <v>1</v>
      </c>
      <c r="BY45" s="31">
        <v>1.0000022116474434</v>
      </c>
      <c r="BZ45" s="25">
        <v>1.0000002945399076</v>
      </c>
      <c r="CA45" s="27">
        <v>0.98</v>
      </c>
      <c r="CB45" s="31">
        <v>0.9999999779360317</v>
      </c>
      <c r="CC45" s="31">
        <v>0.9999980957693013</v>
      </c>
      <c r="CD45" s="27">
        <v>1</v>
      </c>
      <c r="CE45" s="25">
        <v>0.8259212812996648</v>
      </c>
      <c r="CF45" s="31">
        <v>1.0000000079015048</v>
      </c>
      <c r="CG45" s="27">
        <v>1</v>
      </c>
      <c r="CH45" s="31">
        <v>0.9979369859788407</v>
      </c>
      <c r="CI45" s="27">
        <v>1</v>
      </c>
      <c r="CJ45" s="27">
        <v>1</v>
      </c>
      <c r="CK45" s="27">
        <v>1</v>
      </c>
      <c r="CL45" s="27">
        <v>1</v>
      </c>
      <c r="CM45" s="25">
        <f>AVERAGE(C45:CL45)</f>
        <v>1.0184699817051917</v>
      </c>
    </row>
    <row r="46" spans="1:91" ht="13.5" customHeight="1">
      <c r="A46" s="9">
        <f t="shared" si="4"/>
        <v>42</v>
      </c>
      <c r="B46" s="46" t="s">
        <v>132</v>
      </c>
      <c r="C46" s="11">
        <v>11193.15977</v>
      </c>
      <c r="D46" s="38">
        <v>6911.45492</v>
      </c>
      <c r="E46" s="13">
        <v>59448.10419</v>
      </c>
      <c r="F46" s="11">
        <v>87238.65</v>
      </c>
      <c r="G46" s="11">
        <v>47035.424810000004</v>
      </c>
      <c r="H46" s="38">
        <v>25739</v>
      </c>
      <c r="I46" s="13">
        <v>71074.93</v>
      </c>
      <c r="J46" s="38">
        <v>22709.425879997016</v>
      </c>
      <c r="K46" s="15">
        <v>27660.31076</v>
      </c>
      <c r="L46" s="38">
        <v>51370</v>
      </c>
      <c r="M46" s="38">
        <v>41490.13</v>
      </c>
      <c r="N46" s="15">
        <v>38783</v>
      </c>
      <c r="O46" s="15">
        <v>59907.33865</v>
      </c>
      <c r="P46" s="38">
        <v>55419</v>
      </c>
      <c r="Q46" s="38">
        <v>44296</v>
      </c>
      <c r="R46" s="38"/>
      <c r="S46" s="38">
        <v>26611.74</v>
      </c>
      <c r="T46" s="11">
        <v>33610.350710000006</v>
      </c>
      <c r="U46" s="15">
        <v>45995.4</v>
      </c>
      <c r="V46" s="15">
        <v>60415.94</v>
      </c>
      <c r="W46" s="11">
        <v>53715</v>
      </c>
      <c r="X46" s="38">
        <v>51043</v>
      </c>
      <c r="Y46" s="38">
        <v>52665.42</v>
      </c>
      <c r="Z46" s="39">
        <v>18849.47</v>
      </c>
      <c r="AA46" s="11">
        <v>144577.25986999998</v>
      </c>
      <c r="AB46" s="39">
        <v>12794.91569</v>
      </c>
      <c r="AC46" s="11">
        <v>120122.95384</v>
      </c>
      <c r="AD46" s="11">
        <v>70688.52835000001</v>
      </c>
      <c r="AE46" s="39">
        <v>5195.70897</v>
      </c>
      <c r="AF46" s="39">
        <v>26039.25</v>
      </c>
      <c r="AG46" s="39">
        <v>24986.94</v>
      </c>
      <c r="AH46" s="39">
        <v>57661.25252</v>
      </c>
      <c r="AI46" s="39">
        <v>62291.99128</v>
      </c>
      <c r="AJ46" s="39">
        <v>19933</v>
      </c>
      <c r="AK46" s="15">
        <v>7765.48402</v>
      </c>
      <c r="AL46" s="16">
        <v>3383.716</v>
      </c>
      <c r="AM46" s="11">
        <v>92396.72153</v>
      </c>
      <c r="AN46" s="15">
        <v>42509.644920000006</v>
      </c>
      <c r="AO46" s="39">
        <v>4257.54</v>
      </c>
      <c r="AP46" s="11">
        <v>43934.388</v>
      </c>
      <c r="AQ46" s="16">
        <v>22687.23246</v>
      </c>
      <c r="AR46" s="16">
        <v>13080.24</v>
      </c>
      <c r="AS46" s="39">
        <v>5515.11</v>
      </c>
      <c r="AT46" s="15">
        <v>27880.82</v>
      </c>
      <c r="AU46" s="11">
        <v>68711.11401</v>
      </c>
      <c r="AV46" s="22">
        <v>22513</v>
      </c>
      <c r="AW46" s="16">
        <v>14696</v>
      </c>
      <c r="AX46" s="22">
        <v>4343.91</v>
      </c>
      <c r="AY46" s="22">
        <v>22859.50421</v>
      </c>
      <c r="AZ46" s="22">
        <v>41150</v>
      </c>
      <c r="BA46" s="22">
        <v>40325</v>
      </c>
      <c r="BB46" s="15">
        <v>19520.928330000002</v>
      </c>
      <c r="BC46" s="22">
        <v>39940.13</v>
      </c>
      <c r="BD46" s="22">
        <v>8010.49</v>
      </c>
      <c r="BE46" s="16">
        <v>17407.45</v>
      </c>
      <c r="BF46" s="22">
        <v>12729.33</v>
      </c>
      <c r="BG46" s="11">
        <v>53009</v>
      </c>
      <c r="BH46" s="22">
        <v>31921.7</v>
      </c>
      <c r="BI46" s="16">
        <v>6006.635</v>
      </c>
      <c r="BJ46" s="16">
        <v>5643.9106600000005</v>
      </c>
      <c r="BK46" s="16">
        <v>9251</v>
      </c>
      <c r="BL46" s="16">
        <v>8079.42</v>
      </c>
      <c r="BM46" s="16">
        <v>1421.5571100000002</v>
      </c>
      <c r="BN46" s="11">
        <v>159476.64193</v>
      </c>
      <c r="BO46" s="22">
        <v>11643.38</v>
      </c>
      <c r="BP46" s="16">
        <v>5761.11987</v>
      </c>
      <c r="BQ46" s="22">
        <v>15405.87</v>
      </c>
      <c r="BR46" s="16">
        <v>4149.39229</v>
      </c>
      <c r="BS46" s="22">
        <v>9926</v>
      </c>
      <c r="BT46" s="16">
        <v>13328</v>
      </c>
      <c r="BU46" s="22">
        <v>11424</v>
      </c>
      <c r="BV46" s="22">
        <v>13967</v>
      </c>
      <c r="BW46" s="16">
        <v>4032.29141</v>
      </c>
      <c r="BX46" s="15">
        <v>11531.787</v>
      </c>
      <c r="BY46" s="16">
        <v>4604.39</v>
      </c>
      <c r="BZ46" s="11">
        <v>89259.16</v>
      </c>
      <c r="CA46" s="22">
        <v>15116</v>
      </c>
      <c r="CB46" s="16">
        <v>3329.04817</v>
      </c>
      <c r="CC46" s="16">
        <v>2945.73</v>
      </c>
      <c r="CD46" s="22">
        <v>14226</v>
      </c>
      <c r="CE46" s="11">
        <v>11693.11</v>
      </c>
      <c r="CF46" s="16">
        <v>12439.383079999998</v>
      </c>
      <c r="CG46" s="22">
        <v>8549</v>
      </c>
      <c r="CH46" s="16">
        <v>3966.156</v>
      </c>
      <c r="CI46" s="22">
        <v>7374</v>
      </c>
      <c r="CJ46" s="22">
        <v>4484</v>
      </c>
      <c r="CK46" s="22">
        <v>6527</v>
      </c>
      <c r="CL46" s="22">
        <v>509</v>
      </c>
      <c r="CM46" s="19">
        <f>SUM(C46:CL46)</f>
        <v>2674092.4862099974</v>
      </c>
    </row>
    <row r="47" spans="1:91" ht="13.5" customHeight="1">
      <c r="A47" s="9">
        <f t="shared" si="4"/>
        <v>43</v>
      </c>
      <c r="B47" s="46" t="s">
        <v>133</v>
      </c>
      <c r="C47" s="11">
        <v>57985.65805</v>
      </c>
      <c r="D47" s="38">
        <v>105.01</v>
      </c>
      <c r="E47" s="13">
        <v>81196.69669</v>
      </c>
      <c r="F47" s="11">
        <v>229273.74</v>
      </c>
      <c r="G47" s="11">
        <v>46605.34077</v>
      </c>
      <c r="H47" s="38">
        <v>575</v>
      </c>
      <c r="I47" s="13">
        <v>4204.78</v>
      </c>
      <c r="J47" s="38">
        <v>64269.30649999714</v>
      </c>
      <c r="K47" s="15">
        <v>6209.735320000001</v>
      </c>
      <c r="L47" s="38">
        <v>23025</v>
      </c>
      <c r="M47" s="38">
        <v>111.86</v>
      </c>
      <c r="N47" s="15">
        <v>35586</v>
      </c>
      <c r="O47" s="15">
        <v>18628.50569</v>
      </c>
      <c r="P47" s="38">
        <v>0</v>
      </c>
      <c r="Q47" s="38">
        <v>115429</v>
      </c>
      <c r="R47" s="38"/>
      <c r="S47" s="38">
        <v>991.21</v>
      </c>
      <c r="T47" s="11">
        <v>527.4467400000001</v>
      </c>
      <c r="U47" s="15">
        <v>83943.64</v>
      </c>
      <c r="V47" s="15">
        <v>56797.78</v>
      </c>
      <c r="W47" s="11">
        <v>167588</v>
      </c>
      <c r="X47" s="38">
        <v>125061</v>
      </c>
      <c r="Y47" s="38">
        <v>211.46</v>
      </c>
      <c r="Z47" s="38">
        <v>28.28</v>
      </c>
      <c r="AA47" s="11">
        <v>473076.4954000001</v>
      </c>
      <c r="AB47" s="38">
        <v>2254.758</v>
      </c>
      <c r="AC47" s="11">
        <v>247747.57696</v>
      </c>
      <c r="AD47" s="11">
        <v>183915.64792</v>
      </c>
      <c r="AE47" s="38">
        <v>14113.466</v>
      </c>
      <c r="AF47" s="38">
        <v>137.34</v>
      </c>
      <c r="AG47" s="38">
        <v>168.3</v>
      </c>
      <c r="AH47" s="38">
        <v>122631.80597</v>
      </c>
      <c r="AI47" s="38">
        <v>34632.47868</v>
      </c>
      <c r="AJ47" s="38">
        <v>50</v>
      </c>
      <c r="AK47" s="15">
        <v>27220.4088</v>
      </c>
      <c r="AL47" s="16">
        <v>4822.146</v>
      </c>
      <c r="AM47" s="11">
        <v>296496.87304</v>
      </c>
      <c r="AN47" s="15">
        <v>93386.03329</v>
      </c>
      <c r="AO47" s="38">
        <v>11663.57</v>
      </c>
      <c r="AP47" s="11">
        <v>185229.44753</v>
      </c>
      <c r="AQ47" s="16">
        <v>4625.87775</v>
      </c>
      <c r="AR47" s="16">
        <v>0</v>
      </c>
      <c r="AS47" s="38">
        <v>23776.122460000002</v>
      </c>
      <c r="AT47" s="15">
        <v>58479.87</v>
      </c>
      <c r="AU47" s="11">
        <v>172394.35517</v>
      </c>
      <c r="AV47" s="22">
        <v>2396</v>
      </c>
      <c r="AW47" s="16">
        <v>10</v>
      </c>
      <c r="AX47" s="22">
        <v>45115.07</v>
      </c>
      <c r="AY47" s="22">
        <v>77029.83832</v>
      </c>
      <c r="AZ47" s="22">
        <v>106994</v>
      </c>
      <c r="BA47" s="22">
        <v>88736</v>
      </c>
      <c r="BB47" s="15">
        <v>99732.66335</v>
      </c>
      <c r="BC47" s="22">
        <v>5800.11</v>
      </c>
      <c r="BD47" s="22">
        <v>87.12</v>
      </c>
      <c r="BE47" s="16">
        <v>2175</v>
      </c>
      <c r="BF47" s="22">
        <v>39460.89</v>
      </c>
      <c r="BG47" s="11">
        <v>152629</v>
      </c>
      <c r="BH47" s="22">
        <v>441.07</v>
      </c>
      <c r="BI47" s="16">
        <v>0</v>
      </c>
      <c r="BJ47" s="16">
        <v>86.35938</v>
      </c>
      <c r="BK47" s="16">
        <v>0</v>
      </c>
      <c r="BL47" s="16">
        <v>10019.1</v>
      </c>
      <c r="BM47" s="16">
        <v>0</v>
      </c>
      <c r="BN47" s="11">
        <v>652385.5680399999</v>
      </c>
      <c r="BO47" s="22">
        <v>1642.35</v>
      </c>
      <c r="BP47" s="16">
        <v>0</v>
      </c>
      <c r="BQ47" s="22">
        <v>13339.62</v>
      </c>
      <c r="BR47" s="16">
        <v>0</v>
      </c>
      <c r="BS47" s="22">
        <v>27450</v>
      </c>
      <c r="BT47" s="16">
        <v>0</v>
      </c>
      <c r="BU47" s="22">
        <v>27536</v>
      </c>
      <c r="BV47" s="22">
        <v>11102</v>
      </c>
      <c r="BW47" s="16">
        <v>0</v>
      </c>
      <c r="BX47" s="15">
        <v>14364.20177</v>
      </c>
      <c r="BY47" s="16">
        <v>0</v>
      </c>
      <c r="BZ47" s="11">
        <v>82746.18</v>
      </c>
      <c r="CA47" s="22">
        <v>1039</v>
      </c>
      <c r="CB47" s="16">
        <v>0</v>
      </c>
      <c r="CC47" s="16">
        <v>0</v>
      </c>
      <c r="CD47" s="22">
        <v>8111</v>
      </c>
      <c r="CE47" s="11">
        <v>64639.33212</v>
      </c>
      <c r="CF47" s="16">
        <v>0</v>
      </c>
      <c r="CG47" s="22">
        <v>16683</v>
      </c>
      <c r="CH47" s="16">
        <v>0</v>
      </c>
      <c r="CI47" s="22">
        <v>0</v>
      </c>
      <c r="CJ47" s="22">
        <v>6000</v>
      </c>
      <c r="CK47" s="22">
        <v>9531</v>
      </c>
      <c r="CL47" s="22">
        <v>0</v>
      </c>
      <c r="CM47" s="19">
        <f>SUM(C47:CL47)</f>
        <v>4642458.495709998</v>
      </c>
    </row>
    <row r="48" spans="1:91" ht="13.5" customHeight="1">
      <c r="A48" s="9">
        <f t="shared" si="4"/>
        <v>44</v>
      </c>
      <c r="B48" s="46" t="s">
        <v>134</v>
      </c>
      <c r="C48" s="11">
        <v>619248.44755</v>
      </c>
      <c r="D48" s="38">
        <v>101434.00799000001</v>
      </c>
      <c r="E48" s="13">
        <v>385435.89652999997</v>
      </c>
      <c r="F48" s="11">
        <v>756867.36</v>
      </c>
      <c r="G48" s="11">
        <v>509340.65058</v>
      </c>
      <c r="H48" s="38">
        <v>287056</v>
      </c>
      <c r="I48" s="13">
        <v>549675.36</v>
      </c>
      <c r="J48" s="38">
        <v>367811.423479998</v>
      </c>
      <c r="K48" s="15">
        <v>459795.8702399999</v>
      </c>
      <c r="L48" s="38">
        <v>245331</v>
      </c>
      <c r="M48" s="38">
        <v>524489.59</v>
      </c>
      <c r="N48" s="15">
        <v>930815</v>
      </c>
      <c r="O48" s="15">
        <v>768307.68417</v>
      </c>
      <c r="P48" s="38">
        <v>246559</v>
      </c>
      <c r="Q48" s="38">
        <v>280367</v>
      </c>
      <c r="R48" s="38"/>
      <c r="S48" s="38">
        <v>361363.38</v>
      </c>
      <c r="T48" s="11">
        <v>54539.12081</v>
      </c>
      <c r="U48" s="15">
        <v>474073.04</v>
      </c>
      <c r="V48" s="15">
        <v>565661.76</v>
      </c>
      <c r="W48" s="11">
        <v>632080</v>
      </c>
      <c r="X48" s="38">
        <v>499952</v>
      </c>
      <c r="Y48" s="38">
        <v>807805.84831</v>
      </c>
      <c r="Z48" s="38">
        <v>178425.07</v>
      </c>
      <c r="AA48" s="11">
        <v>942858.8496999999</v>
      </c>
      <c r="AB48" s="38">
        <v>203135.82497000002</v>
      </c>
      <c r="AC48" s="11">
        <v>910179.7055500003</v>
      </c>
      <c r="AD48" s="11">
        <v>1986999.8724599998</v>
      </c>
      <c r="AE48" s="38">
        <v>134449.63245000003</v>
      </c>
      <c r="AF48" s="38">
        <v>471850.45</v>
      </c>
      <c r="AG48" s="38">
        <v>185970.14</v>
      </c>
      <c r="AH48" s="38">
        <v>574324.73569</v>
      </c>
      <c r="AI48" s="38">
        <v>542182.9145200001</v>
      </c>
      <c r="AJ48" s="38">
        <v>120914</v>
      </c>
      <c r="AK48" s="15">
        <v>120344.03665999998</v>
      </c>
      <c r="AL48" s="16">
        <v>106799.004</v>
      </c>
      <c r="AM48" s="11">
        <v>1411421.0760499993</v>
      </c>
      <c r="AN48" s="15">
        <v>577208.4253799999</v>
      </c>
      <c r="AO48" s="38">
        <v>113908.76</v>
      </c>
      <c r="AP48" s="11">
        <v>128746.66213000001</v>
      </c>
      <c r="AQ48" s="16">
        <v>484897.85204</v>
      </c>
      <c r="AR48" s="16">
        <v>309074.55</v>
      </c>
      <c r="AS48" s="38">
        <v>209241.63431999998</v>
      </c>
      <c r="AT48" s="15">
        <v>560475.48</v>
      </c>
      <c r="AU48" s="11">
        <v>864252.5006099999</v>
      </c>
      <c r="AV48" s="22">
        <v>140361</v>
      </c>
      <c r="AW48" s="16">
        <v>140400</v>
      </c>
      <c r="AX48" s="22">
        <v>294646.12</v>
      </c>
      <c r="AY48" s="22">
        <v>381950.15238999994</v>
      </c>
      <c r="AZ48" s="22">
        <v>436140</v>
      </c>
      <c r="BA48" s="22">
        <v>411693</v>
      </c>
      <c r="BB48" s="15">
        <v>451375.9429600001</v>
      </c>
      <c r="BC48" s="22">
        <v>273635.54</v>
      </c>
      <c r="BD48" s="22">
        <v>177305.9</v>
      </c>
      <c r="BE48" s="16">
        <v>61945.92</v>
      </c>
      <c r="BF48" s="22">
        <v>310365.42</v>
      </c>
      <c r="BG48" s="11">
        <v>591928</v>
      </c>
      <c r="BH48" s="22">
        <v>469301.1</v>
      </c>
      <c r="BI48" s="16">
        <v>59808.202399999995</v>
      </c>
      <c r="BJ48" s="16">
        <v>98239.98258</v>
      </c>
      <c r="BK48" s="16">
        <v>68778</v>
      </c>
      <c r="BL48" s="16">
        <v>70775.8</v>
      </c>
      <c r="BM48" s="16">
        <v>23090.95008</v>
      </c>
      <c r="BN48" s="11">
        <v>442527.68221999996</v>
      </c>
      <c r="BO48" s="22">
        <v>294730.99</v>
      </c>
      <c r="BP48" s="16">
        <v>143447.77182000002</v>
      </c>
      <c r="BQ48" s="22">
        <v>113911.09</v>
      </c>
      <c r="BR48" s="16">
        <v>60600.302780000005</v>
      </c>
      <c r="BS48" s="22">
        <v>128545</v>
      </c>
      <c r="BT48" s="16">
        <v>31359</v>
      </c>
      <c r="BU48" s="22">
        <v>127807</v>
      </c>
      <c r="BV48" s="22">
        <v>47968</v>
      </c>
      <c r="BW48" s="16">
        <v>26086.46158</v>
      </c>
      <c r="BX48" s="15">
        <v>177352.75138000003</v>
      </c>
      <c r="BY48" s="16">
        <v>7149.28</v>
      </c>
      <c r="BZ48" s="11">
        <v>205277.66</v>
      </c>
      <c r="CA48" s="22">
        <v>187155</v>
      </c>
      <c r="CB48" s="16">
        <v>9711.22473</v>
      </c>
      <c r="CC48" s="16">
        <v>31008.79</v>
      </c>
      <c r="CD48" s="22">
        <v>116886</v>
      </c>
      <c r="CE48" s="11">
        <v>179773.30556000004</v>
      </c>
      <c r="CF48" s="16">
        <v>36699.90830999999</v>
      </c>
      <c r="CG48" s="22">
        <v>115851</v>
      </c>
      <c r="CH48" s="16">
        <v>22318.25842</v>
      </c>
      <c r="CI48" s="22">
        <v>55958</v>
      </c>
      <c r="CJ48" s="22">
        <v>52886</v>
      </c>
      <c r="CK48" s="22">
        <v>62858</v>
      </c>
      <c r="CL48" s="22">
        <v>38126</v>
      </c>
      <c r="CM48" s="19">
        <f>SUM(C48:CL48)</f>
        <v>28743406.123400003</v>
      </c>
    </row>
    <row r="49" spans="1:91" ht="13.5" customHeight="1">
      <c r="A49" s="9">
        <f t="shared" si="4"/>
        <v>45</v>
      </c>
      <c r="B49" s="46" t="s">
        <v>135</v>
      </c>
      <c r="C49" s="11">
        <v>47911.3</v>
      </c>
      <c r="D49" s="38">
        <v>0</v>
      </c>
      <c r="E49" s="13">
        <v>61150</v>
      </c>
      <c r="F49" s="11">
        <v>203885.62</v>
      </c>
      <c r="G49" s="11">
        <v>158791.63</v>
      </c>
      <c r="H49" s="38">
        <v>0</v>
      </c>
      <c r="I49" s="13">
        <v>5000</v>
      </c>
      <c r="J49" s="58">
        <v>0</v>
      </c>
      <c r="K49" s="36">
        <v>0</v>
      </c>
      <c r="L49" s="58">
        <v>0</v>
      </c>
      <c r="M49" s="58">
        <v>0</v>
      </c>
      <c r="N49" s="36">
        <v>0</v>
      </c>
      <c r="O49" s="36">
        <v>25200</v>
      </c>
      <c r="P49" s="58">
        <v>0</v>
      </c>
      <c r="Q49" s="58">
        <v>1200</v>
      </c>
      <c r="R49" s="58"/>
      <c r="S49" s="58">
        <v>0</v>
      </c>
      <c r="T49" s="11">
        <v>0</v>
      </c>
      <c r="U49" s="36">
        <v>0</v>
      </c>
      <c r="V49" s="36">
        <v>0</v>
      </c>
      <c r="W49" s="11">
        <v>90000</v>
      </c>
      <c r="X49" s="39">
        <v>26000</v>
      </c>
      <c r="Y49" s="38">
        <v>0</v>
      </c>
      <c r="Z49" s="38">
        <v>10000</v>
      </c>
      <c r="AA49" s="11">
        <v>176396.99667000002</v>
      </c>
      <c r="AB49" s="38">
        <v>20000</v>
      </c>
      <c r="AC49" s="11">
        <v>244247.16275</v>
      </c>
      <c r="AD49" s="11">
        <v>172054.69400000002</v>
      </c>
      <c r="AE49" s="38">
        <v>0</v>
      </c>
      <c r="AF49" s="38">
        <v>0</v>
      </c>
      <c r="AG49" s="38">
        <v>0</v>
      </c>
      <c r="AH49" s="38">
        <v>0</v>
      </c>
      <c r="AI49" s="38">
        <v>10000</v>
      </c>
      <c r="AJ49" s="38">
        <v>0</v>
      </c>
      <c r="AK49" s="36">
        <v>2500</v>
      </c>
      <c r="AL49" s="16">
        <v>2060</v>
      </c>
      <c r="AM49" s="11">
        <v>325293.82083</v>
      </c>
      <c r="AN49" s="36">
        <v>0</v>
      </c>
      <c r="AO49" s="38">
        <v>3200</v>
      </c>
      <c r="AP49" s="11">
        <v>40000</v>
      </c>
      <c r="AQ49" s="16">
        <v>0</v>
      </c>
      <c r="AR49" s="16">
        <v>0</v>
      </c>
      <c r="AS49" s="38">
        <v>10000</v>
      </c>
      <c r="AT49" s="36">
        <v>17108.88</v>
      </c>
      <c r="AU49" s="11">
        <v>173083.56</v>
      </c>
      <c r="AV49" s="22">
        <v>0</v>
      </c>
      <c r="AW49" s="16">
        <v>0</v>
      </c>
      <c r="AX49" s="22">
        <v>0</v>
      </c>
      <c r="AY49" s="22">
        <v>0</v>
      </c>
      <c r="AZ49" s="22">
        <v>55000</v>
      </c>
      <c r="BA49" s="22">
        <v>0</v>
      </c>
      <c r="BB49" s="36">
        <v>0</v>
      </c>
      <c r="BC49" s="22">
        <v>0</v>
      </c>
      <c r="BD49" s="22">
        <v>0</v>
      </c>
      <c r="BE49" s="16">
        <v>0</v>
      </c>
      <c r="BF49" s="22">
        <v>0</v>
      </c>
      <c r="BG49" s="11">
        <v>197049</v>
      </c>
      <c r="BH49" s="22">
        <v>10212.59</v>
      </c>
      <c r="BI49" s="16">
        <v>0</v>
      </c>
      <c r="BJ49" s="16">
        <v>1000</v>
      </c>
      <c r="BK49" s="16">
        <v>0</v>
      </c>
      <c r="BL49" s="16">
        <v>0</v>
      </c>
      <c r="BM49" s="16">
        <v>0</v>
      </c>
      <c r="BN49" s="11">
        <v>68433.79</v>
      </c>
      <c r="BO49" s="22">
        <v>0</v>
      </c>
      <c r="BP49" s="16">
        <v>0</v>
      </c>
      <c r="BQ49" s="22">
        <v>0</v>
      </c>
      <c r="BR49" s="16">
        <v>0</v>
      </c>
      <c r="BS49" s="22">
        <v>0</v>
      </c>
      <c r="BT49" s="16">
        <v>0</v>
      </c>
      <c r="BU49" s="22">
        <v>5000</v>
      </c>
      <c r="BV49" s="22">
        <v>0</v>
      </c>
      <c r="BW49" s="16">
        <v>0</v>
      </c>
      <c r="BX49" s="36">
        <v>0</v>
      </c>
      <c r="BY49" s="16">
        <v>0</v>
      </c>
      <c r="BZ49" s="11">
        <v>80000</v>
      </c>
      <c r="CA49" s="22">
        <v>0</v>
      </c>
      <c r="CB49" s="16">
        <v>0</v>
      </c>
      <c r="CC49" s="16">
        <v>0</v>
      </c>
      <c r="CD49" s="22">
        <v>0</v>
      </c>
      <c r="CE49" s="11">
        <v>0</v>
      </c>
      <c r="CF49" s="16">
        <v>0</v>
      </c>
      <c r="CG49" s="22">
        <v>0</v>
      </c>
      <c r="CH49" s="16">
        <v>0</v>
      </c>
      <c r="CI49" s="22">
        <v>0</v>
      </c>
      <c r="CJ49" s="22">
        <v>0</v>
      </c>
      <c r="CK49" s="22">
        <v>0</v>
      </c>
      <c r="CL49" s="22">
        <v>0</v>
      </c>
      <c r="CM49" s="19">
        <f>SUM(C49:CL49)</f>
        <v>2241779.04425</v>
      </c>
    </row>
    <row r="50" spans="1:91" ht="13.5" customHeight="1">
      <c r="A50" s="9">
        <f t="shared" si="4"/>
        <v>46</v>
      </c>
      <c r="B50" s="10" t="s">
        <v>136</v>
      </c>
      <c r="C50" s="11">
        <v>736338.5653700001</v>
      </c>
      <c r="D50" s="12">
        <v>108450.47291000001</v>
      </c>
      <c r="E50" s="13">
        <v>586389.76941</v>
      </c>
      <c r="F50" s="11">
        <v>1276918.61</v>
      </c>
      <c r="G50" s="11">
        <v>761418.41735</v>
      </c>
      <c r="H50" s="12">
        <v>279770</v>
      </c>
      <c r="I50" s="13">
        <v>629955.07</v>
      </c>
      <c r="J50" s="14">
        <v>454790.15585999214</v>
      </c>
      <c r="K50" s="15">
        <v>493665.75439999986</v>
      </c>
      <c r="L50" s="14">
        <v>319726</v>
      </c>
      <c r="M50" s="14">
        <v>566082.46</v>
      </c>
      <c r="N50" s="15">
        <v>1005184</v>
      </c>
      <c r="O50" s="15">
        <v>872043.52851</v>
      </c>
      <c r="P50" s="14">
        <v>281978</v>
      </c>
      <c r="Q50" s="14">
        <v>439180</v>
      </c>
      <c r="R50" s="14"/>
      <c r="S50" s="14">
        <v>388966.33</v>
      </c>
      <c r="T50" s="11">
        <v>-16385.045339999997</v>
      </c>
      <c r="U50" s="15">
        <v>602428.57</v>
      </c>
      <c r="V50" s="15">
        <v>682563.32</v>
      </c>
      <c r="W50" s="11">
        <v>943217</v>
      </c>
      <c r="X50" s="14">
        <v>702051</v>
      </c>
      <c r="Y50" s="38">
        <v>860682.7283099999</v>
      </c>
      <c r="Z50" s="38">
        <v>207302.82</v>
      </c>
      <c r="AA50" s="11">
        <v>1734178.74478</v>
      </c>
      <c r="AB50" s="38">
        <v>238185.49866</v>
      </c>
      <c r="AC50" s="11">
        <v>1473951.2437600002</v>
      </c>
      <c r="AD50" s="11">
        <v>1488093.4725199998</v>
      </c>
      <c r="AE50" s="38">
        <v>153758.80742000003</v>
      </c>
      <c r="AF50" s="38">
        <v>498027.04</v>
      </c>
      <c r="AG50" s="38">
        <v>200779.78</v>
      </c>
      <c r="AH50" s="38">
        <v>601616.57018</v>
      </c>
      <c r="AI50" s="38">
        <v>649062.42448</v>
      </c>
      <c r="AJ50" s="38">
        <v>140896</v>
      </c>
      <c r="AK50" s="15">
        <v>157829.92948</v>
      </c>
      <c r="AL50" s="16">
        <v>116938.57</v>
      </c>
      <c r="AM50" s="11">
        <v>1543045.3909199992</v>
      </c>
      <c r="AN50" s="15">
        <v>712419.0635899999</v>
      </c>
      <c r="AO50" s="38">
        <v>133029.87</v>
      </c>
      <c r="AP50" s="11">
        <v>97910.49766</v>
      </c>
      <c r="AQ50" s="16">
        <v>512210.96225</v>
      </c>
      <c r="AR50" s="16">
        <v>322154.79</v>
      </c>
      <c r="AS50" s="38">
        <v>248532.86677999998</v>
      </c>
      <c r="AT50" s="15">
        <v>663945.05</v>
      </c>
      <c r="AU50" s="11">
        <v>1277852.59878</v>
      </c>
      <c r="AV50" s="20">
        <v>164864</v>
      </c>
      <c r="AW50" s="16">
        <v>154751</v>
      </c>
      <c r="AX50" s="20">
        <v>344105.1</v>
      </c>
      <c r="AY50" s="20">
        <v>481538.62347999995</v>
      </c>
      <c r="AZ50" s="20">
        <v>639192</v>
      </c>
      <c r="BA50" s="20">
        <v>540716</v>
      </c>
      <c r="BB50" s="15">
        <v>570629.53464</v>
      </c>
      <c r="BC50" s="20">
        <v>319375.78</v>
      </c>
      <c r="BD50" s="20">
        <v>185403.51</v>
      </c>
      <c r="BE50" s="16">
        <v>81528.37</v>
      </c>
      <c r="BF50" s="20">
        <v>362555.64</v>
      </c>
      <c r="BG50" s="11">
        <v>994015</v>
      </c>
      <c r="BH50" s="20">
        <v>511876.46</v>
      </c>
      <c r="BI50" s="16">
        <v>65814.8374</v>
      </c>
      <c r="BJ50" s="16">
        <v>104970.25262</v>
      </c>
      <c r="BK50" s="16">
        <v>77881</v>
      </c>
      <c r="BL50" s="16">
        <v>88874.32</v>
      </c>
      <c r="BM50" s="16">
        <v>24508.50719</v>
      </c>
      <c r="BN50" s="11">
        <v>1320513.1592599999</v>
      </c>
      <c r="BO50" s="20">
        <v>258016.72</v>
      </c>
      <c r="BP50" s="16">
        <v>148985.82769</v>
      </c>
      <c r="BQ50" s="20">
        <v>142656.58</v>
      </c>
      <c r="BR50" s="16">
        <v>64749.69507</v>
      </c>
      <c r="BS50" s="20">
        <v>165921</v>
      </c>
      <c r="BT50" s="16">
        <v>44548</v>
      </c>
      <c r="BU50" s="20">
        <v>171767</v>
      </c>
      <c r="BV50" s="20">
        <v>73034</v>
      </c>
      <c r="BW50" s="16">
        <v>26862.82999</v>
      </c>
      <c r="BX50" s="15">
        <v>183248.74015</v>
      </c>
      <c r="BY50" s="16">
        <v>11753.67</v>
      </c>
      <c r="BZ50" s="11">
        <v>408424.49</v>
      </c>
      <c r="CA50" s="20">
        <v>193388</v>
      </c>
      <c r="CB50" s="16">
        <v>13040.2729</v>
      </c>
      <c r="CC50" s="16">
        <v>33954.52</v>
      </c>
      <c r="CD50" s="20">
        <v>138758</v>
      </c>
      <c r="CE50" s="11">
        <v>256105.74768000003</v>
      </c>
      <c r="CF50" s="16">
        <v>49139.29138999999</v>
      </c>
      <c r="CG50" s="20">
        <v>141083</v>
      </c>
      <c r="CH50" s="16">
        <v>21034.414419999997</v>
      </c>
      <c r="CI50" s="20">
        <v>63328</v>
      </c>
      <c r="CJ50" s="20">
        <v>63370</v>
      </c>
      <c r="CK50" s="20">
        <v>78916</v>
      </c>
      <c r="CL50" s="20">
        <v>38635</v>
      </c>
      <c r="CM50" s="19">
        <f>SUM(C50:CL50)</f>
        <v>35970970.59192001</v>
      </c>
    </row>
    <row r="51" spans="1:91" ht="13.5" customHeight="1">
      <c r="A51" s="9">
        <f t="shared" si="4"/>
        <v>47</v>
      </c>
      <c r="B51" s="54" t="s">
        <v>137</v>
      </c>
      <c r="C51" s="25">
        <f>+C50/C16*100</f>
        <v>201.6827816446964</v>
      </c>
      <c r="D51" s="25">
        <f>+D50/D16*100</f>
        <v>46.51097785752003</v>
      </c>
      <c r="E51" s="25">
        <f>+E50/E16*100</f>
        <v>37.57698359192842</v>
      </c>
      <c r="F51" s="25">
        <f>+F50/F16*100</f>
        <v>30.07151896331474</v>
      </c>
      <c r="G51" s="25">
        <v>0.33218650694683016</v>
      </c>
      <c r="H51" s="25">
        <f aca="true" t="shared" si="5" ref="H51:Q51">+H50/H16*100</f>
        <v>28.25562875515458</v>
      </c>
      <c r="I51" s="25">
        <f t="shared" si="5"/>
        <v>31.458517995936212</v>
      </c>
      <c r="J51" s="25">
        <f t="shared" si="5"/>
        <v>37.42658943191883</v>
      </c>
      <c r="K51" s="25">
        <f t="shared" si="5"/>
        <v>74.3322367456418</v>
      </c>
      <c r="L51" s="25">
        <f t="shared" si="5"/>
        <v>34.81439458694888</v>
      </c>
      <c r="M51" s="25">
        <f t="shared" si="5"/>
        <v>27.753238866226106</v>
      </c>
      <c r="N51" s="25">
        <f t="shared" si="5"/>
        <v>77.56617961964804</v>
      </c>
      <c r="O51" s="25">
        <f t="shared" si="5"/>
        <v>33.70981145755497</v>
      </c>
      <c r="P51" s="25">
        <f t="shared" si="5"/>
        <v>28.66702181303577</v>
      </c>
      <c r="Q51" s="25">
        <f t="shared" si="5"/>
        <v>30.96694311609889</v>
      </c>
      <c r="R51" s="25"/>
      <c r="S51" s="25">
        <f aca="true" t="shared" si="6" ref="S51:AX51">+S50/S16*100</f>
        <v>46.636063007729646</v>
      </c>
      <c r="T51" s="25">
        <f t="shared" si="6"/>
        <v>-1.3046172738730988</v>
      </c>
      <c r="U51" s="25">
        <f t="shared" si="6"/>
        <v>34.24088539092671</v>
      </c>
      <c r="V51" s="25">
        <f t="shared" si="6"/>
        <v>40.57458048780079</v>
      </c>
      <c r="W51" s="25">
        <f t="shared" si="6"/>
        <v>35.96867517386262</v>
      </c>
      <c r="X51" s="25">
        <f t="shared" si="6"/>
        <v>31.500032978407894</v>
      </c>
      <c r="Y51" s="25">
        <f t="shared" si="6"/>
        <v>43.87305436647269</v>
      </c>
      <c r="Z51" s="25">
        <f t="shared" si="6"/>
        <v>36.91613926544293</v>
      </c>
      <c r="AA51" s="25">
        <f t="shared" si="6"/>
        <v>26.970679546127197</v>
      </c>
      <c r="AB51" s="25">
        <f t="shared" si="6"/>
        <v>57.37010153608767</v>
      </c>
      <c r="AC51" s="25">
        <f t="shared" si="6"/>
        <v>31.154074816004528</v>
      </c>
      <c r="AD51" s="25">
        <f t="shared" si="6"/>
        <v>33.51459313803334</v>
      </c>
      <c r="AE51" s="25">
        <f t="shared" si="6"/>
        <v>24.375005745325442</v>
      </c>
      <c r="AF51" s="25">
        <f t="shared" si="6"/>
        <v>41.311859709754486</v>
      </c>
      <c r="AG51" s="25">
        <f t="shared" si="6"/>
        <v>24.51182644426097</v>
      </c>
      <c r="AH51" s="25">
        <f t="shared" si="6"/>
        <v>25.192718146169618</v>
      </c>
      <c r="AI51" s="25">
        <f t="shared" si="6"/>
        <v>38.38947478706765</v>
      </c>
      <c r="AJ51" s="25">
        <f t="shared" si="6"/>
        <v>34.65428357797804</v>
      </c>
      <c r="AK51" s="25">
        <f t="shared" si="6"/>
        <v>32.07310943932758</v>
      </c>
      <c r="AL51" s="25">
        <f t="shared" si="6"/>
        <v>45.308303450629445</v>
      </c>
      <c r="AM51" s="25">
        <f t="shared" si="6"/>
        <v>29.203076522423377</v>
      </c>
      <c r="AN51" s="25">
        <f t="shared" si="6"/>
        <v>30.44037734852495</v>
      </c>
      <c r="AO51" s="25">
        <f t="shared" si="6"/>
        <v>62.776301764840206</v>
      </c>
      <c r="AP51" s="25">
        <f t="shared" si="6"/>
        <v>3.360938230538827</v>
      </c>
      <c r="AQ51" s="25">
        <f t="shared" si="6"/>
        <v>48.70249467324195</v>
      </c>
      <c r="AR51" s="25">
        <f t="shared" si="6"/>
        <v>82.67089139477461</v>
      </c>
      <c r="AS51" s="25">
        <f t="shared" si="6"/>
        <v>50.27140984646835</v>
      </c>
      <c r="AT51" s="25">
        <f t="shared" si="6"/>
        <v>49.31894445960575</v>
      </c>
      <c r="AU51" s="25">
        <f t="shared" si="6"/>
        <v>36.81174175633422</v>
      </c>
      <c r="AV51" s="25">
        <f t="shared" si="6"/>
        <v>31.14955428839185</v>
      </c>
      <c r="AW51" s="25">
        <f t="shared" si="6"/>
        <v>35.8682375192088</v>
      </c>
      <c r="AX51" s="25">
        <f t="shared" si="6"/>
        <v>33.07284759071673</v>
      </c>
      <c r="AY51" s="25">
        <f aca="true" t="shared" si="7" ref="AY51:CD51">+AY50/AY16*100</f>
        <v>34.20539180210402</v>
      </c>
      <c r="AZ51" s="25">
        <f t="shared" si="7"/>
        <v>31.72921323085437</v>
      </c>
      <c r="BA51" s="25">
        <f t="shared" si="7"/>
        <v>29.768585959685044</v>
      </c>
      <c r="BB51" s="25">
        <f t="shared" si="7"/>
        <v>28.44101840688206</v>
      </c>
      <c r="BC51" s="25">
        <f t="shared" si="7"/>
        <v>34.16796540279293</v>
      </c>
      <c r="BD51" s="25">
        <f t="shared" si="7"/>
        <v>71.76123746543797</v>
      </c>
      <c r="BE51" s="25">
        <f t="shared" si="7"/>
        <v>30.523428294679285</v>
      </c>
      <c r="BF51" s="25">
        <f t="shared" si="7"/>
        <v>47.66219423758247</v>
      </c>
      <c r="BG51" s="25">
        <f t="shared" si="7"/>
        <v>32.30672727065901</v>
      </c>
      <c r="BH51" s="25">
        <f t="shared" si="7"/>
        <v>29.569116795254917</v>
      </c>
      <c r="BI51" s="25">
        <f t="shared" si="7"/>
        <v>53.48335336570157</v>
      </c>
      <c r="BJ51" s="25">
        <f t="shared" si="7"/>
        <v>37.907321308915634</v>
      </c>
      <c r="BK51" s="25">
        <f t="shared" si="7"/>
        <v>35.16675547046446</v>
      </c>
      <c r="BL51" s="25">
        <f t="shared" si="7"/>
        <v>23.834541665564885</v>
      </c>
      <c r="BM51" s="25">
        <f t="shared" si="7"/>
        <v>23.558057716574684</v>
      </c>
      <c r="BN51" s="25">
        <f t="shared" si="7"/>
        <v>36.7124032920082</v>
      </c>
      <c r="BO51" s="25">
        <f t="shared" si="7"/>
        <v>40.444229438600566</v>
      </c>
      <c r="BP51" s="25">
        <f t="shared" si="7"/>
        <v>49.24383646323908</v>
      </c>
      <c r="BQ51" s="25">
        <f t="shared" si="7"/>
        <v>39.54479210655273</v>
      </c>
      <c r="BR51" s="25">
        <f t="shared" si="7"/>
        <v>41.57388719769118</v>
      </c>
      <c r="BS51" s="25">
        <f t="shared" si="7"/>
        <v>32.795637289395245</v>
      </c>
      <c r="BT51" s="25">
        <f t="shared" si="7"/>
        <v>24.745314565673848</v>
      </c>
      <c r="BU51" s="25">
        <f t="shared" si="7"/>
        <v>27.234688247195145</v>
      </c>
      <c r="BV51" s="25">
        <f t="shared" si="7"/>
        <v>41.391935163932104</v>
      </c>
      <c r="BW51" s="25">
        <f t="shared" si="7"/>
        <v>24.48693186771734</v>
      </c>
      <c r="BX51" s="25">
        <f t="shared" si="7"/>
        <v>43.820563718097226</v>
      </c>
      <c r="BY51" s="25">
        <f t="shared" si="7"/>
        <v>16.508896282159313</v>
      </c>
      <c r="BZ51" s="25">
        <f t="shared" si="7"/>
        <v>26.56780560397014</v>
      </c>
      <c r="CA51" s="25">
        <f t="shared" si="7"/>
        <v>35.20472435211278</v>
      </c>
      <c r="CB51" s="25">
        <f t="shared" si="7"/>
        <v>31.113065865742882</v>
      </c>
      <c r="CC51" s="25">
        <f t="shared" si="7"/>
        <v>38.57165073663181</v>
      </c>
      <c r="CD51" s="25">
        <f t="shared" si="7"/>
        <v>32.72154450934662</v>
      </c>
      <c r="CE51" s="25">
        <f>+CE50/CE16*100</f>
        <v>56.83857861866698</v>
      </c>
      <c r="CF51" s="25">
        <f>+CF50/CF16*100</f>
        <v>43.561093380569964</v>
      </c>
      <c r="CG51" s="25">
        <f>+CG50/CG16*100</f>
        <v>38.26322084417046</v>
      </c>
      <c r="CH51" s="25">
        <f>+CH50/CH16*100</f>
        <v>27.18548702803199</v>
      </c>
      <c r="CI51" s="25">
        <f>+CI50/CI16*100</f>
        <v>31.31762704488359</v>
      </c>
      <c r="CJ51" s="25">
        <f>+CJ50/CJ16*100</f>
        <v>56.61473037201158</v>
      </c>
      <c r="CK51" s="25">
        <f>+CK50/CK16*100</f>
        <v>49.58966431650517</v>
      </c>
      <c r="CL51" s="25">
        <f>+CL50/CL16*100</f>
        <v>125.19036972230325</v>
      </c>
      <c r="CM51" s="25">
        <f>AVERAGE(C51:CL51)</f>
        <v>39.693451224155616</v>
      </c>
    </row>
    <row r="52" spans="1:91" s="32" customFormat="1" ht="13.5" customHeight="1">
      <c r="A52" s="23">
        <f t="shared" si="4"/>
        <v>48</v>
      </c>
      <c r="B52" s="54" t="s">
        <v>138</v>
      </c>
      <c r="C52" s="41">
        <v>736338.5653700001</v>
      </c>
      <c r="D52" s="55">
        <v>108450.47291000001</v>
      </c>
      <c r="E52" s="21">
        <v>587230.69741</v>
      </c>
      <c r="F52" s="41">
        <v>1277265.37</v>
      </c>
      <c r="G52" s="41">
        <v>761773.04616</v>
      </c>
      <c r="H52" s="59">
        <v>313370</v>
      </c>
      <c r="I52" s="21">
        <v>629955.07</v>
      </c>
      <c r="J52" s="56">
        <v>454790.15585999214</v>
      </c>
      <c r="K52" s="49">
        <v>493665.9163199999</v>
      </c>
      <c r="L52" s="56">
        <v>319726</v>
      </c>
      <c r="M52" s="56">
        <v>566091.58</v>
      </c>
      <c r="N52" s="49">
        <v>1005184</v>
      </c>
      <c r="O52" s="49">
        <v>872043.52851</v>
      </c>
      <c r="P52" s="56">
        <v>301978</v>
      </c>
      <c r="Q52" s="56">
        <v>441292</v>
      </c>
      <c r="R52" s="56"/>
      <c r="S52" s="56">
        <v>388966.33</v>
      </c>
      <c r="T52" s="41">
        <v>88676.91826</v>
      </c>
      <c r="U52" s="49">
        <v>604012.08</v>
      </c>
      <c r="V52" s="49">
        <v>682875.48</v>
      </c>
      <c r="W52" s="41">
        <v>943383</v>
      </c>
      <c r="X52" s="56">
        <v>702056</v>
      </c>
      <c r="Y52" s="55">
        <v>860682.72831</v>
      </c>
      <c r="Z52" s="56">
        <v>207302.82</v>
      </c>
      <c r="AA52" s="41">
        <v>1736909.60164</v>
      </c>
      <c r="AB52" s="56">
        <v>238185.49866</v>
      </c>
      <c r="AC52" s="41">
        <v>1522297.3991000003</v>
      </c>
      <c r="AD52" s="41">
        <v>2413658.74273</v>
      </c>
      <c r="AE52" s="56">
        <v>153758.80742000003</v>
      </c>
      <c r="AF52" s="56">
        <v>498027.04</v>
      </c>
      <c r="AG52" s="56">
        <v>211125.38</v>
      </c>
      <c r="AH52" s="56">
        <v>754617.79418</v>
      </c>
      <c r="AI52" s="56">
        <v>649107.3844800001</v>
      </c>
      <c r="AJ52" s="56">
        <v>140897</v>
      </c>
      <c r="AK52" s="49">
        <v>157829.92948</v>
      </c>
      <c r="AL52" s="44">
        <v>117064.866</v>
      </c>
      <c r="AM52" s="41">
        <v>2125608.491449999</v>
      </c>
      <c r="AN52" s="49">
        <v>713104.10359</v>
      </c>
      <c r="AO52" s="56">
        <v>133029.87</v>
      </c>
      <c r="AP52" s="41">
        <v>397910.49766</v>
      </c>
      <c r="AQ52" s="44">
        <v>512210.96225000004</v>
      </c>
      <c r="AR52" s="44">
        <v>322154.79</v>
      </c>
      <c r="AS52" s="56">
        <v>248532.86677999998</v>
      </c>
      <c r="AT52" s="49">
        <v>663945.05</v>
      </c>
      <c r="AU52" s="41">
        <v>1278441.52979</v>
      </c>
      <c r="AV52" s="21">
        <v>165270</v>
      </c>
      <c r="AW52" s="44">
        <v>155106</v>
      </c>
      <c r="AX52" s="21">
        <v>344105.1</v>
      </c>
      <c r="AY52" s="21">
        <v>481839.49491999997</v>
      </c>
      <c r="AZ52" s="21">
        <v>639284</v>
      </c>
      <c r="BA52" s="21">
        <v>540754</v>
      </c>
      <c r="BB52" s="49">
        <v>570629.5346400001</v>
      </c>
      <c r="BC52" s="21">
        <v>319375.78</v>
      </c>
      <c r="BD52" s="21">
        <v>185403.51</v>
      </c>
      <c r="BE52" s="44">
        <v>81528.37</v>
      </c>
      <c r="BF52" s="21">
        <v>362555.64</v>
      </c>
      <c r="BG52" s="41">
        <v>994615</v>
      </c>
      <c r="BH52" s="21">
        <v>511876.46</v>
      </c>
      <c r="BI52" s="44">
        <v>65814.83739999999</v>
      </c>
      <c r="BJ52" s="44">
        <v>104970.25262</v>
      </c>
      <c r="BK52" s="44">
        <v>78029</v>
      </c>
      <c r="BL52" s="44">
        <v>88874.32</v>
      </c>
      <c r="BM52" s="44">
        <v>24512.50719</v>
      </c>
      <c r="BN52" s="41">
        <v>1322823.68219</v>
      </c>
      <c r="BO52" s="21">
        <v>308016.72</v>
      </c>
      <c r="BP52" s="44">
        <v>149208.89169000002</v>
      </c>
      <c r="BQ52" s="21">
        <v>142656.58</v>
      </c>
      <c r="BR52" s="44">
        <v>64749.69507</v>
      </c>
      <c r="BS52" s="21">
        <v>165921</v>
      </c>
      <c r="BT52" s="44">
        <v>44687</v>
      </c>
      <c r="BU52" s="21">
        <v>171767</v>
      </c>
      <c r="BV52" s="21">
        <v>73037</v>
      </c>
      <c r="BW52" s="44">
        <v>30118.75299</v>
      </c>
      <c r="BX52" s="49">
        <v>203248.74015000003</v>
      </c>
      <c r="BY52" s="44">
        <v>11753.67</v>
      </c>
      <c r="BZ52" s="41">
        <v>457283</v>
      </c>
      <c r="CA52" s="21">
        <v>203310</v>
      </c>
      <c r="CB52" s="44">
        <v>13040.2729</v>
      </c>
      <c r="CC52" s="44">
        <v>33954.52</v>
      </c>
      <c r="CD52" s="21">
        <v>139223.25</v>
      </c>
      <c r="CE52" s="41">
        <v>256105.74768000003</v>
      </c>
      <c r="CF52" s="44">
        <v>49139.29138999999</v>
      </c>
      <c r="CG52" s="21">
        <v>141083</v>
      </c>
      <c r="CH52" s="44">
        <v>26284.414419999997</v>
      </c>
      <c r="CI52" s="21">
        <v>63332</v>
      </c>
      <c r="CJ52" s="21">
        <v>63370</v>
      </c>
      <c r="CK52" s="21">
        <v>78916</v>
      </c>
      <c r="CL52" s="21">
        <v>38635</v>
      </c>
      <c r="CM52" s="19">
        <f>SUM(C52:CL52)</f>
        <v>38301736.399569996</v>
      </c>
    </row>
    <row r="53" spans="1:91" s="32" customFormat="1" ht="13.5" customHeight="1">
      <c r="A53" s="23">
        <f t="shared" si="4"/>
        <v>49</v>
      </c>
      <c r="B53" s="40" t="s">
        <v>139</v>
      </c>
      <c r="C53" s="25">
        <v>201.6827816446964</v>
      </c>
      <c r="D53" s="26">
        <v>46.51097785752003</v>
      </c>
      <c r="E53" s="29">
        <v>37.63087187461417</v>
      </c>
      <c r="F53" s="25">
        <v>30.07968518458684</v>
      </c>
      <c r="G53" s="25">
        <v>33.23412220193479</v>
      </c>
      <c r="H53" s="26">
        <v>31.64909169318651</v>
      </c>
      <c r="I53" s="27">
        <v>31.458517995936212</v>
      </c>
      <c r="J53" s="57">
        <v>37.42658943191883</v>
      </c>
      <c r="K53" s="29">
        <v>74.33226112625898</v>
      </c>
      <c r="L53" s="57">
        <v>34.81439458694888</v>
      </c>
      <c r="M53" s="57">
        <v>27.753685991082193</v>
      </c>
      <c r="N53" s="29">
        <v>77.56617961964804</v>
      </c>
      <c r="O53" s="29">
        <v>33.70981145755497</v>
      </c>
      <c r="P53" s="57">
        <v>30.700302552173987</v>
      </c>
      <c r="Q53" s="57">
        <v>31.115861973654336</v>
      </c>
      <c r="R53" s="57"/>
      <c r="S53" s="57">
        <v>46.636063007729646</v>
      </c>
      <c r="T53" s="25">
        <v>7.060672519068467</v>
      </c>
      <c r="U53" s="29">
        <v>34.330889064599404</v>
      </c>
      <c r="V53" s="29">
        <v>40.593136657864356</v>
      </c>
      <c r="W53" s="41">
        <v>36</v>
      </c>
      <c r="X53" s="57">
        <v>31.500257321318724</v>
      </c>
      <c r="Y53" s="28">
        <v>43.873054366472694</v>
      </c>
      <c r="Z53" s="57">
        <v>36.91613926544293</v>
      </c>
      <c r="AA53" s="25">
        <v>27.013150984252647</v>
      </c>
      <c r="AB53" s="57">
        <v>57.37010153608766</v>
      </c>
      <c r="AC53" s="25">
        <v>32.17594019106695</v>
      </c>
      <c r="AD53" s="25">
        <v>54.36001987137662</v>
      </c>
      <c r="AE53" s="57">
        <v>24.375005745325442</v>
      </c>
      <c r="AF53" s="57">
        <v>41.311859709754486</v>
      </c>
      <c r="AG53" s="57">
        <v>25.774849800804876</v>
      </c>
      <c r="AH53" s="57">
        <v>31.5996505734093</v>
      </c>
      <c r="AI53" s="57">
        <v>38.39213399321074</v>
      </c>
      <c r="AJ53" s="57">
        <v>34.65452953445358</v>
      </c>
      <c r="AK53" s="29">
        <v>32.07310943932758</v>
      </c>
      <c r="AL53" s="31">
        <v>45.357237326703014</v>
      </c>
      <c r="AM53" s="25">
        <v>40.228439032190174</v>
      </c>
      <c r="AN53" s="29">
        <v>30.46964786803316</v>
      </c>
      <c r="AO53" s="57">
        <v>62.77630176484019</v>
      </c>
      <c r="AP53" s="25">
        <v>13.65892969477349</v>
      </c>
      <c r="AQ53" s="31">
        <v>48.70249467324196</v>
      </c>
      <c r="AR53" s="31">
        <v>82.67089139477463</v>
      </c>
      <c r="AS53" s="57">
        <v>50.27140984646835</v>
      </c>
      <c r="AT53" s="29">
        <v>49.31894445960573</v>
      </c>
      <c r="AU53" s="25">
        <v>36.82870738779525</v>
      </c>
      <c r="AV53" s="27">
        <v>31.226264298103413</v>
      </c>
      <c r="AW53" s="31">
        <v>35.95051953560493</v>
      </c>
      <c r="AX53" s="27">
        <v>33.07284759071673</v>
      </c>
      <c r="AY53" s="27">
        <v>34.22676376477835</v>
      </c>
      <c r="AZ53" s="27">
        <v>31.733780070891854</v>
      </c>
      <c r="BA53" s="27">
        <v>29.77</v>
      </c>
      <c r="BB53" s="29">
        <v>28.441018406882062</v>
      </c>
      <c r="BC53" s="27">
        <v>34.16796540279292</v>
      </c>
      <c r="BD53" s="27">
        <v>71.76123746543799</v>
      </c>
      <c r="BE53" s="31">
        <v>30.523428294679285</v>
      </c>
      <c r="BF53" s="27">
        <v>47.66219423758247</v>
      </c>
      <c r="BG53" s="25">
        <v>32.32622801900023</v>
      </c>
      <c r="BH53" s="27">
        <v>29.569116795254917</v>
      </c>
      <c r="BI53" s="31">
        <v>53.48335336570156</v>
      </c>
      <c r="BJ53" s="31">
        <v>37.907321308915634</v>
      </c>
      <c r="BK53" s="31">
        <v>35.23358409117591</v>
      </c>
      <c r="BL53" s="31">
        <v>23.834541665564885</v>
      </c>
      <c r="BM53" s="31">
        <v>23.561902595013663</v>
      </c>
      <c r="BN53" s="25">
        <v>36.77663956941806</v>
      </c>
      <c r="BO53" s="27">
        <v>48.28175047960141</v>
      </c>
      <c r="BP53" s="31">
        <v>49.31756513466474</v>
      </c>
      <c r="BQ53" s="27">
        <v>39.54479210655275</v>
      </c>
      <c r="BR53" s="31">
        <v>41.57388719769118</v>
      </c>
      <c r="BS53" s="27">
        <v>32.8</v>
      </c>
      <c r="BT53" s="31">
        <v>24.82252563518603</v>
      </c>
      <c r="BU53" s="27">
        <v>27.23</v>
      </c>
      <c r="BV53" s="27">
        <v>41.39</v>
      </c>
      <c r="BW53" s="31">
        <v>27.454882924892388</v>
      </c>
      <c r="BX53" s="29">
        <v>48.6031956403934</v>
      </c>
      <c r="BY53" s="31">
        <v>16.508896282159313</v>
      </c>
      <c r="BZ53" s="25">
        <v>29.74602686043699</v>
      </c>
      <c r="CA53" s="27">
        <v>37.01</v>
      </c>
      <c r="CB53" s="31">
        <v>31.113065865742882</v>
      </c>
      <c r="CC53" s="31">
        <v>38.57165073663182</v>
      </c>
      <c r="CD53" s="27">
        <v>32.83</v>
      </c>
      <c r="CE53" s="25">
        <v>56.83857861866698</v>
      </c>
      <c r="CF53" s="31">
        <v>43.561093380569964</v>
      </c>
      <c r="CG53" s="27">
        <v>38.26</v>
      </c>
      <c r="CH53" s="31">
        <v>33.9707392365015</v>
      </c>
      <c r="CI53" s="27">
        <v>31.32</v>
      </c>
      <c r="CJ53" s="27">
        <v>56.61</v>
      </c>
      <c r="CK53" s="27">
        <v>49.59</v>
      </c>
      <c r="CL53" s="27">
        <v>125.19</v>
      </c>
      <c r="CM53" s="25">
        <f>AVERAGE(C53:CL53)</f>
        <v>41.141678836769124</v>
      </c>
    </row>
    <row r="54" spans="1:91" ht="13.5" customHeight="1">
      <c r="A54" s="9">
        <f t="shared" si="4"/>
        <v>50</v>
      </c>
      <c r="B54" s="46" t="s">
        <v>135</v>
      </c>
      <c r="C54" s="11">
        <v>47911.3</v>
      </c>
      <c r="D54" s="60">
        <v>0</v>
      </c>
      <c r="E54" s="13">
        <v>61150</v>
      </c>
      <c r="F54" s="11">
        <v>203885.62</v>
      </c>
      <c r="G54" s="11">
        <v>158791.63</v>
      </c>
      <c r="H54" s="38">
        <v>0</v>
      </c>
      <c r="I54" s="13">
        <v>5000</v>
      </c>
      <c r="J54" s="39">
        <v>0</v>
      </c>
      <c r="K54" s="36">
        <v>0</v>
      </c>
      <c r="L54" s="39">
        <v>0</v>
      </c>
      <c r="M54" s="39">
        <v>0</v>
      </c>
      <c r="N54" s="15">
        <v>0</v>
      </c>
      <c r="O54" s="15">
        <v>25200</v>
      </c>
      <c r="P54" s="39">
        <v>0</v>
      </c>
      <c r="Q54" s="39">
        <v>1200</v>
      </c>
      <c r="R54" s="39"/>
      <c r="S54" s="39">
        <v>0</v>
      </c>
      <c r="T54" s="11">
        <v>0</v>
      </c>
      <c r="U54" s="15">
        <v>0</v>
      </c>
      <c r="V54" s="15">
        <v>0</v>
      </c>
      <c r="W54" s="11">
        <v>90000</v>
      </c>
      <c r="X54" s="39">
        <v>26000</v>
      </c>
      <c r="Y54" s="38">
        <v>0</v>
      </c>
      <c r="Z54" s="39">
        <v>10000</v>
      </c>
      <c r="AA54" s="11">
        <v>176396.99667000002</v>
      </c>
      <c r="AB54" s="39">
        <v>20000</v>
      </c>
      <c r="AC54" s="11">
        <v>244247.16275</v>
      </c>
      <c r="AD54" s="11">
        <v>172054.69400000002</v>
      </c>
      <c r="AE54" s="39">
        <v>0</v>
      </c>
      <c r="AF54" s="39">
        <v>0</v>
      </c>
      <c r="AG54" s="39">
        <v>0</v>
      </c>
      <c r="AH54" s="39">
        <v>0</v>
      </c>
      <c r="AI54" s="39">
        <v>10000</v>
      </c>
      <c r="AJ54" s="39">
        <v>0</v>
      </c>
      <c r="AK54" s="15">
        <v>2500</v>
      </c>
      <c r="AL54" s="16">
        <v>2060</v>
      </c>
      <c r="AM54" s="11">
        <v>325293.82083</v>
      </c>
      <c r="AN54" s="15">
        <v>0</v>
      </c>
      <c r="AO54" s="39">
        <v>3200</v>
      </c>
      <c r="AP54" s="11">
        <v>40000</v>
      </c>
      <c r="AQ54" s="16">
        <v>0</v>
      </c>
      <c r="AR54" s="16">
        <v>0</v>
      </c>
      <c r="AS54" s="39">
        <v>10000</v>
      </c>
      <c r="AT54" s="15">
        <v>17108.88</v>
      </c>
      <c r="AU54" s="11">
        <v>173083.56</v>
      </c>
      <c r="AV54" s="20">
        <v>0</v>
      </c>
      <c r="AW54" s="16">
        <v>0</v>
      </c>
      <c r="AX54" s="20">
        <v>0</v>
      </c>
      <c r="AY54" s="20">
        <v>0</v>
      </c>
      <c r="AZ54" s="20">
        <v>55000</v>
      </c>
      <c r="BA54" s="20">
        <v>0</v>
      </c>
      <c r="BB54" s="15">
        <v>0</v>
      </c>
      <c r="BC54" s="20">
        <v>0</v>
      </c>
      <c r="BD54" s="20">
        <v>0</v>
      </c>
      <c r="BE54" s="16">
        <v>0</v>
      </c>
      <c r="BF54" s="20">
        <v>0</v>
      </c>
      <c r="BG54" s="11">
        <v>197049</v>
      </c>
      <c r="BH54" s="20">
        <v>10212.59</v>
      </c>
      <c r="BI54" s="16">
        <v>0</v>
      </c>
      <c r="BJ54" s="16">
        <v>1000</v>
      </c>
      <c r="BK54" s="16">
        <v>0</v>
      </c>
      <c r="BL54" s="16">
        <v>0</v>
      </c>
      <c r="BM54" s="16">
        <v>0</v>
      </c>
      <c r="BN54" s="11">
        <v>68433.79</v>
      </c>
      <c r="BO54" s="20">
        <v>0</v>
      </c>
      <c r="BP54" s="16">
        <v>0</v>
      </c>
      <c r="BQ54" s="20">
        <v>0</v>
      </c>
      <c r="BR54" s="16">
        <v>0</v>
      </c>
      <c r="BS54" s="20">
        <v>0</v>
      </c>
      <c r="BT54" s="16">
        <v>0</v>
      </c>
      <c r="BU54" s="20">
        <v>5000</v>
      </c>
      <c r="BV54" s="20">
        <v>0</v>
      </c>
      <c r="BW54" s="16">
        <v>0</v>
      </c>
      <c r="BX54" s="15">
        <v>0</v>
      </c>
      <c r="BY54" s="16">
        <v>0</v>
      </c>
      <c r="BZ54" s="11">
        <v>80000</v>
      </c>
      <c r="CA54" s="20">
        <v>0</v>
      </c>
      <c r="CB54" s="16">
        <v>0</v>
      </c>
      <c r="CC54" s="16">
        <v>0</v>
      </c>
      <c r="CD54" s="20">
        <v>0</v>
      </c>
      <c r="CE54" s="11">
        <v>0</v>
      </c>
      <c r="CF54" s="16">
        <v>0</v>
      </c>
      <c r="CG54" s="20">
        <v>0</v>
      </c>
      <c r="CH54" s="16">
        <v>0</v>
      </c>
      <c r="CI54" s="20">
        <v>0</v>
      </c>
      <c r="CJ54" s="20">
        <v>0</v>
      </c>
      <c r="CK54" s="20">
        <v>0</v>
      </c>
      <c r="CL54" s="20">
        <v>0</v>
      </c>
      <c r="CM54" s="19">
        <f>SUM(C54:CL54)</f>
        <v>2241779.04425</v>
      </c>
    </row>
    <row r="55" spans="1:91" ht="13.5" customHeight="1">
      <c r="A55" s="9">
        <f t="shared" si="4"/>
        <v>51</v>
      </c>
      <c r="B55" s="46" t="s">
        <v>140</v>
      </c>
      <c r="C55" s="11">
        <v>196348.19300000003</v>
      </c>
      <c r="D55" s="38">
        <v>1500</v>
      </c>
      <c r="E55" s="13">
        <v>7194</v>
      </c>
      <c r="F55" s="11">
        <v>10991.79</v>
      </c>
      <c r="G55" s="11">
        <v>4050.4</v>
      </c>
      <c r="H55" s="38">
        <v>11055</v>
      </c>
      <c r="I55" s="13">
        <v>2500</v>
      </c>
      <c r="J55" s="39">
        <v>0</v>
      </c>
      <c r="K55" s="36">
        <v>300</v>
      </c>
      <c r="L55" s="39">
        <v>3000</v>
      </c>
      <c r="M55" s="39">
        <v>0</v>
      </c>
      <c r="N55" s="36">
        <v>1670</v>
      </c>
      <c r="O55" s="36">
        <v>100</v>
      </c>
      <c r="P55" s="39">
        <v>500</v>
      </c>
      <c r="Q55" s="39">
        <v>0</v>
      </c>
      <c r="R55" s="39"/>
      <c r="S55" s="39">
        <v>0</v>
      </c>
      <c r="T55" s="11">
        <v>43719.99403</v>
      </c>
      <c r="U55" s="36">
        <v>0</v>
      </c>
      <c r="V55" s="36">
        <v>3000</v>
      </c>
      <c r="W55" s="11">
        <v>5067</v>
      </c>
      <c r="X55" s="39">
        <v>6100</v>
      </c>
      <c r="Y55" s="38">
        <v>0</v>
      </c>
      <c r="Z55" s="39">
        <v>500</v>
      </c>
      <c r="AA55" s="11">
        <v>16130</v>
      </c>
      <c r="AB55" s="39">
        <v>5100</v>
      </c>
      <c r="AC55" s="11">
        <v>14686</v>
      </c>
      <c r="AD55" s="11">
        <v>28862.3156</v>
      </c>
      <c r="AE55" s="39">
        <v>100</v>
      </c>
      <c r="AF55" s="39">
        <v>200</v>
      </c>
      <c r="AG55" s="39">
        <v>0</v>
      </c>
      <c r="AH55" s="39">
        <v>32637.486739999997</v>
      </c>
      <c r="AI55" s="39">
        <v>300</v>
      </c>
      <c r="AJ55" s="39">
        <v>100</v>
      </c>
      <c r="AK55" s="36">
        <v>0</v>
      </c>
      <c r="AL55" s="16">
        <v>500</v>
      </c>
      <c r="AM55" s="11">
        <v>94982.96</v>
      </c>
      <c r="AN55" s="36">
        <v>1000</v>
      </c>
      <c r="AO55" s="39">
        <v>0</v>
      </c>
      <c r="AP55" s="11">
        <v>206000</v>
      </c>
      <c r="AQ55" s="16">
        <v>0</v>
      </c>
      <c r="AR55" s="16">
        <v>0</v>
      </c>
      <c r="AS55" s="39">
        <v>0</v>
      </c>
      <c r="AT55" s="36">
        <v>500</v>
      </c>
      <c r="AU55" s="11">
        <v>0</v>
      </c>
      <c r="AV55" s="20">
        <v>500</v>
      </c>
      <c r="AW55" s="16">
        <v>0</v>
      </c>
      <c r="AX55" s="20">
        <v>0</v>
      </c>
      <c r="AY55" s="20">
        <v>1000</v>
      </c>
      <c r="AZ55" s="20">
        <v>2024</v>
      </c>
      <c r="BA55" s="20">
        <v>0</v>
      </c>
      <c r="BB55" s="36">
        <v>1500</v>
      </c>
      <c r="BC55" s="20">
        <v>0</v>
      </c>
      <c r="BD55" s="20">
        <v>100</v>
      </c>
      <c r="BE55" s="16">
        <v>0</v>
      </c>
      <c r="BF55" s="20">
        <v>0</v>
      </c>
      <c r="BG55" s="11">
        <v>100</v>
      </c>
      <c r="BH55" s="20">
        <v>1000</v>
      </c>
      <c r="BI55" s="16">
        <v>0</v>
      </c>
      <c r="BJ55" s="16">
        <v>500</v>
      </c>
      <c r="BK55" s="16">
        <v>100</v>
      </c>
      <c r="BL55" s="16">
        <v>0</v>
      </c>
      <c r="BM55" s="16">
        <v>0</v>
      </c>
      <c r="BN55" s="11">
        <v>1000</v>
      </c>
      <c r="BO55" s="20">
        <v>100</v>
      </c>
      <c r="BP55" s="16">
        <v>0</v>
      </c>
      <c r="BQ55" s="20">
        <v>100</v>
      </c>
      <c r="BR55" s="16">
        <v>0</v>
      </c>
      <c r="BS55" s="20">
        <v>0</v>
      </c>
      <c r="BT55" s="16">
        <v>0</v>
      </c>
      <c r="BU55" s="20">
        <v>0</v>
      </c>
      <c r="BV55" s="20">
        <v>0</v>
      </c>
      <c r="BW55" s="16">
        <v>0</v>
      </c>
      <c r="BX55" s="36">
        <v>0</v>
      </c>
      <c r="BY55" s="16">
        <v>0</v>
      </c>
      <c r="BZ55" s="11">
        <v>0</v>
      </c>
      <c r="CA55" s="20">
        <v>0</v>
      </c>
      <c r="CB55" s="16">
        <v>0</v>
      </c>
      <c r="CC55" s="16">
        <v>0</v>
      </c>
      <c r="CD55" s="20">
        <v>0</v>
      </c>
      <c r="CE55" s="11">
        <v>0</v>
      </c>
      <c r="CF55" s="16">
        <v>0</v>
      </c>
      <c r="CG55" s="20">
        <v>0</v>
      </c>
      <c r="CH55" s="16">
        <v>0</v>
      </c>
      <c r="CI55" s="20">
        <v>0</v>
      </c>
      <c r="CJ55" s="20">
        <v>0</v>
      </c>
      <c r="CK55" s="20">
        <v>0</v>
      </c>
      <c r="CL55" s="20">
        <v>0</v>
      </c>
      <c r="CM55" s="19">
        <f>SUM(C55:CL55)</f>
        <v>706719.1393700001</v>
      </c>
    </row>
    <row r="56" spans="1:91" ht="13.5" customHeight="1">
      <c r="A56" s="9">
        <f t="shared" si="4"/>
        <v>52</v>
      </c>
      <c r="B56" s="46" t="s">
        <v>141</v>
      </c>
      <c r="C56" s="11">
        <v>0</v>
      </c>
      <c r="D56" s="60">
        <v>0</v>
      </c>
      <c r="E56" s="13">
        <v>0</v>
      </c>
      <c r="F56" s="11">
        <v>0</v>
      </c>
      <c r="G56" s="11">
        <v>0</v>
      </c>
      <c r="H56" s="38">
        <v>0</v>
      </c>
      <c r="I56" s="13">
        <v>0</v>
      </c>
      <c r="J56" s="58">
        <v>0</v>
      </c>
      <c r="K56" s="36">
        <v>0</v>
      </c>
      <c r="L56" s="58">
        <v>0</v>
      </c>
      <c r="M56" s="58">
        <v>0</v>
      </c>
      <c r="N56" s="36">
        <v>0</v>
      </c>
      <c r="O56" s="36">
        <v>0</v>
      </c>
      <c r="P56" s="58">
        <v>0</v>
      </c>
      <c r="Q56" s="58">
        <v>0</v>
      </c>
      <c r="R56" s="58"/>
      <c r="S56" s="58">
        <v>0</v>
      </c>
      <c r="T56" s="11">
        <v>0</v>
      </c>
      <c r="U56" s="36">
        <v>0</v>
      </c>
      <c r="V56" s="36">
        <v>0</v>
      </c>
      <c r="W56" s="11">
        <v>0</v>
      </c>
      <c r="X56" s="58">
        <v>0</v>
      </c>
      <c r="Y56" s="61">
        <v>0</v>
      </c>
      <c r="Z56" s="62">
        <v>0</v>
      </c>
      <c r="AA56" s="11">
        <v>0</v>
      </c>
      <c r="AB56" s="62">
        <v>0</v>
      </c>
      <c r="AC56" s="11">
        <v>0</v>
      </c>
      <c r="AD56" s="11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36">
        <v>0</v>
      </c>
      <c r="AL56" s="16">
        <v>0</v>
      </c>
      <c r="AM56" s="11">
        <v>0</v>
      </c>
      <c r="AN56" s="36">
        <v>0</v>
      </c>
      <c r="AO56" s="62">
        <v>0</v>
      </c>
      <c r="AP56" s="11">
        <v>0</v>
      </c>
      <c r="AQ56" s="16">
        <v>0</v>
      </c>
      <c r="AR56" s="16">
        <v>0</v>
      </c>
      <c r="AS56" s="62">
        <v>0</v>
      </c>
      <c r="AT56" s="36">
        <v>0</v>
      </c>
      <c r="AU56" s="11">
        <v>0</v>
      </c>
      <c r="AV56" s="20">
        <v>0</v>
      </c>
      <c r="AW56" s="16">
        <v>0</v>
      </c>
      <c r="AX56" s="20">
        <v>0</v>
      </c>
      <c r="AY56" s="20">
        <v>0</v>
      </c>
      <c r="AZ56" s="20">
        <v>0</v>
      </c>
      <c r="BA56" s="20">
        <v>0</v>
      </c>
      <c r="BB56" s="36">
        <v>0</v>
      </c>
      <c r="BC56" s="20">
        <v>0</v>
      </c>
      <c r="BD56" s="20">
        <v>0</v>
      </c>
      <c r="BE56" s="16">
        <v>0</v>
      </c>
      <c r="BF56" s="20">
        <v>0</v>
      </c>
      <c r="BG56" s="11">
        <v>0</v>
      </c>
      <c r="BH56" s="20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1">
        <v>0</v>
      </c>
      <c r="BO56" s="20">
        <v>0</v>
      </c>
      <c r="BP56" s="16">
        <v>0</v>
      </c>
      <c r="BQ56" s="20">
        <v>0</v>
      </c>
      <c r="BR56" s="16">
        <v>0</v>
      </c>
      <c r="BS56" s="20">
        <v>0</v>
      </c>
      <c r="BT56" s="16">
        <v>0</v>
      </c>
      <c r="BU56" s="20">
        <v>0</v>
      </c>
      <c r="BV56" s="20">
        <v>0</v>
      </c>
      <c r="BW56" s="16">
        <v>0</v>
      </c>
      <c r="BX56" s="36">
        <v>0</v>
      </c>
      <c r="BY56" s="16">
        <v>0</v>
      </c>
      <c r="BZ56" s="11">
        <v>0</v>
      </c>
      <c r="CA56" s="20">
        <v>0</v>
      </c>
      <c r="CB56" s="16">
        <v>0</v>
      </c>
      <c r="CC56" s="16">
        <v>0</v>
      </c>
      <c r="CD56" s="20">
        <v>0</v>
      </c>
      <c r="CE56" s="11">
        <v>0</v>
      </c>
      <c r="CF56" s="16">
        <v>0</v>
      </c>
      <c r="CG56" s="20">
        <v>0</v>
      </c>
      <c r="CH56" s="16">
        <v>0</v>
      </c>
      <c r="CI56" s="20">
        <v>0</v>
      </c>
      <c r="CJ56" s="20">
        <v>0</v>
      </c>
      <c r="CK56" s="20">
        <v>0</v>
      </c>
      <c r="CL56" s="20">
        <v>0</v>
      </c>
      <c r="CM56" s="19">
        <f>SUM(C56:CL56)</f>
        <v>0</v>
      </c>
    </row>
    <row r="57" spans="1:91" ht="13.5" customHeight="1">
      <c r="A57" s="9">
        <f t="shared" si="4"/>
        <v>53</v>
      </c>
      <c r="B57" s="46" t="s">
        <v>142</v>
      </c>
      <c r="C57" s="11">
        <v>68044</v>
      </c>
      <c r="D57" s="60">
        <v>0</v>
      </c>
      <c r="E57" s="13">
        <v>10000</v>
      </c>
      <c r="F57" s="11">
        <v>27976</v>
      </c>
      <c r="G57" s="11">
        <v>0</v>
      </c>
      <c r="H57" s="38">
        <v>112582</v>
      </c>
      <c r="I57" s="13">
        <v>15000</v>
      </c>
      <c r="J57" s="38">
        <v>40633.97281000001</v>
      </c>
      <c r="K57" s="15">
        <v>100</v>
      </c>
      <c r="L57" s="38">
        <v>0</v>
      </c>
      <c r="M57" s="38">
        <v>0</v>
      </c>
      <c r="N57" s="15">
        <v>0</v>
      </c>
      <c r="O57" s="15">
        <v>40000</v>
      </c>
      <c r="P57" s="38">
        <v>0</v>
      </c>
      <c r="Q57" s="38">
        <v>0</v>
      </c>
      <c r="R57" s="38"/>
      <c r="S57" s="38">
        <v>2400</v>
      </c>
      <c r="T57" s="11">
        <v>23337.666670000002</v>
      </c>
      <c r="U57" s="15">
        <v>0</v>
      </c>
      <c r="V57" s="15">
        <v>83004.09</v>
      </c>
      <c r="W57" s="11">
        <v>0</v>
      </c>
      <c r="X57" s="38">
        <v>0</v>
      </c>
      <c r="Y57" s="38">
        <v>0</v>
      </c>
      <c r="Z57" s="38">
        <v>10000</v>
      </c>
      <c r="AA57" s="11">
        <v>109300</v>
      </c>
      <c r="AB57" s="38">
        <v>0</v>
      </c>
      <c r="AC57" s="11">
        <v>25265</v>
      </c>
      <c r="AD57" s="11">
        <v>61125</v>
      </c>
      <c r="AE57" s="38">
        <v>40000</v>
      </c>
      <c r="AF57" s="38">
        <v>30000</v>
      </c>
      <c r="AG57" s="38">
        <v>36500</v>
      </c>
      <c r="AH57" s="38">
        <v>0</v>
      </c>
      <c r="AI57" s="38">
        <v>0</v>
      </c>
      <c r="AJ57" s="38">
        <v>0</v>
      </c>
      <c r="AK57" s="15">
        <v>0</v>
      </c>
      <c r="AL57" s="16">
        <v>0</v>
      </c>
      <c r="AM57" s="11">
        <v>80289.18995</v>
      </c>
      <c r="AN57" s="15">
        <v>0</v>
      </c>
      <c r="AO57" s="38">
        <v>0</v>
      </c>
      <c r="AP57" s="11">
        <v>0</v>
      </c>
      <c r="AQ57" s="16">
        <v>0</v>
      </c>
      <c r="AR57" s="16">
        <v>10500</v>
      </c>
      <c r="AS57" s="38">
        <v>0</v>
      </c>
      <c r="AT57" s="15">
        <v>0</v>
      </c>
      <c r="AU57" s="11">
        <v>63063</v>
      </c>
      <c r="AV57" s="20">
        <v>0</v>
      </c>
      <c r="AW57" s="16">
        <v>0</v>
      </c>
      <c r="AX57" s="20">
        <v>14625</v>
      </c>
      <c r="AY57" s="20">
        <v>60000</v>
      </c>
      <c r="AZ57" s="20">
        <v>41820</v>
      </c>
      <c r="BA57" s="20">
        <v>0</v>
      </c>
      <c r="BB57" s="15">
        <v>0</v>
      </c>
      <c r="BC57" s="20">
        <v>0</v>
      </c>
      <c r="BD57" s="20">
        <v>0</v>
      </c>
      <c r="BE57" s="16">
        <v>0</v>
      </c>
      <c r="BF57" s="20">
        <v>0</v>
      </c>
      <c r="BG57" s="11">
        <v>79500</v>
      </c>
      <c r="BH57" s="20">
        <v>0</v>
      </c>
      <c r="BI57" s="16">
        <v>0</v>
      </c>
      <c r="BJ57" s="16">
        <v>114.811</v>
      </c>
      <c r="BK57" s="16">
        <v>0</v>
      </c>
      <c r="BL57" s="16">
        <v>0</v>
      </c>
      <c r="BM57" s="16">
        <v>0</v>
      </c>
      <c r="BN57" s="11">
        <v>43550</v>
      </c>
      <c r="BO57" s="20">
        <v>0</v>
      </c>
      <c r="BP57" s="16">
        <v>0</v>
      </c>
      <c r="BQ57" s="20">
        <v>0</v>
      </c>
      <c r="BR57" s="16">
        <v>0</v>
      </c>
      <c r="BS57" s="20">
        <v>0</v>
      </c>
      <c r="BT57" s="16">
        <v>100</v>
      </c>
      <c r="BU57" s="20">
        <v>0</v>
      </c>
      <c r="BV57" s="20">
        <v>0</v>
      </c>
      <c r="BW57" s="16">
        <v>0</v>
      </c>
      <c r="BX57" s="36">
        <v>0</v>
      </c>
      <c r="BY57" s="16">
        <v>0</v>
      </c>
      <c r="BZ57" s="11">
        <v>0</v>
      </c>
      <c r="CA57" s="20">
        <v>0</v>
      </c>
      <c r="CB57" s="16">
        <v>0</v>
      </c>
      <c r="CC57" s="16">
        <v>0</v>
      </c>
      <c r="CD57" s="20">
        <v>0</v>
      </c>
      <c r="CE57" s="11">
        <v>200</v>
      </c>
      <c r="CF57" s="16">
        <v>0</v>
      </c>
      <c r="CG57" s="20">
        <v>0</v>
      </c>
      <c r="CH57" s="16">
        <v>0</v>
      </c>
      <c r="CI57" s="20">
        <v>0</v>
      </c>
      <c r="CJ57" s="20">
        <v>0</v>
      </c>
      <c r="CK57" s="20">
        <v>0</v>
      </c>
      <c r="CL57" s="20">
        <v>0</v>
      </c>
      <c r="CM57" s="19">
        <f>SUM(C57:CL57)</f>
        <v>1129029.73043</v>
      </c>
    </row>
    <row r="58" spans="1:91" s="32" customFormat="1" ht="13.5" customHeight="1">
      <c r="A58" s="23">
        <f t="shared" si="4"/>
        <v>54</v>
      </c>
      <c r="B58" s="54" t="s">
        <v>143</v>
      </c>
      <c r="C58" s="41">
        <v>312303.493</v>
      </c>
      <c r="D58" s="55">
        <v>1500</v>
      </c>
      <c r="E58" s="21">
        <v>78344</v>
      </c>
      <c r="F58" s="41">
        <v>242853.41</v>
      </c>
      <c r="G58" s="41">
        <v>162842.03</v>
      </c>
      <c r="H58" s="55">
        <v>123637</v>
      </c>
      <c r="I58" s="21">
        <v>22500</v>
      </c>
      <c r="J58" s="56">
        <v>40633.97281000001</v>
      </c>
      <c r="K58" s="49">
        <v>400</v>
      </c>
      <c r="L58" s="56">
        <v>3000</v>
      </c>
      <c r="M58" s="56">
        <v>0</v>
      </c>
      <c r="N58" s="49">
        <v>1670</v>
      </c>
      <c r="O58" s="49">
        <v>65300</v>
      </c>
      <c r="P58" s="56">
        <v>500</v>
      </c>
      <c r="Q58" s="56">
        <v>1200</v>
      </c>
      <c r="R58" s="56"/>
      <c r="S58" s="56">
        <v>2400</v>
      </c>
      <c r="T58" s="41">
        <v>67057.66070000001</v>
      </c>
      <c r="U58" s="49">
        <v>0</v>
      </c>
      <c r="V58" s="49">
        <v>86004.09</v>
      </c>
      <c r="W58" s="41">
        <v>95067</v>
      </c>
      <c r="X58" s="56">
        <v>32100</v>
      </c>
      <c r="Y58" s="55">
        <v>0</v>
      </c>
      <c r="Z58" s="56">
        <v>20500</v>
      </c>
      <c r="AA58" s="41">
        <v>301826.99667</v>
      </c>
      <c r="AB58" s="56">
        <v>25100</v>
      </c>
      <c r="AC58" s="41">
        <v>284198.16275</v>
      </c>
      <c r="AD58" s="41">
        <v>262042.00960000002</v>
      </c>
      <c r="AE58" s="56">
        <v>40100</v>
      </c>
      <c r="AF58" s="56">
        <v>30200</v>
      </c>
      <c r="AG58" s="56">
        <v>36500</v>
      </c>
      <c r="AH58" s="56">
        <v>32637.486739999997</v>
      </c>
      <c r="AI58" s="56">
        <v>10300</v>
      </c>
      <c r="AJ58" s="56">
        <v>100</v>
      </c>
      <c r="AK58" s="49">
        <v>2500</v>
      </c>
      <c r="AL58" s="44">
        <v>2560</v>
      </c>
      <c r="AM58" s="41">
        <v>500565.97078</v>
      </c>
      <c r="AN58" s="49">
        <v>1000</v>
      </c>
      <c r="AO58" s="56">
        <v>3200</v>
      </c>
      <c r="AP58" s="41">
        <v>246000</v>
      </c>
      <c r="AQ58" s="44">
        <v>0</v>
      </c>
      <c r="AR58" s="44">
        <v>10500</v>
      </c>
      <c r="AS58" s="56">
        <v>10000</v>
      </c>
      <c r="AT58" s="49">
        <v>17608.88</v>
      </c>
      <c r="AU58" s="41">
        <v>236146.56</v>
      </c>
      <c r="AV58" s="21">
        <v>500</v>
      </c>
      <c r="AW58" s="44">
        <v>0</v>
      </c>
      <c r="AX58" s="21">
        <v>14625</v>
      </c>
      <c r="AY58" s="21">
        <v>61000</v>
      </c>
      <c r="AZ58" s="21">
        <v>98844</v>
      </c>
      <c r="BA58" s="21">
        <v>0</v>
      </c>
      <c r="BB58" s="49">
        <v>1500</v>
      </c>
      <c r="BC58" s="21">
        <v>0</v>
      </c>
      <c r="BD58" s="21">
        <v>100</v>
      </c>
      <c r="BE58" s="44">
        <v>0</v>
      </c>
      <c r="BF58" s="21">
        <v>0</v>
      </c>
      <c r="BG58" s="41">
        <v>276649</v>
      </c>
      <c r="BH58" s="21">
        <v>11212.59</v>
      </c>
      <c r="BI58" s="44">
        <v>0</v>
      </c>
      <c r="BJ58" s="44">
        <v>1614.811</v>
      </c>
      <c r="BK58" s="44">
        <v>100</v>
      </c>
      <c r="BL58" s="44">
        <v>0</v>
      </c>
      <c r="BM58" s="44">
        <v>0</v>
      </c>
      <c r="BN58" s="41">
        <v>112983.79</v>
      </c>
      <c r="BO58" s="21">
        <v>100</v>
      </c>
      <c r="BP58" s="44">
        <v>0</v>
      </c>
      <c r="BQ58" s="21">
        <v>100</v>
      </c>
      <c r="BR58" s="44">
        <v>0</v>
      </c>
      <c r="BS58" s="21">
        <v>0</v>
      </c>
      <c r="BT58" s="44">
        <v>100</v>
      </c>
      <c r="BU58" s="21">
        <v>5000</v>
      </c>
      <c r="BV58" s="21">
        <v>0</v>
      </c>
      <c r="BW58" s="44">
        <v>0</v>
      </c>
      <c r="BX58" s="49">
        <v>0</v>
      </c>
      <c r="BY58" s="44">
        <v>0</v>
      </c>
      <c r="BZ58" s="41">
        <v>80000</v>
      </c>
      <c r="CA58" s="21">
        <v>0</v>
      </c>
      <c r="CB58" s="44">
        <v>0</v>
      </c>
      <c r="CC58" s="44">
        <v>0</v>
      </c>
      <c r="CD58" s="21">
        <v>0</v>
      </c>
      <c r="CE58" s="41">
        <v>200</v>
      </c>
      <c r="CF58" s="44">
        <v>0</v>
      </c>
      <c r="CG58" s="21">
        <v>0</v>
      </c>
      <c r="CH58" s="44">
        <v>0</v>
      </c>
      <c r="CI58" s="21">
        <v>0</v>
      </c>
      <c r="CJ58" s="21">
        <v>0</v>
      </c>
      <c r="CK58" s="21">
        <v>0</v>
      </c>
      <c r="CL58" s="21">
        <v>0</v>
      </c>
      <c r="CM58" s="19">
        <f>SUM(C58:CL58)</f>
        <v>4077527.9140500007</v>
      </c>
    </row>
    <row r="59" spans="1:91" s="32" customFormat="1" ht="13.5" customHeight="1">
      <c r="A59" s="23">
        <f t="shared" si="4"/>
        <v>55</v>
      </c>
      <c r="B59" s="54" t="s">
        <v>144</v>
      </c>
      <c r="C59" s="25">
        <v>36.12553353503326</v>
      </c>
      <c r="D59" s="25">
        <v>2.7053551977654036</v>
      </c>
      <c r="E59" s="25">
        <v>28.847691322023294</v>
      </c>
      <c r="F59" s="25">
        <v>33.86746108838855</v>
      </c>
      <c r="G59" s="25">
        <v>19.44654277201681</v>
      </c>
      <c r="H59" s="25">
        <v>125.79053394107113</v>
      </c>
      <c r="I59" s="25">
        <v>5.858892922966683</v>
      </c>
      <c r="J59" s="25">
        <v>34.40548578793561</v>
      </c>
      <c r="K59" s="25">
        <v>0.05488266296098044</v>
      </c>
      <c r="L59" s="25">
        <v>3.5137034434293746</v>
      </c>
      <c r="M59" s="25">
        <v>0</v>
      </c>
      <c r="N59" s="25">
        <v>0.2610840170868389</v>
      </c>
      <c r="O59" s="25">
        <v>16.733090764519375</v>
      </c>
      <c r="P59" s="25">
        <v>0.3557807252234303</v>
      </c>
      <c r="Q59" s="25">
        <v>0.7479384945244669</v>
      </c>
      <c r="R59" s="25"/>
      <c r="S59" s="25">
        <v>0.8990132767404476</v>
      </c>
      <c r="T59" s="25">
        <v>-2.8560562914593928</v>
      </c>
      <c r="U59" s="25">
        <v>0</v>
      </c>
      <c r="V59" s="25">
        <v>11.074522856592948</v>
      </c>
      <c r="W59" s="25">
        <v>12.241925701386483</v>
      </c>
      <c r="X59" s="25">
        <v>16.739412712567077</v>
      </c>
      <c r="Y59" s="25">
        <v>0</v>
      </c>
      <c r="Z59" s="25">
        <v>21.110194390908077</v>
      </c>
      <c r="AA59" s="25">
        <v>30.79210498507543</v>
      </c>
      <c r="AB59" s="25">
        <v>11.218690538532151</v>
      </c>
      <c r="AC59" s="25">
        <v>52.59652900331595</v>
      </c>
      <c r="AD59" s="25">
        <v>22.36945730285467</v>
      </c>
      <c r="AE59" s="25">
        <v>34.87281943366893</v>
      </c>
      <c r="AF59" s="25">
        <v>24.652077153818105</v>
      </c>
      <c r="AG59" s="25">
        <v>19.14103127576337</v>
      </c>
      <c r="AH59" s="25">
        <v>10.866738725516091</v>
      </c>
      <c r="AI59" s="25">
        <v>6.653103524510717</v>
      </c>
      <c r="AJ59" s="25">
        <v>0.16942547820341222</v>
      </c>
      <c r="AK59" s="25">
        <v>2.1491601086681285</v>
      </c>
      <c r="AL59" s="25">
        <v>5.859034870938622</v>
      </c>
      <c r="AM59" s="25">
        <v>56.08431567658785</v>
      </c>
      <c r="AN59" s="25">
        <v>0.2800921775864552</v>
      </c>
      <c r="AO59" s="25">
        <v>3.470742761459014</v>
      </c>
      <c r="AP59" s="25">
        <v>36.154297343074546</v>
      </c>
      <c r="AQ59" s="25">
        <v>0</v>
      </c>
      <c r="AR59" s="25">
        <v>4.488815794817512</v>
      </c>
      <c r="AS59" s="25">
        <v>8.327117671539208</v>
      </c>
      <c r="AT59" s="25">
        <v>5.374400884815113</v>
      </c>
      <c r="AU59" s="25">
        <v>46.49763144735976</v>
      </c>
      <c r="AV59" s="25">
        <v>0.4539685925279421</v>
      </c>
      <c r="AW59" s="25">
        <v>0</v>
      </c>
      <c r="AX59" s="25">
        <v>5.217459092791333</v>
      </c>
      <c r="AY59" s="25">
        <v>26.409771197958875</v>
      </c>
      <c r="AZ59" s="25">
        <v>36.11204598539005</v>
      </c>
      <c r="BA59" s="25">
        <v>0</v>
      </c>
      <c r="BB59" s="25">
        <v>0.5396749911640736</v>
      </c>
      <c r="BC59" s="25">
        <v>0</v>
      </c>
      <c r="BD59" s="25">
        <v>0.09467804322276756</v>
      </c>
      <c r="BE59" s="25">
        <v>0</v>
      </c>
      <c r="BF59" s="25">
        <v>0</v>
      </c>
      <c r="BG59" s="25">
        <v>35.295205644876546</v>
      </c>
      <c r="BH59" s="25">
        <v>4.844231712313401</v>
      </c>
      <c r="BI59" s="25">
        <v>0</v>
      </c>
      <c r="BJ59" s="25">
        <v>4.381403559359749</v>
      </c>
      <c r="BK59" s="25">
        <v>0.43001505052676847</v>
      </c>
      <c r="BL59" s="25">
        <v>0</v>
      </c>
      <c r="BM59" s="25">
        <v>0</v>
      </c>
      <c r="BN59" s="25">
        <v>30.16292403661282</v>
      </c>
      <c r="BO59" s="25">
        <v>0.12064329021913521</v>
      </c>
      <c r="BP59" s="25">
        <v>0</v>
      </c>
      <c r="BQ59" s="25">
        <v>0.08897791862537802</v>
      </c>
      <c r="BR59" s="25">
        <v>0</v>
      </c>
      <c r="BS59" s="25">
        <v>0</v>
      </c>
      <c r="BT59" s="25">
        <v>0.64</v>
      </c>
      <c r="BU59" s="25">
        <v>5.796765404904063</v>
      </c>
      <c r="BV59" s="25">
        <v>0</v>
      </c>
      <c r="BW59" s="25">
        <v>0</v>
      </c>
      <c r="BX59" s="25">
        <v>0</v>
      </c>
      <c r="BY59" s="25">
        <v>0</v>
      </c>
      <c r="BZ59" s="25">
        <v>17.087627489720724</v>
      </c>
      <c r="CA59" s="25">
        <v>0</v>
      </c>
      <c r="CB59" s="25">
        <v>0</v>
      </c>
      <c r="CC59" s="25">
        <v>0</v>
      </c>
      <c r="CD59" s="25">
        <v>0</v>
      </c>
      <c r="CE59" s="25">
        <v>0.050891190706748204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/>
      <c r="CM59" s="25">
        <f>AVERAGE(C59:CL59)</f>
        <v>10.670544868380306</v>
      </c>
    </row>
    <row r="60" spans="1:91" s="32" customFormat="1" ht="24" customHeight="1">
      <c r="A60" s="23">
        <f t="shared" si="4"/>
        <v>56</v>
      </c>
      <c r="B60" s="40" t="s">
        <v>145</v>
      </c>
      <c r="C60" s="25">
        <v>24.862870284080564</v>
      </c>
      <c r="D60" s="26">
        <v>2.7053551977654036</v>
      </c>
      <c r="E60" s="27">
        <v>2.6489621588205297</v>
      </c>
      <c r="F60" s="25">
        <v>1.532875408736235</v>
      </c>
      <c r="G60" s="25">
        <v>0.483697463386921</v>
      </c>
      <c r="H60" s="26">
        <v>11.247558196321016</v>
      </c>
      <c r="I60" s="27">
        <v>0.6773158784516017</v>
      </c>
      <c r="J60" s="57">
        <v>0</v>
      </c>
      <c r="K60" s="29">
        <v>0.11046547784906294</v>
      </c>
      <c r="L60" s="57">
        <v>3.5137034434293746</v>
      </c>
      <c r="M60" s="57">
        <v>0</v>
      </c>
      <c r="N60" s="29">
        <v>0.6149244933597838</v>
      </c>
      <c r="O60" s="29">
        <v>0.03682182594968765</v>
      </c>
      <c r="P60" s="57">
        <v>0.3557807252234303</v>
      </c>
      <c r="Q60" s="57">
        <v>0</v>
      </c>
      <c r="R60" s="57"/>
      <c r="S60" s="57">
        <v>0</v>
      </c>
      <c r="T60" s="25">
        <v>-4.1270146973520765</v>
      </c>
      <c r="U60" s="29">
        <v>0</v>
      </c>
      <c r="V60" s="29">
        <v>1.1046547784906295</v>
      </c>
      <c r="W60" s="25">
        <v>1</v>
      </c>
      <c r="X60" s="57">
        <v>3.181009892419288</v>
      </c>
      <c r="Y60" s="28">
        <v>0</v>
      </c>
      <c r="Z60" s="57">
        <v>0.5279440801630292</v>
      </c>
      <c r="AA60" s="25">
        <v>1.661475200448279</v>
      </c>
      <c r="AB60" s="57">
        <v>2.331601495146426</v>
      </c>
      <c r="AC60" s="25">
        <v>2.734243692687274</v>
      </c>
      <c r="AD60" s="25">
        <v>2.4850714465296173</v>
      </c>
      <c r="AE60" s="57">
        <v>0.08696463699169309</v>
      </c>
      <c r="AF60" s="57">
        <v>0.15946229314750662</v>
      </c>
      <c r="AG60" s="57">
        <v>0</v>
      </c>
      <c r="AH60" s="57">
        <v>10.866738725516091</v>
      </c>
      <c r="AI60" s="57">
        <v>0.17902880454112527</v>
      </c>
      <c r="AJ60" s="57">
        <v>0.16965542982203147</v>
      </c>
      <c r="AK60" s="29">
        <v>0</v>
      </c>
      <c r="AL60" s="31">
        <v>1.1443428268014244</v>
      </c>
      <c r="AM60" s="25">
        <v>10.642062286280257</v>
      </c>
      <c r="AN60" s="29">
        <v>0.36821825949687653</v>
      </c>
      <c r="AO60" s="57">
        <v>0</v>
      </c>
      <c r="AP60" s="25">
        <v>30.27555161026253</v>
      </c>
      <c r="AQ60" s="51">
        <v>0</v>
      </c>
      <c r="AR60" s="31">
        <v>0</v>
      </c>
      <c r="AS60" s="57">
        <v>0</v>
      </c>
      <c r="AT60" s="29">
        <v>0.18410912974843827</v>
      </c>
      <c r="AU60" s="25">
        <v>0</v>
      </c>
      <c r="AV60" s="27">
        <v>0.4498951744243591</v>
      </c>
      <c r="AW60" s="51">
        <v>0</v>
      </c>
      <c r="AX60" s="27">
        <v>0</v>
      </c>
      <c r="AY60" s="27">
        <v>0.4329470688189979</v>
      </c>
      <c r="AZ60" s="27">
        <v>0.7315847662219795</v>
      </c>
      <c r="BA60" s="27">
        <v>0</v>
      </c>
      <c r="BB60" s="29">
        <v>0.5523273892453148</v>
      </c>
      <c r="BC60" s="27">
        <v>0</v>
      </c>
      <c r="BD60" s="27">
        <v>0.09467814165743554</v>
      </c>
      <c r="BE60" s="51">
        <v>0</v>
      </c>
      <c r="BF60" s="27">
        <v>0</v>
      </c>
      <c r="BG60" s="25">
        <v>0.012758112564827158</v>
      </c>
      <c r="BH60" s="27">
        <v>0.43203503493068063</v>
      </c>
      <c r="BI60" s="51">
        <v>0</v>
      </c>
      <c r="BJ60" s="31">
        <v>1.3566304537681964</v>
      </c>
      <c r="BK60" s="31">
        <v>0.43001505052676847</v>
      </c>
      <c r="BL60" s="51">
        <v>0</v>
      </c>
      <c r="BM60" s="51">
        <v>0</v>
      </c>
      <c r="BN60" s="25">
        <v>0.2672560553540742</v>
      </c>
      <c r="BO60" s="27">
        <v>0.12064326991518778</v>
      </c>
      <c r="BP60" s="31">
        <v>0</v>
      </c>
      <c r="BQ60" s="27">
        <v>0.08905750443061085</v>
      </c>
      <c r="BR60" s="51">
        <v>0</v>
      </c>
      <c r="BS60" s="27">
        <v>0</v>
      </c>
      <c r="BT60" s="51">
        <v>0</v>
      </c>
      <c r="BU60" s="27">
        <v>0</v>
      </c>
      <c r="BV60" s="27">
        <v>0</v>
      </c>
      <c r="BW60" s="51">
        <v>0</v>
      </c>
      <c r="BX60" s="29">
        <v>0</v>
      </c>
      <c r="BY60" s="51">
        <v>0</v>
      </c>
      <c r="BZ60" s="25">
        <v>0</v>
      </c>
      <c r="CA60" s="27">
        <v>0</v>
      </c>
      <c r="CB60" s="51">
        <v>0</v>
      </c>
      <c r="CC60" s="51">
        <v>0</v>
      </c>
      <c r="CD60" s="27">
        <v>0</v>
      </c>
      <c r="CE60" s="25">
        <v>0</v>
      </c>
      <c r="CF60" s="51">
        <v>0</v>
      </c>
      <c r="CG60" s="27">
        <v>0</v>
      </c>
      <c r="CH60" s="51">
        <v>0</v>
      </c>
      <c r="CI60" s="27">
        <v>0</v>
      </c>
      <c r="CJ60" s="27">
        <v>0</v>
      </c>
      <c r="CK60" s="27">
        <v>0</v>
      </c>
      <c r="CL60" s="27">
        <v>0</v>
      </c>
      <c r="CM60" s="25">
        <f>AVERAGE(C60:CL60)</f>
        <v>1.3647733157054307</v>
      </c>
    </row>
    <row r="61" spans="1:91" s="32" customFormat="1" ht="13.5" customHeight="1">
      <c r="A61" s="23">
        <f t="shared" si="4"/>
        <v>57</v>
      </c>
      <c r="B61" s="40" t="s">
        <v>146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/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f>AVERAGE(C61:CL61)</f>
        <v>0</v>
      </c>
    </row>
    <row r="62" spans="1:91" ht="13.5" customHeight="1">
      <c r="A62" s="9">
        <f t="shared" si="4"/>
        <v>58</v>
      </c>
      <c r="B62" s="10" t="s">
        <v>147</v>
      </c>
      <c r="C62" s="11">
        <v>0</v>
      </c>
      <c r="D62" s="12">
        <v>2453.83076</v>
      </c>
      <c r="E62" s="13">
        <v>4080.10233</v>
      </c>
      <c r="F62" s="11">
        <v>7798.54</v>
      </c>
      <c r="G62" s="11">
        <v>72549.15291</v>
      </c>
      <c r="H62" s="12">
        <v>0</v>
      </c>
      <c r="I62" s="13">
        <v>0</v>
      </c>
      <c r="J62" s="14">
        <v>0</v>
      </c>
      <c r="K62" s="36">
        <v>0</v>
      </c>
      <c r="L62" s="14">
        <v>0</v>
      </c>
      <c r="M62" s="14">
        <v>0</v>
      </c>
      <c r="N62" s="36">
        <v>0</v>
      </c>
      <c r="O62" s="36">
        <v>0</v>
      </c>
      <c r="P62" s="14">
        <v>0</v>
      </c>
      <c r="Q62" s="14">
        <v>0</v>
      </c>
      <c r="R62" s="14"/>
      <c r="S62" s="14">
        <v>0</v>
      </c>
      <c r="T62" s="11">
        <v>437022.87773</v>
      </c>
      <c r="U62" s="36">
        <v>0</v>
      </c>
      <c r="V62" s="36">
        <v>0</v>
      </c>
      <c r="W62" s="11">
        <v>980</v>
      </c>
      <c r="X62" s="14">
        <v>0</v>
      </c>
      <c r="Y62" s="12">
        <v>0</v>
      </c>
      <c r="Z62" s="14">
        <v>0</v>
      </c>
      <c r="AA62" s="11">
        <v>0</v>
      </c>
      <c r="AB62" s="14">
        <v>0</v>
      </c>
      <c r="AC62" s="11">
        <v>0</v>
      </c>
      <c r="AD62" s="11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36">
        <v>0</v>
      </c>
      <c r="AL62" s="63">
        <v>0</v>
      </c>
      <c r="AM62" s="11">
        <v>0</v>
      </c>
      <c r="AN62" s="36">
        <v>0</v>
      </c>
      <c r="AO62" s="14">
        <v>1680</v>
      </c>
      <c r="AP62" s="11">
        <v>17344.44654</v>
      </c>
      <c r="AQ62" s="63">
        <v>0</v>
      </c>
      <c r="AR62" s="63">
        <v>0</v>
      </c>
      <c r="AS62" s="14">
        <v>0</v>
      </c>
      <c r="AT62" s="36">
        <v>0</v>
      </c>
      <c r="AU62" s="11">
        <v>0</v>
      </c>
      <c r="AV62" s="64">
        <v>0</v>
      </c>
      <c r="AW62" s="63">
        <v>0</v>
      </c>
      <c r="AX62" s="64">
        <v>0</v>
      </c>
      <c r="AY62" s="64">
        <v>0</v>
      </c>
      <c r="AZ62" s="64">
        <v>0</v>
      </c>
      <c r="BA62" s="64">
        <v>0</v>
      </c>
      <c r="BB62" s="36">
        <v>0</v>
      </c>
      <c r="BC62" s="64">
        <v>0</v>
      </c>
      <c r="BD62" s="64">
        <v>0</v>
      </c>
      <c r="BE62" s="63">
        <v>0</v>
      </c>
      <c r="BF62" s="64">
        <v>0</v>
      </c>
      <c r="BG62" s="11">
        <v>0</v>
      </c>
      <c r="BH62" s="64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11">
        <v>0</v>
      </c>
      <c r="BO62" s="64">
        <v>0</v>
      </c>
      <c r="BP62" s="63">
        <v>0</v>
      </c>
      <c r="BQ62" s="64">
        <v>0</v>
      </c>
      <c r="BR62" s="63">
        <v>0</v>
      </c>
      <c r="BS62" s="64">
        <v>0</v>
      </c>
      <c r="BT62" s="63">
        <v>0</v>
      </c>
      <c r="BU62" s="64">
        <v>0</v>
      </c>
      <c r="BV62" s="64">
        <v>0</v>
      </c>
      <c r="BW62" s="63">
        <v>0</v>
      </c>
      <c r="BX62" s="36">
        <v>0</v>
      </c>
      <c r="BY62" s="63">
        <v>0</v>
      </c>
      <c r="BZ62" s="11">
        <v>0</v>
      </c>
      <c r="CA62" s="64">
        <v>0</v>
      </c>
      <c r="CB62" s="63">
        <v>0</v>
      </c>
      <c r="CC62" s="63">
        <v>0</v>
      </c>
      <c r="CD62" s="64">
        <v>0</v>
      </c>
      <c r="CE62" s="11">
        <v>0</v>
      </c>
      <c r="CF62" s="63">
        <v>0</v>
      </c>
      <c r="CG62" s="64">
        <v>0</v>
      </c>
      <c r="CH62" s="63">
        <v>0</v>
      </c>
      <c r="CI62" s="64">
        <v>0</v>
      </c>
      <c r="CJ62" s="64">
        <v>0</v>
      </c>
      <c r="CK62" s="64">
        <v>0</v>
      </c>
      <c r="CL62" s="64">
        <v>0</v>
      </c>
      <c r="CM62" s="19">
        <f>SUM(C62:CL62)</f>
        <v>543908.95027</v>
      </c>
    </row>
    <row r="63" spans="1:91" ht="13.5" customHeight="1">
      <c r="A63" s="9">
        <f t="shared" si="4"/>
        <v>59</v>
      </c>
      <c r="B63" s="65" t="s">
        <v>148</v>
      </c>
      <c r="C63" s="11">
        <v>0</v>
      </c>
      <c r="D63" s="12">
        <v>2453.83076</v>
      </c>
      <c r="E63" s="13">
        <v>4080.10233</v>
      </c>
      <c r="F63" s="11">
        <v>7798.54</v>
      </c>
      <c r="G63" s="11">
        <v>72549.02291</v>
      </c>
      <c r="H63" s="12">
        <v>0</v>
      </c>
      <c r="I63" s="13">
        <v>0</v>
      </c>
      <c r="J63" s="14">
        <v>0</v>
      </c>
      <c r="K63" s="36">
        <v>0</v>
      </c>
      <c r="L63" s="14">
        <v>0</v>
      </c>
      <c r="M63" s="14">
        <v>0</v>
      </c>
      <c r="N63" s="36">
        <v>0</v>
      </c>
      <c r="O63" s="36">
        <v>0</v>
      </c>
      <c r="P63" s="14">
        <v>0</v>
      </c>
      <c r="Q63" s="14">
        <v>0</v>
      </c>
      <c r="R63" s="14"/>
      <c r="S63" s="14">
        <v>0</v>
      </c>
      <c r="T63" s="11">
        <v>437022.87773</v>
      </c>
      <c r="U63" s="36">
        <v>0</v>
      </c>
      <c r="V63" s="36">
        <v>0</v>
      </c>
      <c r="W63" s="11">
        <v>980</v>
      </c>
      <c r="X63" s="14">
        <v>0</v>
      </c>
      <c r="Y63" s="12">
        <v>0</v>
      </c>
      <c r="Z63" s="14">
        <v>0</v>
      </c>
      <c r="AA63" s="11">
        <v>0</v>
      </c>
      <c r="AB63" s="14">
        <v>0</v>
      </c>
      <c r="AC63" s="11">
        <v>0</v>
      </c>
      <c r="AD63" s="11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36">
        <v>0</v>
      </c>
      <c r="AL63" s="63">
        <v>0</v>
      </c>
      <c r="AM63" s="11">
        <v>0</v>
      </c>
      <c r="AN63" s="36">
        <v>0</v>
      </c>
      <c r="AO63" s="14">
        <v>1680</v>
      </c>
      <c r="AP63" s="11">
        <v>17344.44654</v>
      </c>
      <c r="AQ63" s="63">
        <v>0</v>
      </c>
      <c r="AR63" s="63">
        <v>0</v>
      </c>
      <c r="AS63" s="14">
        <v>0</v>
      </c>
      <c r="AT63" s="36">
        <v>0</v>
      </c>
      <c r="AU63" s="11">
        <v>0</v>
      </c>
      <c r="AV63" s="64">
        <v>0</v>
      </c>
      <c r="AW63" s="63">
        <v>0</v>
      </c>
      <c r="AX63" s="64">
        <v>0</v>
      </c>
      <c r="AY63" s="64">
        <v>0</v>
      </c>
      <c r="AZ63" s="64">
        <v>0</v>
      </c>
      <c r="BA63" s="64">
        <v>0</v>
      </c>
      <c r="BB63" s="36">
        <v>0</v>
      </c>
      <c r="BC63" s="64">
        <v>0</v>
      </c>
      <c r="BD63" s="64">
        <v>0</v>
      </c>
      <c r="BE63" s="63">
        <v>0</v>
      </c>
      <c r="BF63" s="64">
        <v>0</v>
      </c>
      <c r="BG63" s="11">
        <v>0</v>
      </c>
      <c r="BH63" s="64">
        <v>0</v>
      </c>
      <c r="BI63" s="63">
        <v>0</v>
      </c>
      <c r="BJ63" s="63">
        <v>0</v>
      </c>
      <c r="BK63" s="63">
        <v>0</v>
      </c>
      <c r="BL63" s="63">
        <v>0</v>
      </c>
      <c r="BM63" s="63">
        <v>0</v>
      </c>
      <c r="BN63" s="11">
        <v>0</v>
      </c>
      <c r="BO63" s="64">
        <v>0</v>
      </c>
      <c r="BP63" s="63">
        <v>0</v>
      </c>
      <c r="BQ63" s="64">
        <v>0</v>
      </c>
      <c r="BR63" s="63">
        <v>0</v>
      </c>
      <c r="BS63" s="64">
        <v>0</v>
      </c>
      <c r="BT63" s="63">
        <v>0</v>
      </c>
      <c r="BU63" s="64">
        <v>0</v>
      </c>
      <c r="BV63" s="64">
        <v>0</v>
      </c>
      <c r="BW63" s="63">
        <v>0</v>
      </c>
      <c r="BX63" s="36">
        <v>0</v>
      </c>
      <c r="BY63" s="63">
        <v>0</v>
      </c>
      <c r="BZ63" s="11">
        <v>0</v>
      </c>
      <c r="CA63" s="64">
        <v>0</v>
      </c>
      <c r="CB63" s="63">
        <v>0</v>
      </c>
      <c r="CC63" s="63">
        <v>0</v>
      </c>
      <c r="CD63" s="64">
        <v>0</v>
      </c>
      <c r="CE63" s="11">
        <v>0</v>
      </c>
      <c r="CF63" s="63">
        <v>0</v>
      </c>
      <c r="CG63" s="64">
        <v>0</v>
      </c>
      <c r="CH63" s="63">
        <v>0</v>
      </c>
      <c r="CI63" s="64">
        <v>0</v>
      </c>
      <c r="CJ63" s="64">
        <v>0</v>
      </c>
      <c r="CK63" s="64">
        <v>0</v>
      </c>
      <c r="CL63" s="64">
        <v>0</v>
      </c>
      <c r="CM63" s="19">
        <f>SUM(C63:CL63)</f>
        <v>543908.82027</v>
      </c>
    </row>
    <row r="64" spans="1:91" s="32" customFormat="1" ht="13.5" customHeight="1">
      <c r="A64" s="23">
        <f t="shared" si="4"/>
        <v>60</v>
      </c>
      <c r="B64" s="40" t="s">
        <v>149</v>
      </c>
      <c r="C64" s="25">
        <v>0</v>
      </c>
      <c r="D64" s="26">
        <v>0.7616160677384651</v>
      </c>
      <c r="E64" s="27">
        <v>0.2024598092459089</v>
      </c>
      <c r="F64" s="25">
        <v>0.15000021340563333</v>
      </c>
      <c r="G64" s="25">
        <v>2.0238100226850837</v>
      </c>
      <c r="H64" s="26">
        <v>0</v>
      </c>
      <c r="I64" s="27">
        <v>0</v>
      </c>
      <c r="J64" s="57">
        <v>0</v>
      </c>
      <c r="K64" s="29">
        <v>0</v>
      </c>
      <c r="L64" s="57">
        <v>0</v>
      </c>
      <c r="M64" s="57">
        <v>0</v>
      </c>
      <c r="N64" s="29">
        <v>0</v>
      </c>
      <c r="O64" s="29">
        <v>0</v>
      </c>
      <c r="P64" s="57">
        <v>0</v>
      </c>
      <c r="Q64" s="57">
        <v>0</v>
      </c>
      <c r="R64" s="57"/>
      <c r="S64" s="57">
        <v>0</v>
      </c>
      <c r="T64" s="25">
        <v>10.225764174710198</v>
      </c>
      <c r="U64" s="29">
        <v>0</v>
      </c>
      <c r="V64" s="29">
        <v>0</v>
      </c>
      <c r="W64" s="41">
        <v>0</v>
      </c>
      <c r="X64" s="57">
        <v>0</v>
      </c>
      <c r="Y64" s="28">
        <v>0</v>
      </c>
      <c r="Z64" s="57">
        <v>0</v>
      </c>
      <c r="AA64" s="25">
        <v>0</v>
      </c>
      <c r="AB64" s="57">
        <v>0</v>
      </c>
      <c r="AC64" s="25">
        <v>0</v>
      </c>
      <c r="AD64" s="25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29">
        <v>0</v>
      </c>
      <c r="AL64" s="51">
        <v>0</v>
      </c>
      <c r="AM64" s="25">
        <v>0</v>
      </c>
      <c r="AN64" s="29">
        <v>0</v>
      </c>
      <c r="AO64" s="57">
        <v>0.5182330105173538</v>
      </c>
      <c r="AP64" s="25">
        <v>0.39713003368113525</v>
      </c>
      <c r="AQ64" s="51">
        <v>0</v>
      </c>
      <c r="AR64" s="51">
        <v>0</v>
      </c>
      <c r="AS64" s="57">
        <v>0</v>
      </c>
      <c r="AT64" s="29">
        <v>0</v>
      </c>
      <c r="AU64" s="25">
        <v>0</v>
      </c>
      <c r="AV64" s="21">
        <v>0</v>
      </c>
      <c r="AW64" s="51">
        <v>0</v>
      </c>
      <c r="AX64" s="21">
        <v>0</v>
      </c>
      <c r="AY64" s="21">
        <v>0</v>
      </c>
      <c r="AZ64" s="21">
        <v>0</v>
      </c>
      <c r="BA64" s="21">
        <v>0</v>
      </c>
      <c r="BB64" s="29">
        <v>0</v>
      </c>
      <c r="BC64" s="21">
        <v>0</v>
      </c>
      <c r="BD64" s="21">
        <v>0</v>
      </c>
      <c r="BE64" s="51">
        <v>0</v>
      </c>
      <c r="BF64" s="21">
        <v>0</v>
      </c>
      <c r="BG64" s="25">
        <v>0</v>
      </c>
      <c r="BH64" s="2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25">
        <v>0</v>
      </c>
      <c r="BO64" s="21">
        <v>0</v>
      </c>
      <c r="BP64" s="51">
        <v>0</v>
      </c>
      <c r="BQ64" s="21">
        <v>0</v>
      </c>
      <c r="BR64" s="51">
        <v>0</v>
      </c>
      <c r="BS64" s="21">
        <v>0</v>
      </c>
      <c r="BT64" s="51">
        <v>0</v>
      </c>
      <c r="BU64" s="21">
        <v>0</v>
      </c>
      <c r="BV64" s="21">
        <v>0</v>
      </c>
      <c r="BW64" s="51">
        <v>0</v>
      </c>
      <c r="BX64" s="29">
        <v>0</v>
      </c>
      <c r="BY64" s="51">
        <v>0</v>
      </c>
      <c r="BZ64" s="25">
        <v>0</v>
      </c>
      <c r="CA64" s="21">
        <v>0</v>
      </c>
      <c r="CB64" s="51">
        <v>0</v>
      </c>
      <c r="CC64" s="51">
        <v>0</v>
      </c>
      <c r="CD64" s="21">
        <v>0</v>
      </c>
      <c r="CE64" s="25">
        <v>0</v>
      </c>
      <c r="CF64" s="51">
        <v>0</v>
      </c>
      <c r="CG64" s="21">
        <v>0</v>
      </c>
      <c r="CH64" s="51">
        <v>0</v>
      </c>
      <c r="CI64" s="21">
        <v>0</v>
      </c>
      <c r="CJ64" s="21">
        <v>0</v>
      </c>
      <c r="CK64" s="21">
        <v>0</v>
      </c>
      <c r="CL64" s="21">
        <v>0</v>
      </c>
      <c r="CM64" s="25">
        <f>AVERAGE(C64:CL64)</f>
        <v>0.16412659002280205</v>
      </c>
    </row>
    <row r="65" spans="1:91" s="32" customFormat="1" ht="13.5" customHeight="1">
      <c r="A65" s="23">
        <f t="shared" si="4"/>
        <v>61</v>
      </c>
      <c r="B65" s="40" t="s">
        <v>150</v>
      </c>
      <c r="C65" s="66">
        <v>0</v>
      </c>
      <c r="D65" s="66">
        <v>100</v>
      </c>
      <c r="E65" s="66">
        <v>100</v>
      </c>
      <c r="F65" s="66">
        <v>100</v>
      </c>
      <c r="G65" s="66">
        <v>99.99982081114005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/>
      <c r="S65" s="66">
        <v>0</v>
      </c>
      <c r="T65" s="66">
        <v>100</v>
      </c>
      <c r="U65" s="66">
        <v>0</v>
      </c>
      <c r="V65" s="66">
        <v>0</v>
      </c>
      <c r="W65" s="66">
        <v>100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100</v>
      </c>
      <c r="AP65" s="66">
        <v>100</v>
      </c>
      <c r="AQ65" s="66">
        <v>0</v>
      </c>
      <c r="AR65" s="66">
        <v>0</v>
      </c>
      <c r="AS65" s="66">
        <v>0</v>
      </c>
      <c r="AT65" s="66">
        <v>0</v>
      </c>
      <c r="AU65" s="66">
        <v>0</v>
      </c>
      <c r="AV65" s="66">
        <v>0</v>
      </c>
      <c r="AW65" s="66">
        <v>0</v>
      </c>
      <c r="AX65" s="66">
        <v>0</v>
      </c>
      <c r="AY65" s="66">
        <v>0</v>
      </c>
      <c r="AZ65" s="66">
        <v>0</v>
      </c>
      <c r="BA65" s="66">
        <v>0</v>
      </c>
      <c r="BB65" s="66">
        <v>0</v>
      </c>
      <c r="BC65" s="66">
        <v>0</v>
      </c>
      <c r="BD65" s="66">
        <v>0</v>
      </c>
      <c r="BE65" s="66">
        <v>0</v>
      </c>
      <c r="BF65" s="66">
        <v>0</v>
      </c>
      <c r="BG65" s="66">
        <v>0</v>
      </c>
      <c r="BH65" s="66">
        <v>0</v>
      </c>
      <c r="BI65" s="66">
        <v>0</v>
      </c>
      <c r="BJ65" s="66">
        <v>0</v>
      </c>
      <c r="BK65" s="66">
        <v>0</v>
      </c>
      <c r="BL65" s="66">
        <v>0</v>
      </c>
      <c r="BM65" s="67">
        <v>0</v>
      </c>
      <c r="BN65" s="66">
        <v>0</v>
      </c>
      <c r="BO65" s="66">
        <v>0</v>
      </c>
      <c r="BP65" s="67">
        <v>0</v>
      </c>
      <c r="BQ65" s="66">
        <v>0</v>
      </c>
      <c r="BR65" s="67">
        <v>0</v>
      </c>
      <c r="BS65" s="66">
        <v>0</v>
      </c>
      <c r="BT65" s="67">
        <v>0</v>
      </c>
      <c r="BU65" s="66">
        <v>0</v>
      </c>
      <c r="BV65" s="66">
        <v>0</v>
      </c>
      <c r="BW65" s="67">
        <v>0</v>
      </c>
      <c r="BX65" s="66">
        <v>0</v>
      </c>
      <c r="BY65" s="67">
        <v>0</v>
      </c>
      <c r="BZ65" s="66">
        <v>0</v>
      </c>
      <c r="CA65" s="66">
        <v>0</v>
      </c>
      <c r="CB65" s="67">
        <v>0</v>
      </c>
      <c r="CC65" s="67">
        <v>0</v>
      </c>
      <c r="CD65" s="66">
        <v>0</v>
      </c>
      <c r="CE65" s="66">
        <v>0</v>
      </c>
      <c r="CF65" s="67">
        <v>0</v>
      </c>
      <c r="CG65" s="66">
        <v>0</v>
      </c>
      <c r="CH65" s="67">
        <v>0</v>
      </c>
      <c r="CI65" s="66">
        <v>0</v>
      </c>
      <c r="CJ65" s="66">
        <v>0</v>
      </c>
      <c r="CK65" s="66">
        <v>0</v>
      </c>
      <c r="CL65" s="66">
        <v>0</v>
      </c>
      <c r="CM65" s="25">
        <f>AVERAGE(C65:CL65)</f>
        <v>9.195400239208507</v>
      </c>
    </row>
    <row r="66" spans="1:91" ht="13.5" customHeight="1">
      <c r="A66" s="9">
        <f t="shared" si="4"/>
        <v>62</v>
      </c>
      <c r="B66" s="10" t="s">
        <v>151</v>
      </c>
      <c r="C66" s="11">
        <v>122408.83726000001</v>
      </c>
      <c r="D66" s="12">
        <v>21345.857029999996</v>
      </c>
      <c r="E66" s="13">
        <v>142541.08873</v>
      </c>
      <c r="F66" s="11">
        <v>423715.22</v>
      </c>
      <c r="G66" s="11">
        <v>265971.21845000004</v>
      </c>
      <c r="H66" s="12">
        <v>103564</v>
      </c>
      <c r="I66" s="13">
        <v>205698.654</v>
      </c>
      <c r="J66" s="14">
        <v>114361.05</v>
      </c>
      <c r="K66" s="15">
        <v>115277.64816000001</v>
      </c>
      <c r="L66" s="14">
        <v>66497</v>
      </c>
      <c r="M66" s="14">
        <v>192924.31</v>
      </c>
      <c r="N66" s="15">
        <v>199825</v>
      </c>
      <c r="O66" s="15">
        <v>260609.05230999994</v>
      </c>
      <c r="P66" s="14">
        <v>111083</v>
      </c>
      <c r="Q66" s="14">
        <v>124684</v>
      </c>
      <c r="R66" s="14"/>
      <c r="S66" s="14">
        <v>146774.91</v>
      </c>
      <c r="T66" s="11">
        <v>287881.00648</v>
      </c>
      <c r="U66" s="15">
        <v>203000.42</v>
      </c>
      <c r="V66" s="15">
        <v>204975.98</v>
      </c>
      <c r="W66" s="11">
        <v>365109</v>
      </c>
      <c r="X66" s="14">
        <v>222493</v>
      </c>
      <c r="Y66" s="12">
        <v>180619.41</v>
      </c>
      <c r="Z66" s="14">
        <v>47833</v>
      </c>
      <c r="AA66" s="11">
        <v>709191.62311</v>
      </c>
      <c r="AB66" s="14">
        <v>40688.97182</v>
      </c>
      <c r="AC66" s="11">
        <v>396928.92566999997</v>
      </c>
      <c r="AD66" s="11">
        <v>508389.62392999994</v>
      </c>
      <c r="AE66" s="14">
        <v>78754.09774</v>
      </c>
      <c r="AF66" s="14">
        <v>102264.8</v>
      </c>
      <c r="AG66" s="14">
        <v>99619.66</v>
      </c>
      <c r="AH66" s="14">
        <v>272798.56451000005</v>
      </c>
      <c r="AI66" s="14">
        <v>165948.82880999998</v>
      </c>
      <c r="AJ66" s="14">
        <v>38741</v>
      </c>
      <c r="AK66" s="15">
        <v>65169.3</v>
      </c>
      <c r="AL66" s="68">
        <v>24425.122</v>
      </c>
      <c r="AM66" s="11">
        <v>493711.25353000005</v>
      </c>
      <c r="AN66" s="15">
        <v>235634.33896</v>
      </c>
      <c r="AO66" s="14">
        <v>18979.31</v>
      </c>
      <c r="AP66" s="11">
        <v>272857.82178000006</v>
      </c>
      <c r="AQ66" s="68">
        <v>80333.80756999999</v>
      </c>
      <c r="AR66" s="68">
        <v>49693.45</v>
      </c>
      <c r="AS66" s="14">
        <v>55914.68102</v>
      </c>
      <c r="AT66" s="15">
        <v>143883.13</v>
      </c>
      <c r="AU66" s="11">
        <v>351834.35315999994</v>
      </c>
      <c r="AV66" s="13">
        <v>56784</v>
      </c>
      <c r="AW66" s="68">
        <v>42766</v>
      </c>
      <c r="AX66" s="13">
        <v>124107.33</v>
      </c>
      <c r="AY66" s="13">
        <v>147966.92153</v>
      </c>
      <c r="AZ66" s="13">
        <v>215438</v>
      </c>
      <c r="BA66" s="13">
        <v>189615</v>
      </c>
      <c r="BB66" s="15">
        <v>222759.71639000002</v>
      </c>
      <c r="BC66" s="13">
        <v>87005.62</v>
      </c>
      <c r="BD66" s="13">
        <v>30034.09</v>
      </c>
      <c r="BE66" s="68">
        <v>22271.34</v>
      </c>
      <c r="BF66" s="13">
        <v>68691.58</v>
      </c>
      <c r="BG66" s="11">
        <v>339161</v>
      </c>
      <c r="BH66" s="13">
        <v>179998.84</v>
      </c>
      <c r="BI66" s="68">
        <v>13044.601239999998</v>
      </c>
      <c r="BJ66" s="68">
        <v>25577.221120000002</v>
      </c>
      <c r="BK66" s="68">
        <v>18389</v>
      </c>
      <c r="BL66" s="68">
        <v>34549.98</v>
      </c>
      <c r="BM66" s="68">
        <v>11023.515759999998</v>
      </c>
      <c r="BN66" s="11">
        <v>374829.23043000005</v>
      </c>
      <c r="BO66" s="13">
        <v>55618.76</v>
      </c>
      <c r="BP66" s="68">
        <v>24399.659289999996</v>
      </c>
      <c r="BQ66" s="13">
        <v>45514.58</v>
      </c>
      <c r="BR66" s="68">
        <v>16226.35558</v>
      </c>
      <c r="BS66" s="13">
        <v>49190</v>
      </c>
      <c r="BT66" s="68">
        <v>15843</v>
      </c>
      <c r="BU66" s="13">
        <v>65650</v>
      </c>
      <c r="BV66" s="13">
        <v>20564</v>
      </c>
      <c r="BW66" s="68">
        <v>8341.82126</v>
      </c>
      <c r="BX66" s="15">
        <v>57429.29448000001</v>
      </c>
      <c r="BY66" s="68">
        <v>7162.93</v>
      </c>
      <c r="BZ66" s="11">
        <v>169548.1</v>
      </c>
      <c r="CA66" s="13">
        <v>52078</v>
      </c>
      <c r="CB66" s="68">
        <v>4715.365779999999</v>
      </c>
      <c r="CC66" s="68">
        <v>6462.59</v>
      </c>
      <c r="CD66" s="13">
        <v>37962.37</v>
      </c>
      <c r="CE66" s="11">
        <v>54973.138470000005</v>
      </c>
      <c r="CF66" s="68">
        <v>7776.6263</v>
      </c>
      <c r="CG66" s="13">
        <v>32171</v>
      </c>
      <c r="CH66" s="68">
        <v>6853.34041</v>
      </c>
      <c r="CI66" s="13">
        <v>18433</v>
      </c>
      <c r="CJ66" s="13">
        <v>13320</v>
      </c>
      <c r="CK66" s="13">
        <v>7565</v>
      </c>
      <c r="CL66" s="13">
        <v>3578</v>
      </c>
      <c r="CM66" s="19">
        <f>SUM(C66:CL66)</f>
        <v>11320345.24407</v>
      </c>
    </row>
    <row r="67" spans="1:91" ht="13.5" customHeight="1">
      <c r="A67" s="9">
        <f t="shared" si="4"/>
        <v>63</v>
      </c>
      <c r="B67" s="10" t="s">
        <v>152</v>
      </c>
      <c r="C67" s="11">
        <v>99336.73776000002</v>
      </c>
      <c r="D67" s="12">
        <v>3806.803619999999</v>
      </c>
      <c r="E67" s="10">
        <v>81877.10900999999</v>
      </c>
      <c r="F67" s="11">
        <v>126244.82</v>
      </c>
      <c r="G67" s="11">
        <v>89896.82581000007</v>
      </c>
      <c r="H67" s="12">
        <v>20790</v>
      </c>
      <c r="I67" s="10">
        <v>73913.174</v>
      </c>
      <c r="J67" s="14">
        <v>44498.6</v>
      </c>
      <c r="K67" s="15">
        <v>70738.98194000001</v>
      </c>
      <c r="L67" s="14">
        <v>16740</v>
      </c>
      <c r="M67" s="14">
        <v>60187.41</v>
      </c>
      <c r="N67" s="15">
        <v>34601</v>
      </c>
      <c r="O67" s="15">
        <v>97153.78048999995</v>
      </c>
      <c r="P67" s="14">
        <v>32677</v>
      </c>
      <c r="Q67" s="14">
        <v>52319</v>
      </c>
      <c r="R67" s="14"/>
      <c r="S67" s="14">
        <v>49402.82</v>
      </c>
      <c r="T67" s="11">
        <v>34160.48398999992</v>
      </c>
      <c r="U67" s="15">
        <v>65827.82</v>
      </c>
      <c r="V67" s="15">
        <v>78146.93</v>
      </c>
      <c r="W67" s="11">
        <v>138018</v>
      </c>
      <c r="X67" s="14">
        <v>79683</v>
      </c>
      <c r="Y67" s="12">
        <v>53590.15</v>
      </c>
      <c r="Z67" s="14">
        <v>13031.77</v>
      </c>
      <c r="AA67" s="11">
        <v>189623.21525000007</v>
      </c>
      <c r="AB67" s="14">
        <v>14162.799189999998</v>
      </c>
      <c r="AC67" s="11">
        <v>68387.05104999989</v>
      </c>
      <c r="AD67" s="11">
        <v>175942.66058999998</v>
      </c>
      <c r="AE67" s="14">
        <v>29330.105310000006</v>
      </c>
      <c r="AF67" s="14">
        <v>20192.04</v>
      </c>
      <c r="AG67" s="14">
        <v>42351.88</v>
      </c>
      <c r="AH67" s="14">
        <v>118521.17297000004</v>
      </c>
      <c r="AI67" s="14">
        <v>52789.32209999999</v>
      </c>
      <c r="AJ67" s="14">
        <v>14421</v>
      </c>
      <c r="AK67" s="15">
        <v>24395.14</v>
      </c>
      <c r="AL67" s="68">
        <v>11878.139</v>
      </c>
      <c r="AM67" s="11">
        <v>118368.20785000006</v>
      </c>
      <c r="AN67" s="15">
        <v>87699.70975000001</v>
      </c>
      <c r="AO67" s="14">
        <v>5330.36</v>
      </c>
      <c r="AP67" s="11">
        <v>-7270.925119999971</v>
      </c>
      <c r="AQ67" s="68">
        <v>28155.18123999999</v>
      </c>
      <c r="AR67" s="68">
        <v>25679.36</v>
      </c>
      <c r="AS67" s="14">
        <v>18744.366250000006</v>
      </c>
      <c r="AT67" s="15">
        <v>29156.66</v>
      </c>
      <c r="AU67" s="11">
        <v>89463.91672999994</v>
      </c>
      <c r="AV67" s="13">
        <v>23566</v>
      </c>
      <c r="AW67" s="68">
        <v>12622</v>
      </c>
      <c r="AX67" s="13">
        <v>35392.86</v>
      </c>
      <c r="AY67" s="13">
        <v>53321.34307</v>
      </c>
      <c r="AZ67" s="13">
        <v>71234.11</v>
      </c>
      <c r="BA67" s="13">
        <v>71528</v>
      </c>
      <c r="BB67" s="15">
        <v>78034.39987000002</v>
      </c>
      <c r="BC67" s="13">
        <v>32575.08</v>
      </c>
      <c r="BD67" s="13">
        <v>15475.38</v>
      </c>
      <c r="BE67" s="68">
        <v>8764.91</v>
      </c>
      <c r="BF67" s="13">
        <v>20273.31</v>
      </c>
      <c r="BG67" s="11">
        <v>131774</v>
      </c>
      <c r="BH67" s="13">
        <v>68091.15</v>
      </c>
      <c r="BI67" s="68">
        <v>5822.392639999998</v>
      </c>
      <c r="BJ67" s="68">
        <v>11309.129470000002</v>
      </c>
      <c r="BK67" s="68">
        <v>6307</v>
      </c>
      <c r="BL67" s="68">
        <v>11460.96</v>
      </c>
      <c r="BM67" s="68">
        <v>4911.640109999998</v>
      </c>
      <c r="BN67" s="11">
        <v>84277.05271000008</v>
      </c>
      <c r="BO67" s="13">
        <v>21786.6</v>
      </c>
      <c r="BP67" s="68">
        <v>7741.8484699999935</v>
      </c>
      <c r="BQ67" s="13">
        <v>17875.69</v>
      </c>
      <c r="BR67" s="68">
        <v>5032.535919999998</v>
      </c>
      <c r="BS67" s="13">
        <v>14503</v>
      </c>
      <c r="BT67" s="68">
        <v>6135</v>
      </c>
      <c r="BU67" s="13">
        <v>19410</v>
      </c>
      <c r="BV67" s="13">
        <v>9550</v>
      </c>
      <c r="BW67" s="68">
        <v>2962.229690000001</v>
      </c>
      <c r="BX67" s="15">
        <v>24689.121660000008</v>
      </c>
      <c r="BY67" s="68">
        <v>3690.92</v>
      </c>
      <c r="BZ67" s="11">
        <v>70677.47</v>
      </c>
      <c r="CA67" s="13">
        <v>16208</v>
      </c>
      <c r="CB67" s="68">
        <v>3507.993269999999</v>
      </c>
      <c r="CC67" s="68">
        <v>2162.86</v>
      </c>
      <c r="CD67" s="13">
        <v>9020.56</v>
      </c>
      <c r="CE67" s="11">
        <v>16388.535150000003</v>
      </c>
      <c r="CF67" s="68">
        <v>2590.73783</v>
      </c>
      <c r="CG67" s="13">
        <v>8878</v>
      </c>
      <c r="CH67" s="68">
        <v>2151.8948499999997</v>
      </c>
      <c r="CI67" s="13">
        <v>7926</v>
      </c>
      <c r="CJ67" s="13">
        <v>8198</v>
      </c>
      <c r="CK67" s="13">
        <v>3966</v>
      </c>
      <c r="CL67" s="13">
        <v>2762</v>
      </c>
      <c r="CM67" s="19">
        <f>SUM(C67:CL67)</f>
        <v>3608519.293489999</v>
      </c>
    </row>
    <row r="68" spans="1:91" ht="13.5" customHeight="1">
      <c r="A68" s="9">
        <f t="shared" si="4"/>
        <v>64</v>
      </c>
      <c r="B68" s="54" t="s">
        <v>153</v>
      </c>
      <c r="C68" s="25">
        <v>81.15160635747714</v>
      </c>
      <c r="D68" s="59">
        <v>17.833922595142575</v>
      </c>
      <c r="E68" s="69">
        <v>57.44105769045363</v>
      </c>
      <c r="F68" s="25">
        <v>29.79473335888194</v>
      </c>
      <c r="G68" s="25">
        <v>33.79945632233879</v>
      </c>
      <c r="H68" s="59">
        <v>20.074543277586805</v>
      </c>
      <c r="I68" s="69">
        <v>35.93274557839353</v>
      </c>
      <c r="J68" s="70">
        <v>38.91062560198599</v>
      </c>
      <c r="K68" s="29">
        <v>61.36400513811454</v>
      </c>
      <c r="L68" s="70">
        <v>25.174068003067806</v>
      </c>
      <c r="M68" s="70">
        <v>31.19742141361034</v>
      </c>
      <c r="N68" s="29">
        <v>17.315651194795446</v>
      </c>
      <c r="O68" s="29">
        <v>37.279511064118175</v>
      </c>
      <c r="P68" s="70">
        <v>29.41674243583627</v>
      </c>
      <c r="Q68" s="70">
        <v>41.96127811106477</v>
      </c>
      <c r="R68" s="70"/>
      <c r="S68" s="70">
        <v>33.658899876007425</v>
      </c>
      <c r="T68" s="25">
        <v>11.866181936658318</v>
      </c>
      <c r="U68" s="29">
        <v>32.42743044571043</v>
      </c>
      <c r="V68" s="29">
        <v>38.12492078340105</v>
      </c>
      <c r="W68" s="25">
        <v>38</v>
      </c>
      <c r="X68" s="70">
        <v>35.81371099315484</v>
      </c>
      <c r="Y68" s="59">
        <v>29.670205433624208</v>
      </c>
      <c r="Z68" s="70">
        <v>27.244308322706075</v>
      </c>
      <c r="AA68" s="25">
        <v>26.737937825386346</v>
      </c>
      <c r="AB68" s="70">
        <v>34.80746393065284</v>
      </c>
      <c r="AC68" s="25">
        <v>17.229041933531377</v>
      </c>
      <c r="AD68" s="25">
        <v>34.607838615963864</v>
      </c>
      <c r="AE68" s="70">
        <v>37.242640258327725</v>
      </c>
      <c r="AF68" s="70">
        <v>19.74485844591687</v>
      </c>
      <c r="AG68" s="70">
        <v>42.513576135473656</v>
      </c>
      <c r="AH68" s="70">
        <v>43.44640639252901</v>
      </c>
      <c r="AI68" s="70">
        <v>31.810602387824105</v>
      </c>
      <c r="AJ68" s="70">
        <v>37.22412947523296</v>
      </c>
      <c r="AK68" s="29">
        <v>37.4334847850138</v>
      </c>
      <c r="AL68" s="31">
        <v>48.63082771910003</v>
      </c>
      <c r="AM68" s="25">
        <v>23.97518934471837</v>
      </c>
      <c r="AN68" s="29">
        <v>37.21856081633646</v>
      </c>
      <c r="AO68" s="70">
        <v>28.085109521895145</v>
      </c>
      <c r="AP68" s="25">
        <v>-2.6647303245946077</v>
      </c>
      <c r="AQ68" s="31">
        <v>35.047736552841194</v>
      </c>
      <c r="AR68" s="31">
        <v>51.67554275261629</v>
      </c>
      <c r="AS68" s="70">
        <v>33.523156902737895</v>
      </c>
      <c r="AT68" s="29">
        <v>20.26412686462963</v>
      </c>
      <c r="AU68" s="25">
        <v>25.427851466600643</v>
      </c>
      <c r="AV68" s="27">
        <v>41.50112707805015</v>
      </c>
      <c r="AW68" s="31">
        <v>29.514099985970162</v>
      </c>
      <c r="AX68" s="27">
        <v>28.517944911070114</v>
      </c>
      <c r="AY68" s="27">
        <v>36.03598866466193</v>
      </c>
      <c r="AZ68" s="27">
        <v>33.06478429989138</v>
      </c>
      <c r="BA68" s="27">
        <v>37.722754</v>
      </c>
      <c r="BB68" s="29">
        <v>35.030750233754155</v>
      </c>
      <c r="BC68" s="27">
        <v>37.440202138666436</v>
      </c>
      <c r="BD68" s="27">
        <v>51.52604923272189</v>
      </c>
      <c r="BE68" s="31">
        <v>39.355108403894874</v>
      </c>
      <c r="BF68" s="27">
        <v>29.513529896968468</v>
      </c>
      <c r="BG68" s="25">
        <v>38.85293415221679</v>
      </c>
      <c r="BH68" s="27">
        <v>37.82866045136737</v>
      </c>
      <c r="BI68" s="31">
        <v>44.6345007630145</v>
      </c>
      <c r="BJ68" s="31">
        <v>44.21563005981473</v>
      </c>
      <c r="BK68" s="31">
        <v>34.297677959649796</v>
      </c>
      <c r="BL68" s="31">
        <v>33.172117610487774</v>
      </c>
      <c r="BM68" s="31">
        <v>44.556022025408694</v>
      </c>
      <c r="BN68" s="25">
        <v>22.48411966519216</v>
      </c>
      <c r="BO68" s="27">
        <v>39.171315577693555</v>
      </c>
      <c r="BP68" s="31">
        <v>31.729330225413957</v>
      </c>
      <c r="BQ68" s="27">
        <v>39.274645619052166</v>
      </c>
      <c r="BR68" s="31">
        <v>31.014579307031298</v>
      </c>
      <c r="BS68" s="27">
        <v>29.48</v>
      </c>
      <c r="BT68" s="31">
        <v>38.723726566938076</v>
      </c>
      <c r="BU68" s="27">
        <v>29.57</v>
      </c>
      <c r="BV68" s="27">
        <v>46.44</v>
      </c>
      <c r="BW68" s="31">
        <v>35.510586929070705</v>
      </c>
      <c r="BX68" s="29">
        <v>42.99046659644774</v>
      </c>
      <c r="BY68" s="31">
        <v>51.52807580138296</v>
      </c>
      <c r="BZ68" s="25">
        <v>41.68579299915482</v>
      </c>
      <c r="CA68" s="27">
        <v>31.12</v>
      </c>
      <c r="CB68" s="31">
        <v>74.39493421441422</v>
      </c>
      <c r="CC68" s="31">
        <v>33.46738691453427</v>
      </c>
      <c r="CD68" s="27">
        <v>23.76</v>
      </c>
      <c r="CE68" s="25">
        <v>29.81189651186383</v>
      </c>
      <c r="CF68" s="31">
        <v>33.314418490187705</v>
      </c>
      <c r="CG68" s="27">
        <v>27.6</v>
      </c>
      <c r="CH68" s="31">
        <v>31.39921149779863</v>
      </c>
      <c r="CI68" s="27">
        <v>43</v>
      </c>
      <c r="CJ68" s="27">
        <v>61.55</v>
      </c>
      <c r="CK68" s="27">
        <v>52.43</v>
      </c>
      <c r="CL68" s="27">
        <v>77.19</v>
      </c>
      <c r="CM68" s="25">
        <f>AVERAGE(C68:CL68)</f>
        <v>36.1477557071339</v>
      </c>
    </row>
    <row r="69" spans="1:91" ht="13.5" customHeight="1">
      <c r="A69" s="9">
        <f t="shared" si="4"/>
        <v>65</v>
      </c>
      <c r="B69" s="10" t="s">
        <v>154</v>
      </c>
      <c r="C69" s="11">
        <v>2456053.7389400005</v>
      </c>
      <c r="D69" s="12">
        <v>7924.790010000001</v>
      </c>
      <c r="E69" s="13">
        <v>13632.85</v>
      </c>
      <c r="F69" s="11">
        <v>49074.86</v>
      </c>
      <c r="G69" s="11">
        <v>87420.9335</v>
      </c>
      <c r="H69" s="12">
        <v>31824</v>
      </c>
      <c r="I69" s="13">
        <v>5738.290000000008</v>
      </c>
      <c r="J69" s="14">
        <v>3445.8</v>
      </c>
      <c r="K69" s="15">
        <v>30275.73122</v>
      </c>
      <c r="L69" s="14">
        <v>11871</v>
      </c>
      <c r="M69" s="14">
        <v>0</v>
      </c>
      <c r="N69" s="15">
        <v>22018</v>
      </c>
      <c r="O69" s="15">
        <v>10822.5544</v>
      </c>
      <c r="P69" s="14">
        <v>7853</v>
      </c>
      <c r="Q69" s="14">
        <v>3893</v>
      </c>
      <c r="R69" s="14"/>
      <c r="S69" s="14">
        <v>7300.45</v>
      </c>
      <c r="T69" s="11">
        <v>388342.6385799999</v>
      </c>
      <c r="U69" s="15">
        <v>7422.37</v>
      </c>
      <c r="V69" s="15">
        <v>46406.37</v>
      </c>
      <c r="W69" s="11">
        <v>55494</v>
      </c>
      <c r="X69" s="14">
        <v>2163</v>
      </c>
      <c r="Y69" s="12">
        <v>9259.9</v>
      </c>
      <c r="Z69" s="14">
        <v>743.5</v>
      </c>
      <c r="AA69" s="11">
        <v>68312.85891000001</v>
      </c>
      <c r="AB69" s="14">
        <v>10699.13286</v>
      </c>
      <c r="AC69" s="11">
        <v>66956.0227</v>
      </c>
      <c r="AD69" s="11">
        <v>16654.199150000004</v>
      </c>
      <c r="AE69" s="14">
        <v>467.32268999999724</v>
      </c>
      <c r="AF69" s="14">
        <v>4029.13</v>
      </c>
      <c r="AG69" s="14">
        <v>12075.45</v>
      </c>
      <c r="AH69" s="14">
        <v>15262.926000000001</v>
      </c>
      <c r="AI69" s="14">
        <v>7164.130894000002</v>
      </c>
      <c r="AJ69" s="14">
        <v>1735</v>
      </c>
      <c r="AK69" s="15">
        <v>19810.952729999997</v>
      </c>
      <c r="AL69" s="16">
        <v>1944.402</v>
      </c>
      <c r="AM69" s="11">
        <v>57088.43664</v>
      </c>
      <c r="AN69" s="15">
        <v>17083.66334</v>
      </c>
      <c r="AO69" s="14">
        <v>1137.29</v>
      </c>
      <c r="AP69" s="11">
        <v>58178.98812000001</v>
      </c>
      <c r="AQ69" s="16">
        <v>5412.81395</v>
      </c>
      <c r="AR69" s="16">
        <v>3962.52</v>
      </c>
      <c r="AS69" s="14">
        <v>4403.679050000001</v>
      </c>
      <c r="AT69" s="15">
        <v>10217.92</v>
      </c>
      <c r="AU69" s="11">
        <v>25933.260949999967</v>
      </c>
      <c r="AV69" s="20">
        <v>8377</v>
      </c>
      <c r="AW69" s="16">
        <v>5033</v>
      </c>
      <c r="AX69" s="20">
        <v>26620.58</v>
      </c>
      <c r="AY69" s="20">
        <v>13718.960119999996</v>
      </c>
      <c r="AZ69" s="20">
        <v>14399</v>
      </c>
      <c r="BA69" s="20">
        <v>8343</v>
      </c>
      <c r="BB69" s="15">
        <v>11136.63306</v>
      </c>
      <c r="BC69" s="20">
        <v>2578.25</v>
      </c>
      <c r="BD69" s="20">
        <v>701.87</v>
      </c>
      <c r="BE69" s="16">
        <v>1962.72</v>
      </c>
      <c r="BF69" s="20">
        <v>2617.48</v>
      </c>
      <c r="BG69" s="11">
        <v>18495</v>
      </c>
      <c r="BH69" s="20">
        <v>903.93</v>
      </c>
      <c r="BI69" s="16">
        <v>220.85599999999997</v>
      </c>
      <c r="BJ69" s="16">
        <v>239.97871000000004</v>
      </c>
      <c r="BK69" s="16">
        <v>72</v>
      </c>
      <c r="BL69" s="16">
        <v>902.27</v>
      </c>
      <c r="BM69" s="16">
        <v>765.16543</v>
      </c>
      <c r="BN69" s="11">
        <v>55478.97996</v>
      </c>
      <c r="BO69" s="20">
        <v>3897.77</v>
      </c>
      <c r="BP69" s="16">
        <v>732.8501700000002</v>
      </c>
      <c r="BQ69" s="20">
        <v>3067.16</v>
      </c>
      <c r="BR69" s="16">
        <v>493.1502700000001</v>
      </c>
      <c r="BS69" s="20">
        <v>1666</v>
      </c>
      <c r="BT69" s="16">
        <v>464</v>
      </c>
      <c r="BU69" s="20">
        <v>3566</v>
      </c>
      <c r="BV69" s="20">
        <v>1891</v>
      </c>
      <c r="BW69" s="16">
        <v>1080.6732299999999</v>
      </c>
      <c r="BX69" s="15">
        <v>3603.0309099999995</v>
      </c>
      <c r="BY69" s="16">
        <v>358.98</v>
      </c>
      <c r="BZ69" s="11">
        <v>17768.11</v>
      </c>
      <c r="CA69" s="20">
        <v>625</v>
      </c>
      <c r="CB69" s="16">
        <v>1162.1132599999999</v>
      </c>
      <c r="CC69" s="16">
        <v>145.09</v>
      </c>
      <c r="CD69" s="20">
        <v>2272</v>
      </c>
      <c r="CE69" s="11">
        <v>30227.673170000002</v>
      </c>
      <c r="CF69" s="16">
        <v>614.1508900000001</v>
      </c>
      <c r="CG69" s="20">
        <v>510</v>
      </c>
      <c r="CH69" s="16">
        <v>248.13760000000002</v>
      </c>
      <c r="CI69" s="20">
        <v>689</v>
      </c>
      <c r="CJ69" s="20">
        <v>0</v>
      </c>
      <c r="CK69" s="20">
        <v>91</v>
      </c>
      <c r="CL69" s="20">
        <v>0</v>
      </c>
      <c r="CM69" s="19">
        <f aca="true" t="shared" si="8" ref="CM69:CM75">SUM(C69:CL69)</f>
        <v>3915250.4394140006</v>
      </c>
    </row>
    <row r="70" spans="1:91" ht="13.5" customHeight="1">
      <c r="A70" s="9">
        <f aca="true" t="shared" si="9" ref="A70:A77">A69+1</f>
        <v>66</v>
      </c>
      <c r="B70" s="71" t="s">
        <v>155</v>
      </c>
      <c r="C70" s="11">
        <v>23072.099499999997</v>
      </c>
      <c r="D70" s="12">
        <v>17539.053409999997</v>
      </c>
      <c r="E70" s="13">
        <v>60663.97972</v>
      </c>
      <c r="F70" s="11">
        <v>297470.4</v>
      </c>
      <c r="G70" s="11">
        <v>176074.39263999998</v>
      </c>
      <c r="H70" s="12">
        <v>82774</v>
      </c>
      <c r="I70" s="13">
        <v>131785.48</v>
      </c>
      <c r="J70" s="72">
        <v>69862.45</v>
      </c>
      <c r="K70" s="15">
        <v>44538.66622</v>
      </c>
      <c r="L70" s="72">
        <v>49757</v>
      </c>
      <c r="M70" s="72">
        <v>132736.9</v>
      </c>
      <c r="N70" s="15">
        <v>165224</v>
      </c>
      <c r="O70" s="15">
        <v>163455.27182</v>
      </c>
      <c r="P70" s="72">
        <v>78406</v>
      </c>
      <c r="Q70" s="72">
        <v>72365</v>
      </c>
      <c r="R70" s="72"/>
      <c r="S70" s="72">
        <v>97372.09</v>
      </c>
      <c r="T70" s="11">
        <v>253720.52249000006</v>
      </c>
      <c r="U70" s="15">
        <v>137172.6</v>
      </c>
      <c r="V70" s="15">
        <v>126829.05</v>
      </c>
      <c r="W70" s="11">
        <v>227091</v>
      </c>
      <c r="X70" s="72">
        <v>142810</v>
      </c>
      <c r="Y70" s="12">
        <v>127029.26</v>
      </c>
      <c r="Z70" s="14">
        <v>34801.23</v>
      </c>
      <c r="AA70" s="11">
        <v>519568.40786</v>
      </c>
      <c r="AB70" s="14">
        <v>26526.17263</v>
      </c>
      <c r="AC70" s="11">
        <v>328541.8746200001</v>
      </c>
      <c r="AD70" s="11">
        <v>332446.96333999996</v>
      </c>
      <c r="AE70" s="14">
        <v>49423.99242999999</v>
      </c>
      <c r="AF70" s="14">
        <v>82072.76</v>
      </c>
      <c r="AG70" s="14">
        <v>57267.78</v>
      </c>
      <c r="AH70" s="14">
        <v>154277.39154</v>
      </c>
      <c r="AI70" s="14">
        <v>113159.50670999999</v>
      </c>
      <c r="AJ70" s="14">
        <v>24320</v>
      </c>
      <c r="AK70" s="15">
        <v>40774.16</v>
      </c>
      <c r="AL70" s="16">
        <v>12546.983</v>
      </c>
      <c r="AM70" s="11">
        <v>375343.04568</v>
      </c>
      <c r="AN70" s="15">
        <v>147934.62920999998</v>
      </c>
      <c r="AO70" s="14">
        <v>13648.95</v>
      </c>
      <c r="AP70" s="11">
        <v>280128.7469</v>
      </c>
      <c r="AQ70" s="16">
        <v>52178.62633</v>
      </c>
      <c r="AR70" s="16">
        <v>24014.09</v>
      </c>
      <c r="AS70" s="14">
        <v>37170.31477</v>
      </c>
      <c r="AT70" s="15">
        <v>114726.47</v>
      </c>
      <c r="AU70" s="11">
        <v>262370.43643</v>
      </c>
      <c r="AV70" s="20">
        <v>33218</v>
      </c>
      <c r="AW70" s="16">
        <v>30144</v>
      </c>
      <c r="AX70" s="20">
        <v>88714.47</v>
      </c>
      <c r="AY70" s="20">
        <v>94645.57845999999</v>
      </c>
      <c r="AZ70" s="20">
        <v>144203.89</v>
      </c>
      <c r="BA70" s="20">
        <v>118087</v>
      </c>
      <c r="BB70" s="15">
        <v>144725.31652</v>
      </c>
      <c r="BC70" s="20">
        <v>54430.54</v>
      </c>
      <c r="BD70" s="20">
        <v>14558.71</v>
      </c>
      <c r="BE70" s="16">
        <v>13506.43</v>
      </c>
      <c r="BF70" s="20">
        <v>48418.27</v>
      </c>
      <c r="BG70" s="11">
        <v>207387</v>
      </c>
      <c r="BH70" s="20">
        <v>111907.69</v>
      </c>
      <c r="BI70" s="16">
        <v>7222.2086</v>
      </c>
      <c r="BJ70" s="16">
        <v>14268.09165</v>
      </c>
      <c r="BK70" s="16">
        <v>12082</v>
      </c>
      <c r="BL70" s="16">
        <v>23089.02</v>
      </c>
      <c r="BM70" s="16">
        <v>6111.875650000001</v>
      </c>
      <c r="BN70" s="11">
        <v>290552.17772</v>
      </c>
      <c r="BO70" s="20">
        <v>33832.16</v>
      </c>
      <c r="BP70" s="16">
        <v>16657.810820000002</v>
      </c>
      <c r="BQ70" s="20">
        <v>27638.89</v>
      </c>
      <c r="BR70" s="16">
        <v>11193.819660000001</v>
      </c>
      <c r="BS70" s="20">
        <v>34687</v>
      </c>
      <c r="BT70" s="16">
        <v>9708</v>
      </c>
      <c r="BU70" s="20">
        <v>46240</v>
      </c>
      <c r="BV70" s="20">
        <v>11014</v>
      </c>
      <c r="BW70" s="16">
        <v>5379.59157</v>
      </c>
      <c r="BX70" s="15">
        <v>32740.172820000003</v>
      </c>
      <c r="BY70" s="16">
        <v>3472.01</v>
      </c>
      <c r="BZ70" s="11">
        <v>98870.63</v>
      </c>
      <c r="CA70" s="20">
        <v>35870</v>
      </c>
      <c r="CB70" s="16">
        <v>1207.37251</v>
      </c>
      <c r="CC70" s="16">
        <v>4299.73</v>
      </c>
      <c r="CD70" s="20">
        <v>28942</v>
      </c>
      <c r="CE70" s="11">
        <v>38584.60332</v>
      </c>
      <c r="CF70" s="16">
        <v>5185.88847</v>
      </c>
      <c r="CG70" s="20">
        <v>23293</v>
      </c>
      <c r="CH70" s="16">
        <v>4701.44556</v>
      </c>
      <c r="CI70" s="20">
        <v>10507</v>
      </c>
      <c r="CJ70" s="20">
        <v>5122</v>
      </c>
      <c r="CK70" s="20">
        <v>3599</v>
      </c>
      <c r="CL70" s="20">
        <v>816</v>
      </c>
      <c r="CM70" s="19">
        <f t="shared" si="8"/>
        <v>7711826.140579997</v>
      </c>
    </row>
    <row r="71" spans="1:91" ht="13.5" customHeight="1">
      <c r="A71" s="9">
        <f t="shared" si="9"/>
        <v>67</v>
      </c>
      <c r="B71" s="10" t="s">
        <v>156</v>
      </c>
      <c r="C71" s="11">
        <v>141052.07200000001</v>
      </c>
      <c r="D71" s="12">
        <v>21876.567999999996</v>
      </c>
      <c r="E71" s="13">
        <v>158290.44191</v>
      </c>
      <c r="F71" s="11">
        <v>448049.05</v>
      </c>
      <c r="G71" s="11">
        <v>273513.49863000005</v>
      </c>
      <c r="H71" s="12">
        <v>105826</v>
      </c>
      <c r="I71" s="13">
        <v>223999.57400000002</v>
      </c>
      <c r="J71" s="14">
        <v>127734.21</v>
      </c>
      <c r="K71" s="15">
        <v>123276.20460000001</v>
      </c>
      <c r="L71" s="14">
        <v>77052</v>
      </c>
      <c r="M71" s="14">
        <v>209315.44</v>
      </c>
      <c r="N71" s="15">
        <v>276687</v>
      </c>
      <c r="O71" s="15">
        <v>276842.0381799999</v>
      </c>
      <c r="P71" s="14">
        <v>118291</v>
      </c>
      <c r="Q71" s="14">
        <v>139709</v>
      </c>
      <c r="R71" s="14"/>
      <c r="S71" s="14">
        <v>154097.02</v>
      </c>
      <c r="T71" s="11">
        <v>294170.29050999996</v>
      </c>
      <c r="U71" s="15">
        <v>218084.01</v>
      </c>
      <c r="V71" s="15">
        <v>214536.84</v>
      </c>
      <c r="W71" s="11">
        <v>377341</v>
      </c>
      <c r="X71" s="14">
        <v>243802</v>
      </c>
      <c r="Y71" s="12">
        <v>190131.99</v>
      </c>
      <c r="Z71" s="14">
        <v>51136.72</v>
      </c>
      <c r="AA71" s="11">
        <v>743531.6460200001</v>
      </c>
      <c r="AB71" s="14">
        <v>60776.532909999994</v>
      </c>
      <c r="AC71" s="11">
        <v>414998.54351</v>
      </c>
      <c r="AD71" s="11">
        <v>544298.4240499999</v>
      </c>
      <c r="AE71" s="14">
        <v>87220.53636999999</v>
      </c>
      <c r="AF71" s="14">
        <v>112069.5</v>
      </c>
      <c r="AG71" s="14">
        <v>108084.48</v>
      </c>
      <c r="AH71" s="14">
        <v>305116.3206300001</v>
      </c>
      <c r="AI71" s="14">
        <v>181665.13945999998</v>
      </c>
      <c r="AJ71" s="14">
        <v>41496</v>
      </c>
      <c r="AK71" s="15">
        <v>69113.91859860002</v>
      </c>
      <c r="AL71" s="16">
        <v>26068.602</v>
      </c>
      <c r="AM71" s="11">
        <v>521815.56632000004</v>
      </c>
      <c r="AN71" s="15">
        <v>251614.0184</v>
      </c>
      <c r="AO71" s="14">
        <v>26374.12</v>
      </c>
      <c r="AP71" s="11">
        <v>328842.66057000007</v>
      </c>
      <c r="AQ71" s="16">
        <v>88861.01282999999</v>
      </c>
      <c r="AR71" s="16">
        <v>53031.49</v>
      </c>
      <c r="AS71" s="14">
        <v>58957.801360000005</v>
      </c>
      <c r="AT71" s="15">
        <v>151586.63</v>
      </c>
      <c r="AU71" s="11">
        <v>366471.76029999997</v>
      </c>
      <c r="AV71" s="20">
        <v>63243</v>
      </c>
      <c r="AW71" s="16">
        <v>46604</v>
      </c>
      <c r="AX71" s="20">
        <v>132578.71</v>
      </c>
      <c r="AY71" s="20">
        <v>149872.33503</v>
      </c>
      <c r="AZ71" s="20">
        <v>230324</v>
      </c>
      <c r="BA71" s="20">
        <v>211577</v>
      </c>
      <c r="BB71" s="15">
        <v>241133.51967</v>
      </c>
      <c r="BC71" s="20">
        <v>97364.39</v>
      </c>
      <c r="BD71" s="20">
        <v>31706.31</v>
      </c>
      <c r="BE71" s="16">
        <v>24599.04</v>
      </c>
      <c r="BF71" s="20">
        <v>74803.89</v>
      </c>
      <c r="BG71" s="11">
        <v>359570</v>
      </c>
      <c r="BH71" s="20">
        <v>192540.83</v>
      </c>
      <c r="BI71" s="16">
        <v>14275.200759999998</v>
      </c>
      <c r="BJ71" s="16">
        <v>28004.687</v>
      </c>
      <c r="BK71" s="16">
        <v>18691</v>
      </c>
      <c r="BL71" s="16">
        <v>38404.13</v>
      </c>
      <c r="BM71" s="16">
        <v>13272.747889999999</v>
      </c>
      <c r="BN71" s="11">
        <v>387813.75628000003</v>
      </c>
      <c r="BO71" s="20">
        <v>61648.55</v>
      </c>
      <c r="BP71" s="16">
        <v>26440.935719999998</v>
      </c>
      <c r="BQ71" s="20">
        <v>48811.69</v>
      </c>
      <c r="BR71" s="16">
        <v>18194.96223</v>
      </c>
      <c r="BS71" s="20">
        <v>54960</v>
      </c>
      <c r="BT71" s="16">
        <v>18285</v>
      </c>
      <c r="BU71" s="20">
        <v>70967</v>
      </c>
      <c r="BV71" s="20">
        <v>23390</v>
      </c>
      <c r="BW71" s="16">
        <v>11037.653160000002</v>
      </c>
      <c r="BX71" s="15">
        <v>59961.740560000006</v>
      </c>
      <c r="BY71" s="16">
        <v>8741.69</v>
      </c>
      <c r="BZ71" s="11">
        <v>192778.23</v>
      </c>
      <c r="CA71" s="20">
        <v>57212</v>
      </c>
      <c r="CB71" s="16">
        <v>5094.83558</v>
      </c>
      <c r="CC71" s="16">
        <v>7840.05</v>
      </c>
      <c r="CD71" s="20">
        <v>42517</v>
      </c>
      <c r="CE71" s="11">
        <v>57110.18518000001</v>
      </c>
      <c r="CF71" s="16">
        <v>9940.88235</v>
      </c>
      <c r="CG71" s="20">
        <v>35400</v>
      </c>
      <c r="CH71" s="16">
        <v>8098.98212</v>
      </c>
      <c r="CI71" s="20">
        <v>20754</v>
      </c>
      <c r="CJ71" s="20">
        <v>15008</v>
      </c>
      <c r="CK71" s="20">
        <v>10073</v>
      </c>
      <c r="CL71" s="20">
        <v>4319</v>
      </c>
      <c r="CM71" s="19">
        <f t="shared" si="8"/>
        <v>12231772.604688605</v>
      </c>
    </row>
    <row r="72" spans="1:91" ht="13.5" customHeight="1">
      <c r="A72" s="9">
        <f t="shared" si="9"/>
        <v>68</v>
      </c>
      <c r="B72" s="10" t="s">
        <v>157</v>
      </c>
      <c r="C72" s="11">
        <v>139038.47138650515</v>
      </c>
      <c r="D72" s="12">
        <v>-12962.514667700001</v>
      </c>
      <c r="E72" s="13">
        <v>34275.149459090935</v>
      </c>
      <c r="F72" s="11">
        <v>-21418.49</v>
      </c>
      <c r="G72" s="11">
        <v>-56260.92</v>
      </c>
      <c r="H72" s="12">
        <v>-9492</v>
      </c>
      <c r="I72" s="13">
        <v>16850.56</v>
      </c>
      <c r="J72" s="14">
        <v>19198.72</v>
      </c>
      <c r="K72" s="15">
        <v>30399.255060000003</v>
      </c>
      <c r="L72" s="14">
        <v>4134</v>
      </c>
      <c r="M72" s="14">
        <v>17973.34</v>
      </c>
      <c r="N72" s="15">
        <v>-60219</v>
      </c>
      <c r="O72" s="15">
        <v>25855.40515727272</v>
      </c>
      <c r="P72" s="14">
        <v>9029</v>
      </c>
      <c r="Q72" s="14">
        <v>30567</v>
      </c>
      <c r="R72" s="14"/>
      <c r="S72" s="14">
        <v>19507.561818181828</v>
      </c>
      <c r="T72" s="11">
        <v>-675028.3330933902</v>
      </c>
      <c r="U72" s="15">
        <v>45976.76</v>
      </c>
      <c r="V72" s="15">
        <v>26981.43</v>
      </c>
      <c r="W72" s="11">
        <v>64175</v>
      </c>
      <c r="X72" s="14">
        <v>31960</v>
      </c>
      <c r="Y72" s="12">
        <v>23393.62</v>
      </c>
      <c r="Z72" s="14">
        <v>10434.45</v>
      </c>
      <c r="AA72" s="11">
        <v>36642.2286442499</v>
      </c>
      <c r="AB72" s="14">
        <v>11465.633230181811</v>
      </c>
      <c r="AC72" s="11">
        <v>-54064.90649000008</v>
      </c>
      <c r="AD72" s="11">
        <v>48260.400096363766</v>
      </c>
      <c r="AE72" s="14">
        <v>22705.42511509999</v>
      </c>
      <c r="AF72" s="14">
        <v>10508.65</v>
      </c>
      <c r="AG72" s="14">
        <v>18160.51</v>
      </c>
      <c r="AH72" s="14">
        <v>50391.80645454553</v>
      </c>
      <c r="AI72" s="14">
        <v>22313.11730235454</v>
      </c>
      <c r="AJ72" s="14">
        <v>2273</v>
      </c>
      <c r="AK72" s="15">
        <v>-19503.40270019998</v>
      </c>
      <c r="AL72" s="16">
        <v>3027.201</v>
      </c>
      <c r="AM72" s="11">
        <v>945.1449413319176</v>
      </c>
      <c r="AN72" s="15">
        <v>30361.343739999997</v>
      </c>
      <c r="AO72" s="14">
        <v>7805.71</v>
      </c>
      <c r="AP72" s="11">
        <v>-64018.74382849998</v>
      </c>
      <c r="AQ72" s="16">
        <v>12775.37324</v>
      </c>
      <c r="AR72" s="16">
        <v>18575.51</v>
      </c>
      <c r="AS72" s="14">
        <v>8738.564180000008</v>
      </c>
      <c r="AT72" s="15">
        <v>5237.54</v>
      </c>
      <c r="AU72" s="11">
        <v>11823.00387545453</v>
      </c>
      <c r="AV72" s="22">
        <v>8287</v>
      </c>
      <c r="AW72" s="16">
        <v>9216</v>
      </c>
      <c r="AX72" s="22">
        <v>11689.39</v>
      </c>
      <c r="AY72" s="22">
        <v>23712.3472218182</v>
      </c>
      <c r="AZ72" s="22">
        <v>27098.11</v>
      </c>
      <c r="BA72" s="22">
        <v>34938</v>
      </c>
      <c r="BB72" s="15">
        <v>37927.86165636364</v>
      </c>
      <c r="BC72" s="22">
        <v>6158.510000000009</v>
      </c>
      <c r="BD72" s="22">
        <v>5792.34</v>
      </c>
      <c r="BE72" s="16">
        <v>1784.74</v>
      </c>
      <c r="BF72" s="22">
        <v>6079.99</v>
      </c>
      <c r="BG72" s="11">
        <v>37352</v>
      </c>
      <c r="BH72" s="22">
        <v>32211.24</v>
      </c>
      <c r="BI72" s="16">
        <v>2021.565250000002</v>
      </c>
      <c r="BJ72" s="16">
        <v>3753.3566115272715</v>
      </c>
      <c r="BK72" s="16">
        <v>2931</v>
      </c>
      <c r="BL72" s="16">
        <v>7119.55</v>
      </c>
      <c r="BM72" s="16">
        <v>-305.11515</v>
      </c>
      <c r="BN72" s="11">
        <v>-117882.82647999999</v>
      </c>
      <c r="BO72" s="22">
        <v>11469.06</v>
      </c>
      <c r="BP72" s="16">
        <v>4071.41417</v>
      </c>
      <c r="BQ72" s="22">
        <v>6281.3299999999945</v>
      </c>
      <c r="BR72" s="16">
        <v>1110.4260644000033</v>
      </c>
      <c r="BS72" s="22">
        <v>3731</v>
      </c>
      <c r="BT72" s="16">
        <v>2551</v>
      </c>
      <c r="BU72" s="22">
        <v>7809</v>
      </c>
      <c r="BV72" s="22">
        <v>4530</v>
      </c>
      <c r="BW72" s="16">
        <v>1517.3066500000004</v>
      </c>
      <c r="BX72" s="15">
        <v>9345.05</v>
      </c>
      <c r="BY72" s="16">
        <v>1852.2</v>
      </c>
      <c r="BZ72" s="11">
        <v>24893.95</v>
      </c>
      <c r="CA72" s="22">
        <v>2717</v>
      </c>
      <c r="CB72" s="16">
        <v>2129.07384</v>
      </c>
      <c r="CC72" s="16">
        <v>-299.5</v>
      </c>
      <c r="CD72" s="22">
        <v>1004.01</v>
      </c>
      <c r="CE72" s="11">
        <v>-100471.11679939998</v>
      </c>
      <c r="CF72" s="16">
        <v>558.1629100000001</v>
      </c>
      <c r="CG72" s="22">
        <v>-2233</v>
      </c>
      <c r="CH72" s="16">
        <v>-3270.4280299999996</v>
      </c>
      <c r="CI72" s="22">
        <v>-2168</v>
      </c>
      <c r="CJ72" s="22">
        <v>1446</v>
      </c>
      <c r="CK72" s="22">
        <v>608</v>
      </c>
      <c r="CL72" s="22">
        <v>-153</v>
      </c>
      <c r="CM72" s="19">
        <f t="shared" si="8"/>
        <v>17705.57183555151</v>
      </c>
    </row>
    <row r="73" spans="1:91" ht="13.5" customHeight="1">
      <c r="A73" s="9">
        <f t="shared" si="9"/>
        <v>69</v>
      </c>
      <c r="B73" s="10" t="s">
        <v>158</v>
      </c>
      <c r="C73" s="73">
        <v>4</v>
      </c>
      <c r="D73" s="74">
        <v>3</v>
      </c>
      <c r="E73" s="10">
        <v>15</v>
      </c>
      <c r="F73" s="73">
        <v>17</v>
      </c>
      <c r="G73" s="73">
        <v>13</v>
      </c>
      <c r="H73" s="74">
        <v>4</v>
      </c>
      <c r="I73" s="10">
        <v>15</v>
      </c>
      <c r="J73" s="35">
        <v>4</v>
      </c>
      <c r="K73" s="75">
        <v>0</v>
      </c>
      <c r="L73" s="35">
        <v>10</v>
      </c>
      <c r="M73" s="35">
        <v>7</v>
      </c>
      <c r="N73" s="75">
        <v>12</v>
      </c>
      <c r="O73" s="75">
        <v>15</v>
      </c>
      <c r="P73" s="35">
        <v>5</v>
      </c>
      <c r="Q73" s="35">
        <v>9</v>
      </c>
      <c r="R73" s="35"/>
      <c r="S73" s="35">
        <v>7</v>
      </c>
      <c r="T73" s="73">
        <v>21</v>
      </c>
      <c r="U73" s="75">
        <v>13</v>
      </c>
      <c r="V73" s="75">
        <v>11</v>
      </c>
      <c r="W73" s="73">
        <v>7</v>
      </c>
      <c r="X73" s="35">
        <v>13</v>
      </c>
      <c r="Y73" s="76">
        <v>10</v>
      </c>
      <c r="Z73" s="62">
        <v>4</v>
      </c>
      <c r="AA73" s="73">
        <v>23</v>
      </c>
      <c r="AB73" s="62">
        <v>4</v>
      </c>
      <c r="AC73" s="73">
        <v>16</v>
      </c>
      <c r="AD73" s="73">
        <v>8</v>
      </c>
      <c r="AE73" s="62">
        <v>6</v>
      </c>
      <c r="AF73" s="62">
        <v>6</v>
      </c>
      <c r="AG73" s="62">
        <v>8</v>
      </c>
      <c r="AH73" s="62">
        <v>14</v>
      </c>
      <c r="AI73" s="62">
        <v>9</v>
      </c>
      <c r="AJ73" s="62">
        <v>3</v>
      </c>
      <c r="AK73" s="75">
        <v>7</v>
      </c>
      <c r="AL73" s="63">
        <v>3</v>
      </c>
      <c r="AM73" s="73">
        <v>11</v>
      </c>
      <c r="AN73" s="75">
        <v>13</v>
      </c>
      <c r="AO73" s="62">
        <v>2</v>
      </c>
      <c r="AP73" s="73">
        <v>4</v>
      </c>
      <c r="AQ73" s="63">
        <v>7</v>
      </c>
      <c r="AR73" s="63">
        <v>4</v>
      </c>
      <c r="AS73" s="62">
        <v>3</v>
      </c>
      <c r="AT73" s="75">
        <v>5</v>
      </c>
      <c r="AU73" s="73">
        <v>17</v>
      </c>
      <c r="AV73" s="20">
        <v>10</v>
      </c>
      <c r="AW73" s="63">
        <v>3</v>
      </c>
      <c r="AX73" s="20">
        <v>4</v>
      </c>
      <c r="AY73" s="20">
        <v>7</v>
      </c>
      <c r="AZ73" s="20">
        <v>9</v>
      </c>
      <c r="BA73" s="20">
        <v>11</v>
      </c>
      <c r="BB73" s="75">
        <v>0</v>
      </c>
      <c r="BC73" s="20">
        <v>10</v>
      </c>
      <c r="BD73" s="20">
        <v>4</v>
      </c>
      <c r="BE73" s="63">
        <v>5</v>
      </c>
      <c r="BF73" s="20">
        <v>5</v>
      </c>
      <c r="BG73" s="73">
        <v>18</v>
      </c>
      <c r="BH73" s="20">
        <v>7</v>
      </c>
      <c r="BI73" s="63">
        <v>1</v>
      </c>
      <c r="BJ73" s="63">
        <v>4</v>
      </c>
      <c r="BK73" s="63">
        <v>2</v>
      </c>
      <c r="BL73" s="63">
        <v>3</v>
      </c>
      <c r="BM73" s="63">
        <v>3</v>
      </c>
      <c r="BN73" s="73">
        <v>14</v>
      </c>
      <c r="BO73" s="20">
        <v>6</v>
      </c>
      <c r="BP73" s="63">
        <v>0</v>
      </c>
      <c r="BQ73" s="20">
        <v>2</v>
      </c>
      <c r="BR73" s="63">
        <v>0</v>
      </c>
      <c r="BS73" s="20">
        <v>4</v>
      </c>
      <c r="BT73" s="63">
        <v>2</v>
      </c>
      <c r="BU73" s="20">
        <v>3</v>
      </c>
      <c r="BV73" s="20">
        <v>3</v>
      </c>
      <c r="BW73" s="63">
        <v>0</v>
      </c>
      <c r="BX73" s="75">
        <v>3</v>
      </c>
      <c r="BY73" s="63">
        <v>0</v>
      </c>
      <c r="BZ73" s="73">
        <v>2</v>
      </c>
      <c r="CA73" s="20">
        <v>6</v>
      </c>
      <c r="CB73" s="63">
        <v>0</v>
      </c>
      <c r="CC73" s="63">
        <v>0</v>
      </c>
      <c r="CD73" s="20">
        <v>4</v>
      </c>
      <c r="CE73" s="73">
        <v>0</v>
      </c>
      <c r="CF73" s="63">
        <v>0</v>
      </c>
      <c r="CG73" s="20">
        <v>3</v>
      </c>
      <c r="CH73" s="63">
        <v>0</v>
      </c>
      <c r="CI73" s="20">
        <v>3</v>
      </c>
      <c r="CJ73" s="20">
        <v>3</v>
      </c>
      <c r="CK73" s="20">
        <v>2</v>
      </c>
      <c r="CL73" s="20">
        <v>1</v>
      </c>
      <c r="CM73" s="19">
        <f t="shared" si="8"/>
        <v>559</v>
      </c>
    </row>
    <row r="74" spans="1:91" ht="13.5" customHeight="1">
      <c r="A74" s="9">
        <f t="shared" si="9"/>
        <v>70</v>
      </c>
      <c r="B74" s="10" t="s">
        <v>159</v>
      </c>
      <c r="C74" s="73">
        <v>0</v>
      </c>
      <c r="D74" s="74">
        <v>0</v>
      </c>
      <c r="E74" s="10">
        <v>0</v>
      </c>
      <c r="F74" s="73">
        <v>0</v>
      </c>
      <c r="G74" s="73">
        <v>0</v>
      </c>
      <c r="H74" s="74">
        <v>0</v>
      </c>
      <c r="I74" s="10">
        <v>0</v>
      </c>
      <c r="J74" s="35">
        <v>0</v>
      </c>
      <c r="K74" s="75">
        <v>0</v>
      </c>
      <c r="L74" s="35">
        <v>0</v>
      </c>
      <c r="M74" s="35">
        <v>1</v>
      </c>
      <c r="N74" s="75">
        <v>0</v>
      </c>
      <c r="O74" s="75">
        <v>3</v>
      </c>
      <c r="P74" s="35">
        <v>2</v>
      </c>
      <c r="Q74" s="35">
        <v>0</v>
      </c>
      <c r="R74" s="35"/>
      <c r="S74" s="35">
        <v>1</v>
      </c>
      <c r="T74" s="73">
        <v>0</v>
      </c>
      <c r="U74" s="75">
        <v>0</v>
      </c>
      <c r="V74" s="75">
        <v>0</v>
      </c>
      <c r="W74" s="73" t="s">
        <v>160</v>
      </c>
      <c r="X74" s="35">
        <v>0</v>
      </c>
      <c r="Y74" s="76">
        <v>2</v>
      </c>
      <c r="Z74" s="62">
        <v>4</v>
      </c>
      <c r="AA74" s="73">
        <v>0</v>
      </c>
      <c r="AB74" s="62">
        <v>1</v>
      </c>
      <c r="AC74" s="73">
        <v>6</v>
      </c>
      <c r="AD74" s="73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1</v>
      </c>
      <c r="AJ74" s="62">
        <v>0</v>
      </c>
      <c r="AK74" s="75">
        <v>0</v>
      </c>
      <c r="AL74" s="63">
        <v>0</v>
      </c>
      <c r="AM74" s="73">
        <v>0</v>
      </c>
      <c r="AN74" s="75">
        <v>0</v>
      </c>
      <c r="AO74" s="62">
        <v>1</v>
      </c>
      <c r="AP74" s="73">
        <v>0</v>
      </c>
      <c r="AQ74" s="63">
        <v>0</v>
      </c>
      <c r="AR74" s="63">
        <v>1</v>
      </c>
      <c r="AS74" s="62">
        <v>0</v>
      </c>
      <c r="AT74" s="75">
        <v>0</v>
      </c>
      <c r="AU74" s="73">
        <v>0</v>
      </c>
      <c r="AV74" s="22">
        <v>5</v>
      </c>
      <c r="AW74" s="63">
        <v>0</v>
      </c>
      <c r="AX74" s="22">
        <v>0</v>
      </c>
      <c r="AY74" s="22">
        <v>0</v>
      </c>
      <c r="AZ74" s="22">
        <v>0</v>
      </c>
      <c r="BA74" s="22">
        <v>0</v>
      </c>
      <c r="BB74" s="75">
        <v>0</v>
      </c>
      <c r="BC74" s="22">
        <v>0</v>
      </c>
      <c r="BD74" s="22">
        <v>0</v>
      </c>
      <c r="BE74" s="63">
        <v>0</v>
      </c>
      <c r="BF74" s="22">
        <v>0</v>
      </c>
      <c r="BG74" s="73">
        <v>0</v>
      </c>
      <c r="BH74" s="22">
        <v>2</v>
      </c>
      <c r="BI74" s="63">
        <v>0</v>
      </c>
      <c r="BJ74" s="63">
        <v>0</v>
      </c>
      <c r="BK74" s="63">
        <v>0</v>
      </c>
      <c r="BL74" s="63">
        <v>0</v>
      </c>
      <c r="BM74" s="63">
        <v>0</v>
      </c>
      <c r="BN74" s="73">
        <v>0</v>
      </c>
      <c r="BO74" s="22">
        <v>0</v>
      </c>
      <c r="BP74" s="63">
        <v>0</v>
      </c>
      <c r="BQ74" s="22">
        <v>0</v>
      </c>
      <c r="BR74" s="63">
        <v>0</v>
      </c>
      <c r="BS74" s="22">
        <v>0</v>
      </c>
      <c r="BT74" s="63">
        <v>0</v>
      </c>
      <c r="BU74" s="22">
        <v>0</v>
      </c>
      <c r="BV74" s="22">
        <v>0</v>
      </c>
      <c r="BW74" s="63">
        <v>0</v>
      </c>
      <c r="BX74" s="75">
        <v>0</v>
      </c>
      <c r="BY74" s="63">
        <v>0</v>
      </c>
      <c r="BZ74" s="73">
        <v>0</v>
      </c>
      <c r="CA74" s="22">
        <v>0</v>
      </c>
      <c r="CB74" s="63">
        <v>0</v>
      </c>
      <c r="CC74" s="63">
        <v>0</v>
      </c>
      <c r="CD74" s="22">
        <v>0</v>
      </c>
      <c r="CE74" s="73">
        <v>0</v>
      </c>
      <c r="CF74" s="63">
        <v>0</v>
      </c>
      <c r="CG74" s="22">
        <v>0</v>
      </c>
      <c r="CH74" s="63">
        <v>0</v>
      </c>
      <c r="CI74" s="22">
        <v>1</v>
      </c>
      <c r="CJ74" s="22">
        <v>0</v>
      </c>
      <c r="CK74" s="22">
        <v>2</v>
      </c>
      <c r="CL74" s="22">
        <v>0</v>
      </c>
      <c r="CM74" s="19">
        <f t="shared" si="8"/>
        <v>33</v>
      </c>
    </row>
    <row r="75" spans="1:91" ht="13.5" customHeight="1">
      <c r="A75" s="9">
        <f t="shared" si="9"/>
        <v>71</v>
      </c>
      <c r="B75" s="10" t="s">
        <v>161</v>
      </c>
      <c r="C75" s="73">
        <v>4</v>
      </c>
      <c r="D75" s="74">
        <v>0</v>
      </c>
      <c r="E75" s="10">
        <v>7</v>
      </c>
      <c r="F75" s="73">
        <v>18</v>
      </c>
      <c r="G75" s="73">
        <v>13</v>
      </c>
      <c r="H75" s="74">
        <v>3</v>
      </c>
      <c r="I75" s="10">
        <v>13</v>
      </c>
      <c r="J75" s="35">
        <v>0</v>
      </c>
      <c r="K75" s="75">
        <v>0</v>
      </c>
      <c r="L75" s="35">
        <v>2</v>
      </c>
      <c r="M75" s="35">
        <v>2</v>
      </c>
      <c r="N75" s="75">
        <v>0</v>
      </c>
      <c r="O75" s="75">
        <v>0</v>
      </c>
      <c r="P75" s="35">
        <v>1</v>
      </c>
      <c r="Q75" s="35">
        <v>0</v>
      </c>
      <c r="R75" s="35"/>
      <c r="S75" s="35">
        <v>5</v>
      </c>
      <c r="T75" s="73">
        <v>0</v>
      </c>
      <c r="U75" s="75">
        <v>0</v>
      </c>
      <c r="V75" s="75">
        <v>0</v>
      </c>
      <c r="W75" s="73">
        <v>5</v>
      </c>
      <c r="X75" s="35">
        <v>1</v>
      </c>
      <c r="Y75" s="76">
        <v>0</v>
      </c>
      <c r="Z75" s="62">
        <v>0</v>
      </c>
      <c r="AA75" s="73">
        <v>3</v>
      </c>
      <c r="AB75" s="62">
        <v>0</v>
      </c>
      <c r="AC75" s="73">
        <v>3</v>
      </c>
      <c r="AD75" s="73">
        <v>4</v>
      </c>
      <c r="AE75" s="62">
        <v>0</v>
      </c>
      <c r="AF75" s="62">
        <v>4</v>
      </c>
      <c r="AG75" s="62">
        <v>0</v>
      </c>
      <c r="AH75" s="62">
        <v>2</v>
      </c>
      <c r="AI75" s="62">
        <v>6</v>
      </c>
      <c r="AJ75" s="62">
        <v>0</v>
      </c>
      <c r="AK75" s="75">
        <v>0</v>
      </c>
      <c r="AL75" s="63">
        <v>0</v>
      </c>
      <c r="AM75" s="73">
        <v>12</v>
      </c>
      <c r="AN75" s="75">
        <v>6</v>
      </c>
      <c r="AO75" s="62">
        <v>0</v>
      </c>
      <c r="AP75" s="73">
        <v>5</v>
      </c>
      <c r="AQ75" s="63">
        <v>0</v>
      </c>
      <c r="AR75" s="63">
        <v>0</v>
      </c>
      <c r="AS75" s="62">
        <v>0</v>
      </c>
      <c r="AT75" s="75">
        <v>0</v>
      </c>
      <c r="AU75" s="73">
        <v>7</v>
      </c>
      <c r="AV75" s="22">
        <v>0</v>
      </c>
      <c r="AW75" s="63">
        <v>0</v>
      </c>
      <c r="AX75" s="22">
        <v>0</v>
      </c>
      <c r="AY75" s="22">
        <v>5</v>
      </c>
      <c r="AZ75" s="22">
        <v>3</v>
      </c>
      <c r="BA75" s="22">
        <v>4</v>
      </c>
      <c r="BB75" s="75">
        <v>0</v>
      </c>
      <c r="BC75" s="22">
        <v>0</v>
      </c>
      <c r="BD75" s="22">
        <v>0</v>
      </c>
      <c r="BE75" s="63">
        <v>0</v>
      </c>
      <c r="BF75" s="22">
        <v>1</v>
      </c>
      <c r="BG75" s="73">
        <v>6</v>
      </c>
      <c r="BH75" s="22">
        <v>0</v>
      </c>
      <c r="BI75" s="63">
        <v>0</v>
      </c>
      <c r="BJ75" s="63">
        <v>0</v>
      </c>
      <c r="BK75" s="63">
        <v>0</v>
      </c>
      <c r="BL75" s="63">
        <v>1</v>
      </c>
      <c r="BM75" s="63">
        <v>0</v>
      </c>
      <c r="BN75" s="73">
        <v>13</v>
      </c>
      <c r="BO75" s="22">
        <v>0</v>
      </c>
      <c r="BP75" s="63">
        <v>0</v>
      </c>
      <c r="BQ75" s="22">
        <v>0</v>
      </c>
      <c r="BR75" s="63">
        <v>0</v>
      </c>
      <c r="BS75" s="22">
        <v>0</v>
      </c>
      <c r="BT75" s="63">
        <v>0</v>
      </c>
      <c r="BU75" s="22">
        <v>1</v>
      </c>
      <c r="BV75" s="22">
        <v>0</v>
      </c>
      <c r="BW75" s="63">
        <v>0</v>
      </c>
      <c r="BX75" s="75">
        <v>1</v>
      </c>
      <c r="BY75" s="63">
        <v>0</v>
      </c>
      <c r="BZ75" s="73">
        <v>7</v>
      </c>
      <c r="CA75" s="22">
        <v>1</v>
      </c>
      <c r="CB75" s="63">
        <v>0</v>
      </c>
      <c r="CC75" s="63">
        <v>0</v>
      </c>
      <c r="CD75" s="22">
        <v>0</v>
      </c>
      <c r="CE75" s="73">
        <v>3</v>
      </c>
      <c r="CF75" s="63">
        <v>0</v>
      </c>
      <c r="CG75" s="22">
        <v>2</v>
      </c>
      <c r="CH75" s="63">
        <v>0</v>
      </c>
      <c r="CI75" s="22">
        <v>1</v>
      </c>
      <c r="CJ75" s="22">
        <v>0</v>
      </c>
      <c r="CK75" s="22">
        <v>0</v>
      </c>
      <c r="CL75" s="22">
        <v>0</v>
      </c>
      <c r="CM75" s="19">
        <f t="shared" si="8"/>
        <v>175</v>
      </c>
    </row>
    <row r="76" spans="1:91" s="32" customFormat="1" ht="13.5" customHeight="1">
      <c r="A76" s="23">
        <f t="shared" si="9"/>
        <v>72</v>
      </c>
      <c r="B76" s="40" t="s">
        <v>162</v>
      </c>
      <c r="C76" s="25">
        <v>5.09</v>
      </c>
      <c r="D76" s="26">
        <v>-4.33</v>
      </c>
      <c r="E76" s="27">
        <v>3.4</v>
      </c>
      <c r="F76" s="25">
        <v>-0.82</v>
      </c>
      <c r="G76" s="25">
        <v>-3.14</v>
      </c>
      <c r="H76" s="26">
        <v>-0.7876282945424463</v>
      </c>
      <c r="I76" s="27">
        <v>1.36</v>
      </c>
      <c r="J76" s="57">
        <v>1.4490488675901605</v>
      </c>
      <c r="K76" s="29">
        <v>4.08</v>
      </c>
      <c r="L76" s="57">
        <v>0.4</v>
      </c>
      <c r="M76" s="57">
        <v>0.68</v>
      </c>
      <c r="N76" s="29">
        <v>-5.07</v>
      </c>
      <c r="O76" s="29">
        <v>1.37</v>
      </c>
      <c r="P76" s="57">
        <v>0.79</v>
      </c>
      <c r="Q76" s="57">
        <v>1.96</v>
      </c>
      <c r="R76" s="57"/>
      <c r="S76" s="57">
        <v>1.75</v>
      </c>
      <c r="T76" s="25">
        <v>-31.59</v>
      </c>
      <c r="U76" s="29">
        <v>4.37</v>
      </c>
      <c r="V76" s="29">
        <v>2.08</v>
      </c>
      <c r="W76" s="25">
        <v>3</v>
      </c>
      <c r="X76" s="57">
        <v>1.3286683051912849</v>
      </c>
      <c r="Y76" s="28">
        <v>1.89</v>
      </c>
      <c r="Z76" s="57">
        <v>3</v>
      </c>
      <c r="AA76" s="25">
        <v>0.94</v>
      </c>
      <c r="AB76" s="57">
        <v>3.36</v>
      </c>
      <c r="AC76" s="25">
        <v>-1.93</v>
      </c>
      <c r="AD76" s="25">
        <v>1.39</v>
      </c>
      <c r="AE76" s="57">
        <v>5.4</v>
      </c>
      <c r="AF76" s="57">
        <v>1.52</v>
      </c>
      <c r="AG76" s="57">
        <v>3.33</v>
      </c>
      <c r="AH76" s="57">
        <v>3.37</v>
      </c>
      <c r="AI76" s="57">
        <v>2.34</v>
      </c>
      <c r="AJ76" s="57">
        <v>0.94</v>
      </c>
      <c r="AK76" s="29">
        <v>-5.13</v>
      </c>
      <c r="AL76" s="31">
        <v>1.93</v>
      </c>
      <c r="AM76" s="25">
        <v>0.03</v>
      </c>
      <c r="AN76" s="29">
        <v>2.16</v>
      </c>
      <c r="AO76" s="57">
        <v>4.82</v>
      </c>
      <c r="AP76" s="25">
        <v>-2.93</v>
      </c>
      <c r="AQ76" s="31">
        <v>1.59</v>
      </c>
      <c r="AR76" s="31">
        <v>5.17</v>
      </c>
      <c r="AS76" s="57">
        <v>2.77</v>
      </c>
      <c r="AT76" s="29">
        <v>0.61</v>
      </c>
      <c r="AU76" s="25">
        <v>0.48</v>
      </c>
      <c r="AV76" s="27">
        <v>2.34</v>
      </c>
      <c r="AW76" s="31">
        <v>3.51</v>
      </c>
      <c r="AX76" s="27">
        <v>1.63</v>
      </c>
      <c r="AY76" s="27">
        <v>2.77</v>
      </c>
      <c r="AZ76" s="27">
        <v>2.22</v>
      </c>
      <c r="BA76" s="27">
        <v>2.77</v>
      </c>
      <c r="BB76" s="29">
        <v>3.12</v>
      </c>
      <c r="BC76" s="27">
        <v>1.02</v>
      </c>
      <c r="BD76" s="27">
        <v>3.08</v>
      </c>
      <c r="BE76" s="31">
        <v>1.2</v>
      </c>
      <c r="BF76" s="27">
        <v>1.36</v>
      </c>
      <c r="BG76" s="25">
        <v>1.83</v>
      </c>
      <c r="BH76" s="27">
        <v>3.17</v>
      </c>
      <c r="BI76" s="31">
        <v>2.27</v>
      </c>
      <c r="BJ76" s="31">
        <v>2.29</v>
      </c>
      <c r="BK76" s="31">
        <v>2.37</v>
      </c>
      <c r="BL76" s="31">
        <v>3.32</v>
      </c>
      <c r="BM76" s="31">
        <v>-0.4</v>
      </c>
      <c r="BN76" s="25">
        <v>-5.31</v>
      </c>
      <c r="BO76" s="27">
        <v>2.51</v>
      </c>
      <c r="BP76" s="31">
        <v>2.46</v>
      </c>
      <c r="BQ76" s="27">
        <v>2.53</v>
      </c>
      <c r="BR76" s="31">
        <v>1.07</v>
      </c>
      <c r="BS76" s="27">
        <v>1.26</v>
      </c>
      <c r="BT76" s="31">
        <v>2.54</v>
      </c>
      <c r="BU76" s="27">
        <v>2.11</v>
      </c>
      <c r="BV76" s="27">
        <v>3.02</v>
      </c>
      <c r="BW76" s="31">
        <v>2.05</v>
      </c>
      <c r="BX76" s="29">
        <v>2.99</v>
      </c>
      <c r="BY76" s="31">
        <v>3.3</v>
      </c>
      <c r="BZ76" s="25">
        <v>2.35</v>
      </c>
      <c r="CA76" s="27">
        <v>0.85</v>
      </c>
      <c r="CB76" s="31">
        <v>7.14</v>
      </c>
      <c r="CC76" s="31">
        <v>-0.58</v>
      </c>
      <c r="CD76" s="27">
        <v>0.42</v>
      </c>
      <c r="CE76" s="25">
        <v>-20.04</v>
      </c>
      <c r="CF76" s="31">
        <v>0.86</v>
      </c>
      <c r="CG76" s="27">
        <v>-1.01</v>
      </c>
      <c r="CH76" s="31">
        <v>-6.62</v>
      </c>
      <c r="CI76" s="27">
        <v>-1.58</v>
      </c>
      <c r="CJ76" s="27">
        <v>1.53</v>
      </c>
      <c r="CK76" s="27">
        <v>0.55</v>
      </c>
      <c r="CL76" s="27">
        <v>-0.37</v>
      </c>
      <c r="CM76" s="25">
        <f>AVERAGE(C76:CL76)</f>
        <v>0.7852883779107925</v>
      </c>
    </row>
    <row r="77" spans="1:91" s="32" customFormat="1" ht="13.5" customHeight="1">
      <c r="A77" s="23">
        <f t="shared" si="9"/>
        <v>73</v>
      </c>
      <c r="B77" s="40" t="s">
        <v>163</v>
      </c>
      <c r="C77" s="25">
        <v>15.154540526989143</v>
      </c>
      <c r="D77" s="26">
        <v>-21.049089212047388</v>
      </c>
      <c r="E77" s="27">
        <v>12.097971330685796</v>
      </c>
      <c r="F77" s="25">
        <v>-2.953579800789475</v>
      </c>
      <c r="G77" s="25">
        <v>-6.791727681753345</v>
      </c>
      <c r="H77" s="26">
        <v>-8.155900396968603</v>
      </c>
      <c r="I77" s="27">
        <v>4.577633908959228</v>
      </c>
      <c r="J77" s="57">
        <v>18.656355492568867</v>
      </c>
      <c r="K77" s="29">
        <v>4.162661334117057</v>
      </c>
      <c r="L77" s="57">
        <v>4.485701419821071</v>
      </c>
      <c r="M77" s="57">
        <v>7.804543840792934</v>
      </c>
      <c r="N77" s="29">
        <v>-8.1631297487444</v>
      </c>
      <c r="O77" s="29">
        <v>6.490520286010214</v>
      </c>
      <c r="P77" s="57">
        <v>7.016412296789033</v>
      </c>
      <c r="Q77" s="57">
        <v>21.9107284939107</v>
      </c>
      <c r="R77" s="57"/>
      <c r="S77" s="57">
        <v>8.121524777746151</v>
      </c>
      <c r="T77" s="25">
        <v>-23.9022344054606</v>
      </c>
      <c r="U77" s="29">
        <v>15.815151535686162</v>
      </c>
      <c r="V77" s="29">
        <v>3.441353365352975</v>
      </c>
      <c r="W77" s="25">
        <v>6</v>
      </c>
      <c r="X77" s="57">
        <v>18.636111839995333</v>
      </c>
      <c r="Y77" s="28">
        <v>14.337352461962691</v>
      </c>
      <c r="Z77" s="57">
        <v>10.635786502062695</v>
      </c>
      <c r="AA77" s="25">
        <v>3.520325197534317</v>
      </c>
      <c r="AB77" s="57">
        <v>5.101754854844927</v>
      </c>
      <c r="AC77" s="25">
        <v>-9.576451262562834</v>
      </c>
      <c r="AD77" s="25">
        <v>4.0206219645385515</v>
      </c>
      <c r="AE77" s="57">
        <v>18.43733737622328</v>
      </c>
      <c r="AF77" s="57">
        <v>8.848098955167124</v>
      </c>
      <c r="AG77" s="57">
        <v>8.938689400488698</v>
      </c>
      <c r="AH77" s="57">
        <v>15.77953584571124</v>
      </c>
      <c r="AI77" s="57">
        <v>15.5628948864407</v>
      </c>
      <c r="AJ77" s="57">
        <v>3.7565901465946085</v>
      </c>
      <c r="AK77" s="29">
        <v>-16.334323313728756</v>
      </c>
      <c r="AL77" s="31">
        <v>6.697057238095748</v>
      </c>
      <c r="AM77" s="25">
        <v>0.11539289400582577</v>
      </c>
      <c r="AN77" s="29">
        <v>8.31824519615829</v>
      </c>
      <c r="AO77" s="57">
        <v>7.860528093537736</v>
      </c>
      <c r="AP77" s="25">
        <v>-9.472175968311742</v>
      </c>
      <c r="AQ77" s="31">
        <v>14.119150212290121</v>
      </c>
      <c r="AR77" s="31">
        <v>7.676606169507622</v>
      </c>
      <c r="AS77" s="57">
        <v>7.166483297017956</v>
      </c>
      <c r="AT77" s="29">
        <v>1.5670565842681945</v>
      </c>
      <c r="AU77" s="25">
        <v>2.1553425681566063</v>
      </c>
      <c r="AV77" s="27">
        <v>7.323256642950227</v>
      </c>
      <c r="AW77" s="31">
        <v>14.61511624218973</v>
      </c>
      <c r="AX77" s="27">
        <v>4.082243371604698</v>
      </c>
      <c r="AY77" s="27">
        <v>9.916063425748185</v>
      </c>
      <c r="AZ77" s="27">
        <v>9.51258369156325</v>
      </c>
      <c r="BA77" s="27">
        <v>13.17</v>
      </c>
      <c r="BB77" s="29">
        <v>12.983611832687453</v>
      </c>
      <c r="BC77" s="27">
        <v>5.416987755085534</v>
      </c>
      <c r="BD77" s="27">
        <v>5.362256962933723</v>
      </c>
      <c r="BE77" s="31">
        <v>7.011413966257024</v>
      </c>
      <c r="BF77" s="27">
        <v>5.499020666221925</v>
      </c>
      <c r="BG77" s="25">
        <v>4.687756887245089</v>
      </c>
      <c r="BH77" s="27">
        <v>13.29867581087115</v>
      </c>
      <c r="BI77" s="31">
        <v>3.917312376852986</v>
      </c>
      <c r="BJ77" s="31">
        <v>8.320130123658132</v>
      </c>
      <c r="BK77" s="31">
        <v>12.140164851095555</v>
      </c>
      <c r="BL77" s="31">
        <v>14.151347494188538</v>
      </c>
      <c r="BM77" s="31">
        <v>-1.124178336540518</v>
      </c>
      <c r="BN77" s="25">
        <v>-31.507336788214722</v>
      </c>
      <c r="BO77" s="27">
        <v>13.135721680378595</v>
      </c>
      <c r="BP77" s="31">
        <v>18.45008219051599</v>
      </c>
      <c r="BQ77" s="27">
        <v>5.418458383362226</v>
      </c>
      <c r="BR77" s="31">
        <v>3.4953176573630054</v>
      </c>
      <c r="BS77" s="27">
        <v>5.14</v>
      </c>
      <c r="BT77" s="31">
        <v>14.346774647095215</v>
      </c>
      <c r="BU77" s="27">
        <v>8.74</v>
      </c>
      <c r="BV77" s="27">
        <v>5.63</v>
      </c>
      <c r="BW77" s="31">
        <v>7.855646858559669</v>
      </c>
      <c r="BX77" s="29">
        <v>5.627183080942425</v>
      </c>
      <c r="BY77" s="31">
        <v>5.04351193116513</v>
      </c>
      <c r="BZ77" s="25">
        <v>5.22495245344586</v>
      </c>
      <c r="CA77" s="27">
        <v>3.88</v>
      </c>
      <c r="CB77" s="31">
        <v>13.406249720188088</v>
      </c>
      <c r="CC77" s="31">
        <v>-2.373156940553013</v>
      </c>
      <c r="CD77" s="27">
        <v>2.22</v>
      </c>
      <c r="CE77" s="25">
        <v>-33.812781919025795</v>
      </c>
      <c r="CF77" s="31">
        <v>4.503326003490949</v>
      </c>
      <c r="CG77" s="27">
        <v>-3.71</v>
      </c>
      <c r="CH77" s="31">
        <v>-29.613337366292917</v>
      </c>
      <c r="CI77" s="27">
        <v>-3.27</v>
      </c>
      <c r="CJ77" s="27">
        <v>2.02</v>
      </c>
      <c r="CK77" s="27">
        <v>1</v>
      </c>
      <c r="CL77" s="27">
        <v>-0.3</v>
      </c>
      <c r="CM77" s="25">
        <f>AVERAGE(C77:CL77)</f>
        <v>4.407147400697678</v>
      </c>
    </row>
    <row r="78" spans="1:91" ht="13.5" customHeight="1">
      <c r="A78" s="77">
        <v>74</v>
      </c>
      <c r="B78" s="77" t="s">
        <v>164</v>
      </c>
      <c r="C78" s="78">
        <v>864495.1712537038</v>
      </c>
      <c r="D78" s="78">
        <v>55445.5844186</v>
      </c>
      <c r="E78" s="78">
        <v>271578.05845</v>
      </c>
      <c r="F78" s="78">
        <v>717070.02</v>
      </c>
      <c r="G78" s="78">
        <v>837382.9318099999</v>
      </c>
      <c r="H78" s="78">
        <v>98288</v>
      </c>
      <c r="I78" s="78">
        <v>384031.59599999996</v>
      </c>
      <c r="J78" s="78">
        <v>118103.18</v>
      </c>
      <c r="K78" s="78">
        <v>728827.6086100001</v>
      </c>
      <c r="L78" s="78">
        <v>85380</v>
      </c>
      <c r="M78" s="78">
        <v>207720.07</v>
      </c>
      <c r="N78" s="78">
        <v>639640.84</v>
      </c>
      <c r="O78" s="78">
        <v>390244.7008681818</v>
      </c>
      <c r="P78" s="78">
        <v>140536</v>
      </c>
      <c r="Q78" s="78">
        <v>160441</v>
      </c>
      <c r="R78" s="78"/>
      <c r="S78" s="78">
        <v>266959.35</v>
      </c>
      <c r="T78" s="78">
        <v>-2347911.03034369</v>
      </c>
      <c r="U78" s="78">
        <v>275377.62</v>
      </c>
      <c r="V78" s="78">
        <v>776594.09</v>
      </c>
      <c r="W78" s="79">
        <v>776569</v>
      </c>
      <c r="X78" s="78">
        <v>191763</v>
      </c>
      <c r="Y78" s="78">
        <v>156805.76</v>
      </c>
      <c r="Z78" s="78">
        <v>97109.48</v>
      </c>
      <c r="AA78" s="78">
        <v>980209.04</v>
      </c>
      <c r="AB78" s="78">
        <v>223733.77636</v>
      </c>
      <c r="AC78" s="78">
        <v>540336.3456399998</v>
      </c>
      <c r="AD78" s="78">
        <v>1171427.6571499999</v>
      </c>
      <c r="AE78" s="78">
        <v>114989.26858</v>
      </c>
      <c r="AF78" s="78">
        <v>122504.89</v>
      </c>
      <c r="AG78" s="78">
        <v>190689.83</v>
      </c>
      <c r="AH78" s="78">
        <v>300342.9783709091</v>
      </c>
      <c r="AI78" s="78">
        <v>154814.96661</v>
      </c>
      <c r="AJ78" s="78">
        <v>59023</v>
      </c>
      <c r="AK78" s="78">
        <v>116324.51160417701</v>
      </c>
      <c r="AL78" s="78">
        <v>43693.203</v>
      </c>
      <c r="AM78" s="78">
        <v>892523.9877518181</v>
      </c>
      <c r="AN78" s="78">
        <v>357025.32238385454</v>
      </c>
      <c r="AO78" s="78">
        <v>92199.28470454547</v>
      </c>
      <c r="AP78" s="78">
        <v>680417.0405129503</v>
      </c>
      <c r="AQ78" s="78">
        <v>86452.44367454546</v>
      </c>
      <c r="AR78" s="78">
        <v>233914.7</v>
      </c>
      <c r="AS78" s="78">
        <v>120089.57234</v>
      </c>
      <c r="AT78" s="78">
        <v>327643.59</v>
      </c>
      <c r="AU78" s="78">
        <v>507867.93359</v>
      </c>
      <c r="AV78" s="78">
        <v>110139.778</v>
      </c>
      <c r="AW78" s="78">
        <v>59657</v>
      </c>
      <c r="AX78" s="78">
        <v>280308.85800727276</v>
      </c>
      <c r="AY78" s="78">
        <v>230975.11728808348</v>
      </c>
      <c r="AZ78" s="78">
        <v>273714.76</v>
      </c>
      <c r="BA78" s="78">
        <v>252377</v>
      </c>
      <c r="BB78" s="78">
        <v>277945.0640772727</v>
      </c>
      <c r="BC78" s="78">
        <v>109503.47</v>
      </c>
      <c r="BD78" s="78">
        <v>105621.10981181818</v>
      </c>
      <c r="BE78" s="78">
        <v>24224.14</v>
      </c>
      <c r="BF78" s="78">
        <v>113938.15918</v>
      </c>
      <c r="BG78" s="78">
        <v>783814.6709882065</v>
      </c>
      <c r="BH78" s="78">
        <v>231462.71</v>
      </c>
      <c r="BI78" s="78">
        <v>27664.558399999998</v>
      </c>
      <c r="BJ78" s="78">
        <v>36856.02063636363</v>
      </c>
      <c r="BK78" s="78">
        <v>23255</v>
      </c>
      <c r="BL78" s="78">
        <v>47006.76</v>
      </c>
      <c r="BM78" s="78">
        <v>27212.443885454544</v>
      </c>
      <c r="BN78" s="78">
        <v>374578.37265</v>
      </c>
      <c r="BO78" s="78">
        <v>82888.98604999999</v>
      </c>
      <c r="BP78" s="78">
        <v>21245.943890000002</v>
      </c>
      <c r="BQ78" s="78">
        <v>112387.43448363637</v>
      </c>
      <c r="BR78" s="78">
        <v>30978.489830000006</v>
      </c>
      <c r="BS78" s="78">
        <v>71802</v>
      </c>
      <c r="BT78" s="78">
        <v>15625</v>
      </c>
      <c r="BU78" s="78">
        <v>86255</v>
      </c>
      <c r="BV78" s="78">
        <v>78717</v>
      </c>
      <c r="BW78" s="78">
        <v>15130.428649999998</v>
      </c>
      <c r="BX78" s="78">
        <v>163498.91</v>
      </c>
      <c r="BY78" s="78">
        <v>18751.98</v>
      </c>
      <c r="BZ78" s="78">
        <v>468175</v>
      </c>
      <c r="CA78" s="78">
        <v>68765</v>
      </c>
      <c r="CB78" s="78">
        <v>14945.27817</v>
      </c>
      <c r="CC78" s="78">
        <v>12672.77</v>
      </c>
      <c r="CD78" s="78">
        <v>44081.86749</v>
      </c>
      <c r="CE78" s="78">
        <v>392995.32438229996</v>
      </c>
      <c r="CF78" s="78">
        <v>12658.65</v>
      </c>
      <c r="CG78" s="78">
        <v>63075</v>
      </c>
      <c r="CH78" s="78">
        <v>12719.87871</v>
      </c>
      <c r="CI78" s="78">
        <v>66942</v>
      </c>
      <c r="CJ78" s="78">
        <v>71616</v>
      </c>
      <c r="CK78" s="78">
        <v>60103</v>
      </c>
      <c r="CL78" s="78" t="s">
        <v>165</v>
      </c>
      <c r="CM78" s="19">
        <f>SUM(C78:CL78)</f>
        <v>18584961.307920005</v>
      </c>
    </row>
    <row r="79" spans="1:91" ht="13.5" customHeight="1">
      <c r="A79" s="77">
        <v>75</v>
      </c>
      <c r="B79" s="77" t="s">
        <v>166</v>
      </c>
      <c r="C79" s="78">
        <v>1132370</v>
      </c>
      <c r="D79" s="78">
        <v>176004.52826</v>
      </c>
      <c r="E79" s="78">
        <v>1006700</v>
      </c>
      <c r="F79" s="78">
        <v>3447196.80007</v>
      </c>
      <c r="G79" s="78">
        <v>2448530.64938</v>
      </c>
      <c r="H79" s="78">
        <v>737900</v>
      </c>
      <c r="I79" s="78">
        <v>1368210</v>
      </c>
      <c r="J79" s="78">
        <v>650490</v>
      </c>
      <c r="K79" s="78">
        <v>817100</v>
      </c>
      <c r="L79" s="78">
        <v>508870</v>
      </c>
      <c r="M79" s="78">
        <v>1466640</v>
      </c>
      <c r="N79" s="78">
        <v>1293110</v>
      </c>
      <c r="O79" s="78">
        <v>1816220</v>
      </c>
      <c r="P79" s="78">
        <v>780655</v>
      </c>
      <c r="Q79" s="78">
        <v>969390</v>
      </c>
      <c r="R79" s="78"/>
      <c r="S79" s="78">
        <v>607640</v>
      </c>
      <c r="T79" s="78">
        <v>3475875.97808</v>
      </c>
      <c r="U79" s="78">
        <v>1240120</v>
      </c>
      <c r="V79" s="78">
        <v>1656630</v>
      </c>
      <c r="W79" s="79">
        <v>1556780</v>
      </c>
      <c r="X79" s="78">
        <v>1405000</v>
      </c>
      <c r="Y79" s="78">
        <v>1061300</v>
      </c>
      <c r="Z79" s="78">
        <v>372090</v>
      </c>
      <c r="AA79" s="78">
        <v>5392256</v>
      </c>
      <c r="AB79" s="78">
        <v>358581</v>
      </c>
      <c r="AC79" s="78">
        <v>3611819.6838299967</v>
      </c>
      <c r="AD79" s="78">
        <v>3987744</v>
      </c>
      <c r="AE79" s="78">
        <v>447190</v>
      </c>
      <c r="AF79" s="78">
        <v>546434</v>
      </c>
      <c r="AG79" s="78">
        <v>672930</v>
      </c>
      <c r="AH79" s="78">
        <v>1777646</v>
      </c>
      <c r="AI79" s="78">
        <v>1123517</v>
      </c>
      <c r="AJ79" s="78">
        <v>274290</v>
      </c>
      <c r="AK79" s="78">
        <v>527810</v>
      </c>
      <c r="AL79" s="78">
        <v>160413</v>
      </c>
      <c r="AM79" s="78">
        <v>4188215</v>
      </c>
      <c r="AN79" s="78">
        <v>1767310</v>
      </c>
      <c r="AO79" s="78">
        <v>149212</v>
      </c>
      <c r="AP79" s="78">
        <v>2354732.87282</v>
      </c>
      <c r="AQ79" s="78">
        <v>498271.23689000006</v>
      </c>
      <c r="AR79" s="78">
        <v>282800</v>
      </c>
      <c r="AS79" s="78">
        <v>338967.31379000004</v>
      </c>
      <c r="AT79" s="78">
        <v>1013350</v>
      </c>
      <c r="AU79" s="78">
        <v>2462786.048780001</v>
      </c>
      <c r="AV79" s="78">
        <v>430620</v>
      </c>
      <c r="AW79" s="78">
        <v>285300</v>
      </c>
      <c r="AX79" s="78">
        <v>906440</v>
      </c>
      <c r="AY79" s="78">
        <v>988933.4194199999</v>
      </c>
      <c r="AZ79" s="78">
        <v>1475610</v>
      </c>
      <c r="BA79" s="78">
        <v>1275280</v>
      </c>
      <c r="BB79" s="78">
        <v>1559730</v>
      </c>
      <c r="BC79" s="78">
        <v>543380</v>
      </c>
      <c r="BD79" s="78">
        <v>148498.02344</v>
      </c>
      <c r="BE79" s="78">
        <v>149730</v>
      </c>
      <c r="BF79" s="78">
        <v>408740.98179999995</v>
      </c>
      <c r="BG79" s="78">
        <v>2561470</v>
      </c>
      <c r="BH79" s="78">
        <v>1071640</v>
      </c>
      <c r="BI79" s="78">
        <v>84990</v>
      </c>
      <c r="BJ79" s="78">
        <v>179986.52704000002</v>
      </c>
      <c r="BK79" s="78">
        <v>120910</v>
      </c>
      <c r="BL79" s="78">
        <v>254330</v>
      </c>
      <c r="BM79" s="78">
        <v>57462.414549999994</v>
      </c>
      <c r="BN79" s="78">
        <v>3016738.887570004</v>
      </c>
      <c r="BO79" s="78">
        <v>330430.4918000001</v>
      </c>
      <c r="BP79" s="78">
        <v>132138.28396</v>
      </c>
      <c r="BQ79" s="78">
        <v>314292.59669000003</v>
      </c>
      <c r="BR79" s="78">
        <v>101102.12988000004</v>
      </c>
      <c r="BS79" s="78">
        <v>295910</v>
      </c>
      <c r="BT79" s="78">
        <v>112300</v>
      </c>
      <c r="BU79" s="78">
        <v>434090</v>
      </c>
      <c r="BV79" s="78">
        <v>138950</v>
      </c>
      <c r="BW79" s="78">
        <v>62880.907549999996</v>
      </c>
      <c r="BX79" s="78">
        <v>361630</v>
      </c>
      <c r="BY79" s="78">
        <v>55984</v>
      </c>
      <c r="BZ79" s="78">
        <v>1225140</v>
      </c>
      <c r="CA79" s="78">
        <v>310930</v>
      </c>
      <c r="CB79" s="78">
        <v>37584.266859999996</v>
      </c>
      <c r="CC79" s="78">
        <v>45240</v>
      </c>
      <c r="CD79" s="78">
        <v>233214.03100000002</v>
      </c>
      <c r="CE79" s="78">
        <v>546766.11721</v>
      </c>
      <c r="CF79" s="78">
        <v>45597</v>
      </c>
      <c r="CG79" s="78">
        <v>174327.27674</v>
      </c>
      <c r="CH79" s="78">
        <v>41926.71863999999</v>
      </c>
      <c r="CI79" s="78">
        <v>120310</v>
      </c>
      <c r="CJ79" s="78">
        <v>78199.40311</v>
      </c>
      <c r="CK79" s="78" t="s">
        <v>165</v>
      </c>
      <c r="CL79" s="78" t="s">
        <v>165</v>
      </c>
      <c r="CM79" s="19">
        <f>SUM(C79:CL79)</f>
        <v>82649831.58916001</v>
      </c>
    </row>
    <row r="81" ht="11.25">
      <c r="B81" s="80" t="s">
        <v>167</v>
      </c>
    </row>
    <row r="87" spans="91:93" ht="11.25">
      <c r="CM87" s="2">
        <v>28242</v>
      </c>
      <c r="CN87" s="2">
        <v>17973</v>
      </c>
      <c r="CO87" s="2">
        <f>CM87-CN87</f>
        <v>10269</v>
      </c>
    </row>
    <row r="88" spans="6:93" ht="11.25">
      <c r="F88" s="2">
        <f>1190320-1145690</f>
        <v>44630</v>
      </c>
      <c r="CM88" s="2">
        <v>14189</v>
      </c>
      <c r="CN88" s="2">
        <v>9029</v>
      </c>
      <c r="CO88" s="2">
        <f>CM88-CN88</f>
        <v>5160</v>
      </c>
    </row>
    <row r="89" spans="91:93" ht="11.25">
      <c r="CM89" s="2">
        <v>30655</v>
      </c>
      <c r="CN89" s="2">
        <v>19508</v>
      </c>
      <c r="CO89" s="2">
        <f>CM89-CN89</f>
        <v>11147</v>
      </c>
    </row>
    <row r="90" ht="11.25">
      <c r="CO90" s="2">
        <f>CO87+CO88+CO89</f>
        <v>26576</v>
      </c>
    </row>
  </sheetData>
  <mergeCells count="3">
    <mergeCell ref="CM3:CM4"/>
    <mergeCell ref="A3:A4"/>
    <mergeCell ref="B3:B4"/>
  </mergeCells>
  <conditionalFormatting sqref="C43:CL43">
    <cfRule type="cellIs" priority="1" dxfId="0" operator="greaterThan" stopIfTrue="1">
      <formula>5</formula>
    </cfRule>
  </conditionalFormatting>
  <conditionalFormatting sqref="C60:CL60">
    <cfRule type="cellIs" priority="2" dxfId="0" operator="greaterThan" stopIfTrue="1">
      <formula>30</formula>
    </cfRule>
  </conditionalFormatting>
  <conditionalFormatting sqref="C30:CL30">
    <cfRule type="cellIs" priority="3" dxfId="0" operator="lessThan" stopIfTrue="1">
      <formula>2.75</formula>
    </cfRule>
  </conditionalFormatting>
  <conditionalFormatting sqref="C42:CL42">
    <cfRule type="cellIs" priority="4" dxfId="0" operator="greaterThan" stopIfTrue="1">
      <formula>80</formula>
    </cfRule>
  </conditionalFormatting>
  <conditionalFormatting sqref="C32:CL32">
    <cfRule type="cellIs" priority="5" dxfId="0" operator="greaterThan" stopIfTrue="1">
      <formula>25</formula>
    </cfRule>
  </conditionalFormatting>
  <printOptions/>
  <pageMargins left="0.32" right="0.22" top="0.83" bottom="0.56" header="0.48" footer="0.3"/>
  <pageSetup horizontalDpi="600" verticalDpi="600" orientation="landscape" scale="60" r:id="rId1"/>
  <headerFooter alignWithMargins="0">
    <oddHeader>&amp;C&amp;"Arial,Bold"&amp;14Key Financial Highlights of Development Banks&amp;"Arial,Regular"&amp;10
&amp;"Arial,Bold Italic"&amp;11(For the quarter-ended Chaitra, 2068)
 (As Reported by the Institutions)&amp;R
Rs. in "000"</oddHeader>
    <oddFooter>&amp;RPage &amp;P</oddFooter>
  </headerFooter>
  <colBreaks count="1" manualBreakCount="1">
    <brk id="9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dcterms:created xsi:type="dcterms:W3CDTF">2013-08-12T07:26:33Z</dcterms:created>
  <dcterms:modified xsi:type="dcterms:W3CDTF">2013-08-12T07:27:04Z</dcterms:modified>
  <cp:category/>
  <cp:version/>
  <cp:contentType/>
  <cp:contentStatus/>
</cp:coreProperties>
</file>