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10" yWindow="255" windowWidth="10110" windowHeight="9120" tabRatio="588"/>
  </bookViews>
  <sheets>
    <sheet name="Finance Company" sheetId="4" r:id="rId1"/>
  </sheets>
  <externalReferences>
    <externalReference r:id="rId2"/>
  </externalReferences>
  <definedNames>
    <definedName name="PRINT_AREA_MI">[1]BS!#REF!</definedName>
    <definedName name="_xlnm.Print_Titles" localSheetId="0">'Finance Company'!$A:$B,'Finance Company'!$4:$4</definedName>
  </definedNames>
  <calcPr calcId="124519"/>
</workbook>
</file>

<file path=xl/calcChain.xml><?xml version="1.0" encoding="utf-8"?>
<calcChain xmlns="http://schemas.openxmlformats.org/spreadsheetml/2006/main">
  <c r="AL7" i="4"/>
  <c r="AL8"/>
  <c r="AL9"/>
  <c r="AL10"/>
  <c r="AL11"/>
  <c r="AL12"/>
  <c r="AL13"/>
  <c r="AL17"/>
  <c r="AL18"/>
  <c r="AL19"/>
  <c r="AL20"/>
  <c r="AL21"/>
  <c r="AL22"/>
  <c r="AL25"/>
  <c r="AL26"/>
  <c r="AL27"/>
  <c r="AL28"/>
  <c r="AL29"/>
  <c r="AL30"/>
  <c r="AL34"/>
  <c r="AL35"/>
  <c r="AL38"/>
  <c r="AL39"/>
  <c r="AL40"/>
  <c r="AL47"/>
  <c r="AL48"/>
  <c r="AL49"/>
  <c r="AL50"/>
  <c r="AL51"/>
  <c r="AL53"/>
  <c r="AL55"/>
  <c r="AL56"/>
  <c r="AL57"/>
  <c r="AL58"/>
  <c r="AL59"/>
  <c r="AL63"/>
  <c r="AL64"/>
  <c r="AL67"/>
  <c r="AL68"/>
  <c r="AL70"/>
  <c r="AL71"/>
  <c r="AL72"/>
  <c r="AL73"/>
  <c r="AL74"/>
  <c r="AL75"/>
  <c r="AL76"/>
  <c r="AL79"/>
  <c r="AL80"/>
  <c r="AL6"/>
  <c r="AL52" l="1"/>
  <c r="AL31"/>
  <c r="AL65"/>
  <c r="AL36"/>
  <c r="AL41"/>
  <c r="AL46"/>
  <c r="AL62"/>
  <c r="AL37"/>
  <c r="AL16"/>
  <c r="AL43"/>
  <c r="AL54"/>
  <c r="AL66"/>
  <c r="AL44"/>
  <c r="AL15"/>
  <c r="AL32"/>
  <c r="AL77"/>
  <c r="AL23"/>
  <c r="AL24" s="1"/>
  <c r="AL33"/>
  <c r="AL69"/>
  <c r="AL45"/>
  <c r="AL14"/>
  <c r="AL60"/>
  <c r="AL61"/>
  <c r="AL78"/>
  <c r="AL42" l="1"/>
</calcChain>
</file>

<file path=xl/sharedStrings.xml><?xml version="1.0" encoding="utf-8"?>
<sst xmlns="http://schemas.openxmlformats.org/spreadsheetml/2006/main" count="128" uniqueCount="127">
  <si>
    <t>S. N.</t>
  </si>
  <si>
    <t>Financial Indicators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</si>
  <si>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</si>
  <si>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</si>
  <si>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</si>
  <si>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</si>
  <si>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</si>
  <si>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</si>
  <si>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</si>
  <si>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</si>
  <si>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</si>
  <si>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</si>
  <si>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Performing Loan</t>
  </si>
  <si>
    <t>Non Performing Loan (NPL)</t>
  </si>
  <si>
    <t>Loan and Advances (Gross)</t>
  </si>
  <si>
    <t>Provision for Performing Loan</t>
  </si>
  <si>
    <t>Provision for Non-performing Loan</t>
  </si>
  <si>
    <t>Total Loan Loss Provision</t>
  </si>
  <si>
    <t>Credit to Deposit Ratio (%)</t>
  </si>
  <si>
    <t>Non Performing Loan to Total Loan (%)</t>
  </si>
  <si>
    <t>Cash</t>
  </si>
  <si>
    <t>NRB Deposit</t>
  </si>
  <si>
    <t>Banks/BFIs Deposits</t>
  </si>
  <si>
    <t>Investment in NG/NRB Bonds</t>
  </si>
  <si>
    <t>Total Liquid Assets</t>
  </si>
  <si>
    <t>Shares &amp; Debentures</t>
  </si>
  <si>
    <t>Others</t>
  </si>
  <si>
    <t>Total Investment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</si>
  <si>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</si>
  <si>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</si>
  <si>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</si>
  <si>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</si>
  <si>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</si>
  <si>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</si>
  <si>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</si>
  <si>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</si>
  <si>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Equity (ROE) (%)</t>
  </si>
  <si>
    <t>Financial Resource Mobilization to Last Quarter's Core Capital (times)</t>
  </si>
  <si>
    <t>Deprived Sector Loan</t>
  </si>
  <si>
    <t>Maximum Loan in a Single Sector</t>
  </si>
  <si>
    <t>Max. Loan in a Single Sector to Core Capital (%)</t>
  </si>
  <si>
    <t>Credit to Financial Resources Mobilization Ratio (%)</t>
  </si>
  <si>
    <t>Total Loan Loss Provision to Total Loan (%)</t>
  </si>
  <si>
    <t>Provision for Performing Loan to Performing Loan (%)</t>
  </si>
  <si>
    <t>Investment in Shares/Debentures to Core Capital (%)</t>
  </si>
  <si>
    <t>Investment in Land and Building Development to Core Capital (%)</t>
  </si>
  <si>
    <t>Return on Assets (ROA) (%)</t>
  </si>
  <si>
    <t>Maximum Loan to a Single Borrower/Single Group of Borrowers</t>
  </si>
  <si>
    <t>Goodwill Finance Ltd.</t>
  </si>
  <si>
    <t>Shree Investment &amp; Finance Co. Ltd.</t>
  </si>
  <si>
    <t>Lumbini Finance &amp; Leasing Co. Ltd.</t>
  </si>
  <si>
    <t>Mahalaxmi Finance Ltd.</t>
  </si>
  <si>
    <t>Deprived Sector Loan to Loans &amp; Advances of 2 Quarters Earlier(%)</t>
  </si>
  <si>
    <t>Total Investment to Previous Quarter's Core Capital (%)</t>
  </si>
  <si>
    <t>Last Quarter Core Capital</t>
  </si>
  <si>
    <t>Net Worth</t>
  </si>
  <si>
    <t>Other Assets</t>
  </si>
  <si>
    <t>Other Liabilities</t>
  </si>
  <si>
    <t>Local Currency Deposit Amt.</t>
  </si>
  <si>
    <t>Foreign currency Deposit Amt.</t>
  </si>
  <si>
    <t>Individual Deposit</t>
  </si>
  <si>
    <t>Institutional Deposit</t>
  </si>
  <si>
    <t>Max. Loan to a Single  Borrower/Group of Borrower to Last Quarter's Core Capital (%)</t>
  </si>
  <si>
    <t>Real estate Loan Including other real estate</t>
  </si>
  <si>
    <t>Other Real Estate</t>
  </si>
  <si>
    <t>Real estate Loan Including other real estate/Total Loan</t>
  </si>
  <si>
    <t>Other Real Estate/Total Loan</t>
  </si>
  <si>
    <t>Net Liquid Assets</t>
  </si>
  <si>
    <t>Purchase/Investment in Land and Building Development</t>
  </si>
  <si>
    <t>Net Interest Income/Interest Income %</t>
  </si>
  <si>
    <t>Interest Suspense</t>
  </si>
  <si>
    <t>No.Of Extention Counter</t>
  </si>
  <si>
    <t>No. of ATM</t>
  </si>
  <si>
    <t>Financial Resources Mobilization (12+17)</t>
  </si>
  <si>
    <t>Net Interest Income</t>
  </si>
  <si>
    <t>Core Capital = Tier I Capital</t>
  </si>
  <si>
    <t>Total Capital Fund = Tier I and Tier II Capital</t>
  </si>
  <si>
    <t>Net Liquidity % = Net Liquid Assets to Total Deposits</t>
  </si>
  <si>
    <t>CD Ratio %= Credit to LCY Deposit</t>
  </si>
  <si>
    <t>CCD Ratio %= Credit to Core Capital and LCY Deposit</t>
  </si>
  <si>
    <t>NPL% = Non Performing Loan to Total Loan.</t>
  </si>
  <si>
    <t>Note:</t>
  </si>
  <si>
    <t>CCAR %= Core Capital to Total Risk Weighted Exposures. Minimum required by NRB regulation is 5.5%</t>
  </si>
  <si>
    <t>CAR %= Total Capital Fund to Total Risk Weighted Exposures. Minimum required by NRB regulation is 11%</t>
  </si>
  <si>
    <t>No. Of Branches</t>
  </si>
  <si>
    <t>Credit to Deposits &amp;Core Capital(%)</t>
  </si>
  <si>
    <t>Total Loan 2 Quarters Earlier</t>
  </si>
  <si>
    <t>Total Liquid Assets to Total Deposits (%)</t>
  </si>
  <si>
    <t>Nepal Aawas Finance Ltd.</t>
  </si>
  <si>
    <t>Narayani National Finance Ltd.</t>
  </si>
  <si>
    <t>Union Finance Ltd.</t>
  </si>
  <si>
    <t>Paschimanchal Finance Co. Ltd.</t>
  </si>
  <si>
    <t>International Leasing &amp; Finance Co. Ltd.</t>
  </si>
  <si>
    <t>United Finance Ltd.</t>
  </si>
  <si>
    <t>*</t>
  </si>
  <si>
    <t>May be materially changed as per special inspection / onsite inspection report</t>
  </si>
  <si>
    <t>Nepal Express Finance Ltd.</t>
  </si>
  <si>
    <t>Total</t>
  </si>
  <si>
    <t>Central Finance Ltd.</t>
  </si>
  <si>
    <t>Consolidated Quarterly Report as of Chaitra,  2072</t>
  </si>
  <si>
    <t>Everest Finance Ltd.</t>
  </si>
  <si>
    <t>(Rs. in ,000)</t>
  </si>
  <si>
    <t>Rs. in 000</t>
  </si>
  <si>
    <t>NIDC Capital Markets Ltd.</t>
  </si>
  <si>
    <t>Progresive Finance Co. Ltd.</t>
  </si>
  <si>
    <t>Janaki Finance Co. Ltd.</t>
  </si>
  <si>
    <t>Pokhara Finance Ltd.</t>
  </si>
  <si>
    <t>Premier Finance Co. Ltd.</t>
  </si>
  <si>
    <t>Multipurpose Finance Co. Ltd.</t>
  </si>
  <si>
    <t>Shrijana Finance Ltd.</t>
  </si>
  <si>
    <t xml:space="preserve">Guheshwori Merchant Banking &amp; Finance Ltd. </t>
  </si>
  <si>
    <t>ICFC Finance Ltd.</t>
  </si>
  <si>
    <t>Seti Finance Ltd.</t>
  </si>
  <si>
    <t>Hama Merchant &amp; Finance Ltd.</t>
  </si>
  <si>
    <t>Namaste Bittiya Sanstha Ltd.</t>
  </si>
  <si>
    <t>Kaski Finance Ltd.</t>
  </si>
  <si>
    <t>Unique Financial Instituion Ltd.</t>
  </si>
  <si>
    <t>Manjushree Financial Instituion Ltd.</t>
  </si>
  <si>
    <t>Jebil's Finance Ltd.</t>
  </si>
  <si>
    <t>Bhaktapur Finance Ltd.</t>
  </si>
  <si>
    <t>Synergy Finance Ltd.</t>
  </si>
  <si>
    <t>Siddhartha Finance Ltd.</t>
  </si>
  <si>
    <t xml:space="preserve">Reliance Lotus Finance Ltd. </t>
  </si>
  <si>
    <t>Sagarmatha Finance Ltd.</t>
  </si>
  <si>
    <t>Gorkhas Finance Ltd.</t>
  </si>
  <si>
    <t>NLA/Total Deposit %</t>
  </si>
  <si>
    <r>
      <rPr>
        <sz val="11"/>
        <rFont val="Arial"/>
        <family val="2"/>
      </rPr>
      <t>Key Financial Highlights of Finance Companies</t>
    </r>
    <r>
      <rPr>
        <sz val="10"/>
        <rFont val="Arial"/>
        <family val="2"/>
      </rPr>
      <t xml:space="preserve">                                                                     </t>
    </r>
    <r>
      <rPr>
        <sz val="9"/>
        <rFont val="Arial"/>
        <family val="2"/>
      </rPr>
      <t xml:space="preserve">For the Quarter Ended Chaitra 2072 (Mid April 2016) </t>
    </r>
    <r>
      <rPr>
        <sz val="10"/>
        <rFont val="Arial"/>
        <family val="2"/>
      </rPr>
      <t xml:space="preserve">                                                                                             </t>
    </r>
    <r>
      <rPr>
        <sz val="9"/>
        <rFont val="Arial"/>
        <family val="2"/>
      </rPr>
      <t>(</t>
    </r>
    <r>
      <rPr>
        <sz val="8"/>
        <rFont val="Arial"/>
        <family val="2"/>
      </rPr>
      <t>As per Unaudited/Provisional Financial Statements received from FinanceCompanies)</t>
    </r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</si>
</sst>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0_);\(0\)"/>
    <numFmt numFmtId="165" formatCode="0.00_);\(0.00\)"/>
    <numFmt numFmtId="166" formatCode="0.000"/>
  </numFmts>
  <fonts count="13">
    <font>
      <sz val="10"/>
      <name val="Arial"/>
    </font>
    <font>
      <sz val="10"/>
      <name val="Arial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name val="Calibri"/>
      <family val="2"/>
    </font>
    <font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 applyFill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Fill="1" applyBorder="1" applyProtection="1"/>
    <xf numFmtId="0" fontId="4" fillId="0" borderId="0" xfId="2" applyFont="1" applyFill="1" applyBorder="1" applyProtection="1"/>
    <xf numFmtId="41" fontId="7" fillId="0" borderId="0" xfId="2" applyNumberFormat="1" applyFont="1" applyFill="1" applyBorder="1" applyProtection="1">
      <protection locked="0"/>
    </xf>
    <xf numFmtId="0" fontId="1" fillId="0" borderId="0" xfId="2" applyFill="1" applyBorder="1" applyProtection="1">
      <protection locked="0"/>
    </xf>
    <xf numFmtId="0" fontId="5" fillId="0" borderId="0" xfId="2" applyFont="1" applyFill="1" applyBorder="1" applyProtection="1"/>
    <xf numFmtId="0" fontId="5" fillId="0" borderId="0" xfId="2" applyFont="1" applyFill="1" applyBorder="1" applyProtection="1">
      <protection locked="0"/>
    </xf>
    <xf numFmtId="0" fontId="6" fillId="0" borderId="0" xfId="2" applyFont="1" applyFill="1" applyBorder="1" applyProtection="1">
      <protection locked="0"/>
    </xf>
    <xf numFmtId="41" fontId="2" fillId="0" borderId="0" xfId="2" applyNumberFormat="1" applyFont="1" applyFill="1" applyBorder="1" applyProtection="1"/>
    <xf numFmtId="0" fontId="1" fillId="0" borderId="0" xfId="2" applyFill="1" applyBorder="1" applyProtection="1"/>
    <xf numFmtId="0" fontId="5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0" fillId="2" borderId="1" xfId="0" applyFill="1" applyBorder="1" applyAlignment="1" applyProtection="1">
      <alignment horizontal="center" wrapText="1"/>
    </xf>
    <xf numFmtId="0" fontId="0" fillId="3" borderId="2" xfId="0" applyFill="1" applyBorder="1" applyAlignment="1" applyProtection="1"/>
    <xf numFmtId="0" fontId="0" fillId="3" borderId="2" xfId="0" applyFill="1" applyBorder="1" applyAlignment="1" applyProtection="1">
      <alignment wrapText="1"/>
    </xf>
    <xf numFmtId="0" fontId="0" fillId="3" borderId="3" xfId="0" applyFill="1" applyBorder="1" applyAlignment="1"/>
    <xf numFmtId="0" fontId="0" fillId="3" borderId="1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2" xfId="0" applyFill="1" applyBorder="1" applyAlignment="1"/>
    <xf numFmtId="0" fontId="0" fillId="3" borderId="8" xfId="0" applyFill="1" applyBorder="1" applyAlignment="1"/>
    <xf numFmtId="0" fontId="6" fillId="2" borderId="0" xfId="0" applyFont="1" applyFill="1" applyBorder="1" applyProtection="1"/>
    <xf numFmtId="0" fontId="8" fillId="2" borderId="0" xfId="0" applyFont="1" applyFill="1" applyProtection="1"/>
    <xf numFmtId="0" fontId="6" fillId="4" borderId="9" xfId="0" applyNumberFormat="1" applyFont="1" applyFill="1" applyBorder="1" applyAlignment="1" applyProtection="1">
      <alignment horizontal="center"/>
    </xf>
    <xf numFmtId="1" fontId="6" fillId="4" borderId="9" xfId="0" applyNumberFormat="1" applyFont="1" applyFill="1" applyBorder="1" applyProtection="1"/>
    <xf numFmtId="2" fontId="5" fillId="5" borderId="9" xfId="0" applyNumberFormat="1" applyFont="1" applyFill="1" applyBorder="1" applyAlignment="1" applyProtection="1">
      <alignment horizontal="left" wrapText="1"/>
    </xf>
    <xf numFmtId="1" fontId="5" fillId="5" borderId="9" xfId="0" applyNumberFormat="1" applyFont="1" applyFill="1" applyBorder="1" applyProtection="1"/>
    <xf numFmtId="2" fontId="6" fillId="4" borderId="9" xfId="0" applyNumberFormat="1" applyFont="1" applyFill="1" applyBorder="1" applyAlignment="1" applyProtection="1">
      <alignment horizontal="left" wrapText="1"/>
    </xf>
    <xf numFmtId="1" fontId="6" fillId="4" borderId="9" xfId="0" applyNumberFormat="1" applyFont="1" applyFill="1" applyBorder="1" applyAlignment="1" applyProtection="1">
      <alignment wrapText="1"/>
    </xf>
    <xf numFmtId="2" fontId="5" fillId="5" borderId="9" xfId="0" applyNumberFormat="1" applyFont="1" applyFill="1" applyBorder="1" applyAlignment="1" applyProtection="1">
      <alignment wrapText="1"/>
    </xf>
    <xf numFmtId="2" fontId="6" fillId="4" borderId="9" xfId="0" applyNumberFormat="1" applyFont="1" applyFill="1" applyBorder="1" applyAlignment="1" applyProtection="1">
      <alignment wrapText="1"/>
    </xf>
    <xf numFmtId="1" fontId="5" fillId="5" borderId="9" xfId="0" applyNumberFormat="1" applyFont="1" applyFill="1" applyBorder="1" applyAlignment="1" applyProtection="1">
      <alignment wrapText="1"/>
    </xf>
    <xf numFmtId="1" fontId="5" fillId="4" borderId="9" xfId="0" applyNumberFormat="1" applyFont="1" applyFill="1" applyBorder="1" applyAlignment="1" applyProtection="1">
      <alignment wrapText="1"/>
    </xf>
    <xf numFmtId="2" fontId="6" fillId="5" borderId="9" xfId="0" applyNumberFormat="1" applyFont="1" applyFill="1" applyBorder="1" applyAlignment="1" applyProtection="1">
      <alignment wrapText="1"/>
    </xf>
    <xf numFmtId="0" fontId="6" fillId="4" borderId="9" xfId="0" applyFont="1" applyFill="1" applyBorder="1" applyProtection="1"/>
    <xf numFmtId="3" fontId="6" fillId="4" borderId="9" xfId="0" applyNumberFormat="1" applyFont="1" applyFill="1" applyBorder="1" applyProtection="1"/>
    <xf numFmtId="3" fontId="6" fillId="5" borderId="9" xfId="0" applyNumberFormat="1" applyFont="1" applyFill="1" applyBorder="1" applyProtection="1"/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2" fontId="6" fillId="6" borderId="9" xfId="0" applyNumberFormat="1" applyFont="1" applyFill="1" applyBorder="1" applyAlignment="1" applyProtection="1">
      <alignment wrapText="1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Alignment="1" applyProtection="1">
      <alignment horizontal="left" wrapText="1"/>
    </xf>
    <xf numFmtId="0" fontId="9" fillId="2" borderId="0" xfId="0" applyFont="1" applyFill="1" applyAlignment="1" applyProtection="1">
      <alignment horizontal="right"/>
    </xf>
    <xf numFmtId="165" fontId="0" fillId="2" borderId="0" xfId="0" applyNumberFormat="1" applyFill="1" applyProtection="1"/>
    <xf numFmtId="0" fontId="6" fillId="0" borderId="0" xfId="2" applyFont="1" applyFill="1" applyBorder="1" applyProtection="1"/>
    <xf numFmtId="1" fontId="4" fillId="0" borderId="9" xfId="0" applyNumberFormat="1" applyFont="1" applyFill="1" applyBorder="1" applyProtection="1"/>
    <xf numFmtId="164" fontId="4" fillId="0" borderId="9" xfId="0" applyNumberFormat="1" applyFont="1" applyFill="1" applyBorder="1" applyProtection="1"/>
    <xf numFmtId="165" fontId="2" fillId="0" borderId="9" xfId="0" applyNumberFormat="1" applyFont="1" applyFill="1" applyBorder="1" applyProtection="1"/>
    <xf numFmtId="0" fontId="5" fillId="2" borderId="0" xfId="0" applyFont="1" applyFill="1" applyProtection="1"/>
    <xf numFmtId="0" fontId="4" fillId="0" borderId="9" xfId="0" applyFont="1" applyFill="1" applyBorder="1" applyProtection="1"/>
    <xf numFmtId="0" fontId="10" fillId="0" borderId="9" xfId="0" applyFont="1" applyFill="1" applyBorder="1" applyProtection="1"/>
    <xf numFmtId="165" fontId="2" fillId="7" borderId="9" xfId="0" applyNumberFormat="1" applyFont="1" applyFill="1" applyBorder="1" applyProtection="1"/>
    <xf numFmtId="164" fontId="6" fillId="0" borderId="9" xfId="0" applyNumberFormat="1" applyFont="1" applyFill="1" applyBorder="1" applyProtection="1"/>
    <xf numFmtId="2" fontId="6" fillId="0" borderId="9" xfId="0" applyNumberFormat="1" applyFont="1" applyFill="1" applyBorder="1"/>
    <xf numFmtId="1" fontId="6" fillId="0" borderId="9" xfId="0" applyNumberFormat="1" applyFont="1" applyFill="1" applyBorder="1"/>
    <xf numFmtId="1" fontId="6" fillId="0" borderId="9" xfId="0" applyNumberFormat="1" applyFont="1" applyFill="1" applyBorder="1" applyProtection="1"/>
    <xf numFmtId="165" fontId="6" fillId="0" borderId="9" xfId="0" applyNumberFormat="1" applyFont="1" applyFill="1" applyBorder="1" applyProtection="1"/>
    <xf numFmtId="165" fontId="6" fillId="0" borderId="9" xfId="0" applyNumberFormat="1" applyFont="1" applyFill="1" applyBorder="1" applyAlignment="1" applyProtection="1">
      <alignment vertical="center"/>
    </xf>
    <xf numFmtId="164" fontId="4" fillId="7" borderId="9" xfId="0" applyNumberFormat="1" applyFont="1" applyFill="1" applyBorder="1" applyProtection="1"/>
    <xf numFmtId="166" fontId="10" fillId="0" borderId="9" xfId="0" applyNumberFormat="1" applyFont="1" applyFill="1" applyBorder="1" applyProtection="1"/>
    <xf numFmtId="10" fontId="4" fillId="0" borderId="9" xfId="0" applyNumberFormat="1" applyFont="1" applyFill="1" applyBorder="1" applyProtection="1"/>
    <xf numFmtId="10" fontId="0" fillId="2" borderId="0" xfId="3" applyNumberFormat="1" applyFont="1" applyFill="1" applyBorder="1" applyProtection="1"/>
    <xf numFmtId="164" fontId="6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left" wrapText="1"/>
    </xf>
    <xf numFmtId="0" fontId="6" fillId="2" borderId="0" xfId="0" applyFont="1" applyFill="1" applyAlignment="1" applyProtection="1">
      <alignment horizontal="center" wrapText="1"/>
    </xf>
  </cellXfs>
  <cellStyles count="4">
    <cellStyle name="Normal" xfId="0" builtinId="0"/>
    <cellStyle name="Normal 2" xfId="1"/>
    <cellStyle name="Normal_Finance Company 2066 Ashad" xfId="2"/>
    <cellStyle name="Percent" xfId="3" builtinId="5"/>
  </cellStyles>
  <dxfs count="399"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indexed="5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20"/>
      </font>
    </dxf>
    <dxf>
      <font>
        <condense val="0"/>
        <extend val="0"/>
        <color indexed="20"/>
      </font>
    </dxf>
    <dxf>
      <font>
        <condense val="0"/>
        <extend val="0"/>
        <color indexed="20"/>
      </font>
    </dxf>
    <dxf>
      <font>
        <condense val="0"/>
        <extend val="0"/>
        <color indexed="2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27"/>
        </patternFill>
      </fill>
    </dxf>
    <dxf>
      <fill>
        <patternFill>
          <bgColor indexed="53"/>
        </patternFill>
      </fill>
    </dxf>
    <dxf>
      <fill>
        <patternFill>
          <bgColor indexed="27"/>
        </patternFill>
      </fill>
    </dxf>
    <dxf>
      <fill>
        <patternFill>
          <bgColor indexed="53"/>
        </patternFill>
      </fill>
    </dxf>
    <dxf>
      <fill>
        <patternFill>
          <bgColor indexed="2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%20and%20policy/policy/Quaterly%20Ashad%202069/Nabina/Quarterly/Dev%20Banks%20Unaudited%202064%20Ash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3"/>
  <sheetViews>
    <sheetView tabSelected="1" zoomScaleSheetLayoutView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H6" sqref="H6"/>
    </sheetView>
  </sheetViews>
  <sheetFormatPr defaultRowHeight="12.75" customHeight="1"/>
  <cols>
    <col min="1" max="1" width="4.28515625" style="12" bestFit="1" customWidth="1"/>
    <col min="2" max="2" width="56.42578125" style="12" customWidth="1"/>
    <col min="3" max="3" width="11" style="12" customWidth="1"/>
    <col min="4" max="5" width="12" style="12" customWidth="1"/>
    <col min="6" max="6" width="12" style="12" bestFit="1" customWidth="1"/>
    <col min="7" max="7" width="10.42578125" style="13" customWidth="1"/>
    <col min="8" max="8" width="10.28515625" style="12" customWidth="1"/>
    <col min="9" max="10" width="12.140625" style="12" bestFit="1" customWidth="1"/>
    <col min="11" max="11" width="10.5703125" style="12" customWidth="1"/>
    <col min="12" max="12" width="13.7109375" style="12" customWidth="1"/>
    <col min="13" max="14" width="10.85546875" style="12" customWidth="1"/>
    <col min="15" max="15" width="11.5703125" style="14" customWidth="1"/>
    <col min="16" max="16" width="11" style="12" customWidth="1"/>
    <col min="17" max="17" width="12.140625" style="12" bestFit="1" customWidth="1"/>
    <col min="18" max="18" width="12.5703125" style="12" customWidth="1"/>
    <col min="19" max="19" width="11.42578125" style="11" customWidth="1"/>
    <col min="20" max="20" width="11.28515625" style="11" customWidth="1"/>
    <col min="21" max="21" width="11.7109375" style="11" customWidth="1"/>
    <col min="22" max="25" width="12.140625" style="11" bestFit="1" customWidth="1"/>
    <col min="26" max="26" width="11.42578125" style="11" customWidth="1"/>
    <col min="27" max="27" width="12" style="11" customWidth="1"/>
    <col min="28" max="28" width="12.140625" style="11" bestFit="1" customWidth="1"/>
    <col min="29" max="29" width="10.7109375" style="11" customWidth="1"/>
    <col min="30" max="30" width="12.5703125" style="11" customWidth="1"/>
    <col min="31" max="31" width="11.42578125" style="11" customWidth="1"/>
    <col min="32" max="32" width="12.5703125" style="27" bestFit="1" customWidth="1"/>
    <col min="33" max="33" width="12.140625" style="11" bestFit="1" customWidth="1"/>
    <col min="34" max="34" width="11.140625" style="11" bestFit="1" customWidth="1"/>
    <col min="35" max="35" width="11.42578125" style="11" customWidth="1"/>
    <col min="36" max="36" width="11.28515625" style="11" bestFit="1" customWidth="1"/>
    <col min="37" max="37" width="12.5703125" style="11" customWidth="1"/>
    <col min="38" max="38" width="11.5703125" style="11" bestFit="1" customWidth="1"/>
    <col min="39" max="39" width="11.85546875" style="11" bestFit="1" customWidth="1"/>
    <col min="40" max="40" width="11.42578125" style="11" bestFit="1" customWidth="1"/>
    <col min="41" max="41" width="11.28515625" style="11" bestFit="1" customWidth="1"/>
    <col min="42" max="42" width="11.7109375" style="11" bestFit="1" customWidth="1"/>
    <col min="43" max="44" width="10" style="11" bestFit="1" customWidth="1"/>
    <col min="45" max="45" width="10.85546875" style="11" customWidth="1"/>
    <col min="46" max="46" width="11.28515625" style="11" bestFit="1" customWidth="1"/>
    <col min="47" max="47" width="9.85546875" style="11" customWidth="1"/>
    <col min="48" max="49" width="11.28515625" style="11" bestFit="1" customWidth="1"/>
    <col min="50" max="50" width="10.28515625" style="11" bestFit="1" customWidth="1"/>
    <col min="51" max="51" width="11.140625" style="11" customWidth="1"/>
    <col min="52" max="52" width="10.140625" style="11" bestFit="1" customWidth="1"/>
    <col min="53" max="53" width="9.85546875" style="11" customWidth="1"/>
    <col min="54" max="54" width="11.5703125" style="11" customWidth="1"/>
    <col min="55" max="55" width="10.140625" style="11" customWidth="1"/>
    <col min="56" max="56" width="10.85546875" style="11" customWidth="1"/>
    <col min="57" max="57" width="13.28515625" style="10" customWidth="1"/>
    <col min="58" max="16384" width="9.140625" style="9"/>
  </cols>
  <sheetData>
    <row r="1" spans="1:55" ht="12.75" customHeight="1">
      <c r="F1" s="73" t="s">
        <v>126</v>
      </c>
      <c r="G1" s="73"/>
      <c r="H1" s="73"/>
      <c r="I1" s="73"/>
      <c r="J1" s="73"/>
      <c r="K1" s="73"/>
      <c r="L1" s="73"/>
    </row>
    <row r="2" spans="1:55" ht="12.75" customHeight="1">
      <c r="B2" s="57" t="s">
        <v>99</v>
      </c>
      <c r="F2" s="73"/>
      <c r="G2" s="73"/>
      <c r="H2" s="73"/>
      <c r="I2" s="73"/>
      <c r="J2" s="73"/>
      <c r="K2" s="73"/>
      <c r="L2" s="73"/>
    </row>
    <row r="3" spans="1:55" ht="12.75" customHeight="1">
      <c r="F3" s="73"/>
      <c r="G3" s="73"/>
      <c r="H3" s="73"/>
      <c r="I3" s="73"/>
      <c r="J3" s="73"/>
      <c r="K3" s="73"/>
      <c r="L3" s="73"/>
      <c r="AL3" s="44" t="s">
        <v>102</v>
      </c>
    </row>
    <row r="4" spans="1:55" s="1" customFormat="1" ht="35.25" customHeight="1">
      <c r="A4" s="44" t="s">
        <v>0</v>
      </c>
      <c r="B4" s="44" t="s">
        <v>1</v>
      </c>
      <c r="C4" s="44" t="s">
        <v>88</v>
      </c>
      <c r="D4" s="44" t="s">
        <v>103</v>
      </c>
      <c r="E4" s="44" t="s">
        <v>89</v>
      </c>
      <c r="F4" s="44" t="s">
        <v>90</v>
      </c>
      <c r="G4" s="44" t="s">
        <v>91</v>
      </c>
      <c r="H4" s="44" t="s">
        <v>48</v>
      </c>
      <c r="I4" s="44" t="s">
        <v>49</v>
      </c>
      <c r="J4" s="44" t="s">
        <v>50</v>
      </c>
      <c r="K4" s="44" t="s">
        <v>92</v>
      </c>
      <c r="L4" s="44" t="s">
        <v>51</v>
      </c>
      <c r="M4" s="44" t="s">
        <v>93</v>
      </c>
      <c r="N4" s="44" t="s">
        <v>104</v>
      </c>
      <c r="O4" s="44" t="s">
        <v>105</v>
      </c>
      <c r="P4" s="44" t="s">
        <v>106</v>
      </c>
      <c r="Q4" s="44" t="s">
        <v>98</v>
      </c>
      <c r="R4" s="44" t="s">
        <v>107</v>
      </c>
      <c r="S4" s="44" t="s">
        <v>108</v>
      </c>
      <c r="T4" s="44" t="s">
        <v>109</v>
      </c>
      <c r="U4" s="44" t="s">
        <v>110</v>
      </c>
      <c r="V4" s="44" t="s">
        <v>100</v>
      </c>
      <c r="W4" s="44" t="s">
        <v>111</v>
      </c>
      <c r="X4" s="44" t="s">
        <v>96</v>
      </c>
      <c r="Y4" s="44" t="s">
        <v>112</v>
      </c>
      <c r="Z4" s="44" t="s">
        <v>113</v>
      </c>
      <c r="AA4" s="44" t="s">
        <v>114</v>
      </c>
      <c r="AB4" s="44" t="s">
        <v>115</v>
      </c>
      <c r="AC4" s="44" t="s">
        <v>116</v>
      </c>
      <c r="AD4" s="44" t="s">
        <v>117</v>
      </c>
      <c r="AE4" s="44" t="s">
        <v>118</v>
      </c>
      <c r="AF4" s="44" t="s">
        <v>119</v>
      </c>
      <c r="AG4" s="44" t="s">
        <v>120</v>
      </c>
      <c r="AH4" s="44" t="s">
        <v>121</v>
      </c>
      <c r="AI4" s="44" t="s">
        <v>122</v>
      </c>
      <c r="AJ4" s="44" t="s">
        <v>123</v>
      </c>
      <c r="AK4" s="44" t="s">
        <v>124</v>
      </c>
      <c r="AL4" s="44" t="s">
        <v>97</v>
      </c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0"/>
    </row>
    <row r="5" spans="1:55" s="2" customFormat="1" ht="12.75" customHeight="1">
      <c r="A5" s="43"/>
      <c r="B5" s="43" t="s">
        <v>101</v>
      </c>
      <c r="C5" s="44">
        <v>1</v>
      </c>
      <c r="D5" s="44">
        <v>2</v>
      </c>
      <c r="E5" s="44">
        <v>3</v>
      </c>
      <c r="F5" s="44">
        <v>4</v>
      </c>
      <c r="G5" s="44">
        <v>5</v>
      </c>
      <c r="H5" s="44">
        <v>6</v>
      </c>
      <c r="I5" s="44">
        <v>7</v>
      </c>
      <c r="J5" s="44">
        <v>8</v>
      </c>
      <c r="K5" s="44">
        <v>9</v>
      </c>
      <c r="L5" s="44">
        <v>10</v>
      </c>
      <c r="M5" s="44">
        <v>11</v>
      </c>
      <c r="N5" s="44">
        <v>12</v>
      </c>
      <c r="O5" s="44">
        <v>13</v>
      </c>
      <c r="P5" s="44">
        <v>14</v>
      </c>
      <c r="Q5" s="44">
        <v>15</v>
      </c>
      <c r="R5" s="44">
        <v>16</v>
      </c>
      <c r="S5" s="44">
        <v>17</v>
      </c>
      <c r="T5" s="44">
        <v>18</v>
      </c>
      <c r="U5" s="44">
        <v>19</v>
      </c>
      <c r="V5" s="44">
        <v>20</v>
      </c>
      <c r="W5" s="44">
        <v>21</v>
      </c>
      <c r="X5" s="44">
        <v>22</v>
      </c>
      <c r="Y5" s="44">
        <v>23</v>
      </c>
      <c r="Z5" s="44">
        <v>24</v>
      </c>
      <c r="AA5" s="44">
        <v>25</v>
      </c>
      <c r="AB5" s="44">
        <v>26</v>
      </c>
      <c r="AC5" s="44">
        <v>27</v>
      </c>
      <c r="AD5" s="44">
        <v>28</v>
      </c>
      <c r="AE5" s="44">
        <v>29</v>
      </c>
      <c r="AF5" s="44">
        <v>30</v>
      </c>
      <c r="AG5" s="44">
        <v>31</v>
      </c>
      <c r="AH5" s="44">
        <v>32</v>
      </c>
      <c r="AI5" s="44">
        <v>33</v>
      </c>
      <c r="AJ5" s="44">
        <v>34</v>
      </c>
      <c r="AK5" s="44">
        <v>35</v>
      </c>
      <c r="AL5" s="44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0"/>
    </row>
    <row r="6" spans="1:55" s="3" customFormat="1" ht="12.75" customHeight="1">
      <c r="A6" s="29">
        <v>1</v>
      </c>
      <c r="B6" s="30" t="s">
        <v>2</v>
      </c>
      <c r="C6" s="61">
        <v>200800</v>
      </c>
      <c r="D6" s="61">
        <v>233564.4</v>
      </c>
      <c r="E6" s="61">
        <v>802233.3</v>
      </c>
      <c r="F6" s="61">
        <v>176585.4</v>
      </c>
      <c r="G6" s="61">
        <v>303507.3</v>
      </c>
      <c r="H6" s="61">
        <v>363000</v>
      </c>
      <c r="I6" s="61">
        <v>220000</v>
      </c>
      <c r="J6" s="61">
        <v>412500</v>
      </c>
      <c r="K6" s="61">
        <v>2008800</v>
      </c>
      <c r="L6" s="61">
        <v>483000</v>
      </c>
      <c r="M6" s="61">
        <v>463934.587</v>
      </c>
      <c r="N6" s="61">
        <v>200160</v>
      </c>
      <c r="O6" s="61">
        <v>310781</v>
      </c>
      <c r="P6" s="61">
        <v>491119.2</v>
      </c>
      <c r="Q6" s="61">
        <v>246551.94200000001</v>
      </c>
      <c r="R6" s="61">
        <v>127012.8</v>
      </c>
      <c r="S6" s="61">
        <v>32200</v>
      </c>
      <c r="T6" s="61">
        <v>134400</v>
      </c>
      <c r="U6" s="61">
        <v>293739.40000000002</v>
      </c>
      <c r="V6" s="61">
        <v>137519.5</v>
      </c>
      <c r="W6" s="61">
        <v>640453.6</v>
      </c>
      <c r="X6" s="61">
        <v>298448.82</v>
      </c>
      <c r="Y6" s="61">
        <v>55660</v>
      </c>
      <c r="Z6" s="61">
        <v>200000</v>
      </c>
      <c r="AA6" s="61">
        <v>37500</v>
      </c>
      <c r="AB6" s="61">
        <v>332528.3</v>
      </c>
      <c r="AC6" s="61">
        <v>238610</v>
      </c>
      <c r="AD6" s="61">
        <v>250650</v>
      </c>
      <c r="AE6" s="61">
        <v>256850</v>
      </c>
      <c r="AF6" s="61">
        <v>200000</v>
      </c>
      <c r="AG6" s="61">
        <v>474409</v>
      </c>
      <c r="AH6" s="61">
        <v>359989</v>
      </c>
      <c r="AI6" s="61">
        <v>371428.6</v>
      </c>
      <c r="AJ6" s="61">
        <v>318773.08799999999</v>
      </c>
      <c r="AK6" s="61">
        <v>578662.48</v>
      </c>
      <c r="AL6" s="61">
        <f t="shared" ref="AL6:AL13" si="0">SUM(C6:AK6)</f>
        <v>12255371.717</v>
      </c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0"/>
    </row>
    <row r="7" spans="1:55" s="7" customFormat="1" ht="12.75" customHeight="1">
      <c r="A7" s="29">
        <v>2</v>
      </c>
      <c r="B7" s="30" t="s">
        <v>3</v>
      </c>
      <c r="C7" s="61">
        <v>280480</v>
      </c>
      <c r="D7" s="61">
        <v>313964.95999999996</v>
      </c>
      <c r="E7" s="61">
        <v>1184008.3731174727</v>
      </c>
      <c r="F7" s="61">
        <v>71729.077706900032</v>
      </c>
      <c r="G7" s="61">
        <v>426540.66414272727</v>
      </c>
      <c r="H7" s="61">
        <v>462103.40337953024</v>
      </c>
      <c r="I7" s="61">
        <v>316291.98953000002</v>
      </c>
      <c r="J7" s="61">
        <v>573315.61681189062</v>
      </c>
      <c r="K7" s="61">
        <v>2174880.72756</v>
      </c>
      <c r="L7" s="61">
        <v>655446.25639545463</v>
      </c>
      <c r="M7" s="61">
        <v>660455.67643000011</v>
      </c>
      <c r="N7" s="61">
        <v>199338.88400999998</v>
      </c>
      <c r="O7" s="61">
        <v>451440.20769000001</v>
      </c>
      <c r="P7" s="61">
        <v>636223.59</v>
      </c>
      <c r="Q7" s="61">
        <v>315295.16315000004</v>
      </c>
      <c r="R7" s="61">
        <v>-500319.68515580008</v>
      </c>
      <c r="S7" s="61">
        <v>32894.922494439699</v>
      </c>
      <c r="T7" s="61">
        <v>317752</v>
      </c>
      <c r="U7" s="61">
        <v>414729.27</v>
      </c>
      <c r="V7" s="61">
        <v>169645.1851</v>
      </c>
      <c r="W7" s="61">
        <v>841941.20338309091</v>
      </c>
      <c r="X7" s="61">
        <v>398751.78100636363</v>
      </c>
      <c r="Y7" s="61">
        <v>77037.082000000009</v>
      </c>
      <c r="Z7" s="61">
        <v>242812.71143</v>
      </c>
      <c r="AA7" s="61">
        <v>52433.216538054527</v>
      </c>
      <c r="AB7" s="61">
        <v>435339.91</v>
      </c>
      <c r="AC7" s="61">
        <v>302339.40466454544</v>
      </c>
      <c r="AD7" s="61">
        <v>315014.21000000002</v>
      </c>
      <c r="AE7" s="61">
        <v>282799.89980000001</v>
      </c>
      <c r="AF7" s="61">
        <v>218327.06</v>
      </c>
      <c r="AG7" s="61">
        <v>251298</v>
      </c>
      <c r="AH7" s="61">
        <v>447996.19</v>
      </c>
      <c r="AI7" s="61">
        <v>514517.81</v>
      </c>
      <c r="AJ7" s="61">
        <v>485941.02941922698</v>
      </c>
      <c r="AK7" s="61">
        <v>613632.99957129988</v>
      </c>
      <c r="AL7" s="61">
        <f t="shared" si="0"/>
        <v>14636398.7901752</v>
      </c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10"/>
    </row>
    <row r="8" spans="1:55" s="4" customFormat="1" ht="12.75" customHeight="1">
      <c r="A8" s="29">
        <v>3</v>
      </c>
      <c r="B8" s="30" t="s">
        <v>55</v>
      </c>
      <c r="C8" s="61">
        <v>280658</v>
      </c>
      <c r="D8" s="61">
        <v>422726.83999999997</v>
      </c>
      <c r="E8" s="61">
        <v>1213941.9649474726</v>
      </c>
      <c r="F8" s="61">
        <v>109043.45869690002</v>
      </c>
      <c r="G8" s="61">
        <v>474407.25196272728</v>
      </c>
      <c r="H8" s="61">
        <v>462103.40337953024</v>
      </c>
      <c r="I8" s="61">
        <v>316341.98953000002</v>
      </c>
      <c r="J8" s="61">
        <v>623442.02599189058</v>
      </c>
      <c r="K8" s="61">
        <v>2178323.7181100002</v>
      </c>
      <c r="L8" s="61">
        <v>658041.84039545467</v>
      </c>
      <c r="M8" s="61">
        <v>663084.21960000007</v>
      </c>
      <c r="N8" s="61">
        <v>201368.57562999998</v>
      </c>
      <c r="O8" s="61">
        <v>451440.20769000001</v>
      </c>
      <c r="P8" s="61">
        <v>636300.75</v>
      </c>
      <c r="Q8" s="61">
        <v>327004.90856000007</v>
      </c>
      <c r="R8" s="61">
        <v>-355280.73101580003</v>
      </c>
      <c r="S8" s="61">
        <v>37792.564494439699</v>
      </c>
      <c r="T8" s="61">
        <v>318294</v>
      </c>
      <c r="U8" s="61">
        <v>417741.74</v>
      </c>
      <c r="V8" s="61">
        <v>169645.1851</v>
      </c>
      <c r="W8" s="61">
        <v>893041.61938309111</v>
      </c>
      <c r="X8" s="61">
        <v>401520.24932636361</v>
      </c>
      <c r="Y8" s="61">
        <v>77037.082000000009</v>
      </c>
      <c r="Z8" s="61">
        <v>283580.27143000002</v>
      </c>
      <c r="AA8" s="61">
        <v>52909.625538054526</v>
      </c>
      <c r="AB8" s="61">
        <v>435339.91</v>
      </c>
      <c r="AC8" s="61">
        <v>302339.40466454544</v>
      </c>
      <c r="AD8" s="61">
        <v>315843.47000000003</v>
      </c>
      <c r="AE8" s="61">
        <v>285680.45980000001</v>
      </c>
      <c r="AF8" s="61">
        <v>218327.06</v>
      </c>
      <c r="AG8" s="61">
        <v>251298</v>
      </c>
      <c r="AH8" s="61">
        <v>447996.19</v>
      </c>
      <c r="AI8" s="61">
        <v>514517.81</v>
      </c>
      <c r="AJ8" s="61">
        <v>494475.43758502696</v>
      </c>
      <c r="AK8" s="61">
        <v>631076.59184129979</v>
      </c>
      <c r="AL8" s="61">
        <f t="shared" si="0"/>
        <v>15211405.094641</v>
      </c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0"/>
    </row>
    <row r="9" spans="1:55" s="4" customFormat="1" ht="12.75" customHeight="1">
      <c r="A9" s="29">
        <v>4</v>
      </c>
      <c r="B9" s="30" t="s">
        <v>4</v>
      </c>
      <c r="C9" s="61">
        <v>288329</v>
      </c>
      <c r="D9" s="61">
        <v>320438.35820999998</v>
      </c>
      <c r="E9" s="61">
        <v>1279692.9284572729</v>
      </c>
      <c r="F9" s="61">
        <v>82303.582831317588</v>
      </c>
      <c r="G9" s="61">
        <v>447746.51740772725</v>
      </c>
      <c r="H9" s="61">
        <v>515799.62140713056</v>
      </c>
      <c r="I9" s="61">
        <v>331002.73317000002</v>
      </c>
      <c r="J9" s="61">
        <v>585969.6476618906</v>
      </c>
      <c r="K9" s="61">
        <v>2185333.1864749999</v>
      </c>
      <c r="L9" s="61">
        <v>699631.24452805461</v>
      </c>
      <c r="M9" s="61">
        <v>704438.13392250007</v>
      </c>
      <c r="N9" s="61">
        <v>203669.49351824998</v>
      </c>
      <c r="O9" s="61">
        <v>462999.97670629999</v>
      </c>
      <c r="P9" s="61">
        <v>662739.79999999993</v>
      </c>
      <c r="Q9" s="61">
        <v>331300.40636480006</v>
      </c>
      <c r="R9" s="61">
        <v>-500319.68515580008</v>
      </c>
      <c r="S9" s="61">
        <v>34046.679745439702</v>
      </c>
      <c r="T9" s="61">
        <v>333917</v>
      </c>
      <c r="U9" s="61">
        <v>437220.565</v>
      </c>
      <c r="V9" s="61">
        <v>179177.96168000001</v>
      </c>
      <c r="W9" s="61">
        <v>902956.16582109092</v>
      </c>
      <c r="X9" s="61">
        <v>413100.01410636364</v>
      </c>
      <c r="Y9" s="61">
        <v>79760.463250000015</v>
      </c>
      <c r="Z9" s="61">
        <v>245000.94673</v>
      </c>
      <c r="AA9" s="61">
        <v>54860.420688054524</v>
      </c>
      <c r="AB9" s="61">
        <v>464263.86</v>
      </c>
      <c r="AC9" s="61">
        <v>309618.05057774542</v>
      </c>
      <c r="AD9" s="61">
        <v>311800.31000000006</v>
      </c>
      <c r="AE9" s="61">
        <v>283186.69588000001</v>
      </c>
      <c r="AF9" s="61">
        <v>222662.83</v>
      </c>
      <c r="AG9" s="61">
        <v>222328</v>
      </c>
      <c r="AH9" s="61">
        <v>426254.24700000003</v>
      </c>
      <c r="AI9" s="61">
        <v>511410.88163750002</v>
      </c>
      <c r="AJ9" s="61">
        <v>512510.50701822701</v>
      </c>
      <c r="AK9" s="61">
        <v>634989.71301249997</v>
      </c>
      <c r="AL9" s="61">
        <f t="shared" si="0"/>
        <v>15180140.257651364</v>
      </c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0"/>
    </row>
    <row r="10" spans="1:55" s="4" customFormat="1" ht="12.75" customHeight="1">
      <c r="A10" s="29">
        <v>5</v>
      </c>
      <c r="B10" s="30" t="s">
        <v>5</v>
      </c>
      <c r="C10" s="61">
        <v>920125.65</v>
      </c>
      <c r="D10" s="61">
        <v>1287345.7418499999</v>
      </c>
      <c r="E10" s="61">
        <v>7427063.5106509989</v>
      </c>
      <c r="F10" s="61">
        <v>845960.4099534048</v>
      </c>
      <c r="G10" s="61">
        <v>2790632.231165499</v>
      </c>
      <c r="H10" s="61">
        <v>4295697.4422080247</v>
      </c>
      <c r="I10" s="61">
        <v>1732353.6609994997</v>
      </c>
      <c r="J10" s="61">
        <v>2794303.1864273325</v>
      </c>
      <c r="K10" s="61">
        <v>1855274.8528700906</v>
      </c>
      <c r="L10" s="61">
        <v>4945774.5728159985</v>
      </c>
      <c r="M10" s="61">
        <v>4543441.3436144004</v>
      </c>
      <c r="N10" s="61">
        <v>468034.17083389999</v>
      </c>
      <c r="O10" s="61">
        <v>1437670.9307904998</v>
      </c>
      <c r="P10" s="61">
        <v>3090060.6360000004</v>
      </c>
      <c r="Q10" s="61">
        <v>1883876.7536325995</v>
      </c>
      <c r="R10" s="61">
        <v>1111827.11315729</v>
      </c>
      <c r="S10" s="61">
        <v>1052897.0277638575</v>
      </c>
      <c r="T10" s="61">
        <v>1830360.1500000001</v>
      </c>
      <c r="U10" s="61">
        <v>2097247.6430000002</v>
      </c>
      <c r="V10" s="61">
        <v>1104565.5597699999</v>
      </c>
      <c r="W10" s="61">
        <v>7205194.6720469994</v>
      </c>
      <c r="X10" s="61">
        <v>1383979.8563280522</v>
      </c>
      <c r="Y10" s="61">
        <v>294056.94695000001</v>
      </c>
      <c r="Z10" s="61">
        <v>355740.22463649994</v>
      </c>
      <c r="AA10" s="61">
        <v>310127.21734700032</v>
      </c>
      <c r="AB10" s="61">
        <v>3106417.0346000004</v>
      </c>
      <c r="AC10" s="61">
        <v>787033.43260299996</v>
      </c>
      <c r="AD10" s="61">
        <v>2103891.3041999997</v>
      </c>
      <c r="AE10" s="61">
        <v>993977.45513599983</v>
      </c>
      <c r="AF10" s="61">
        <v>482330.07440000004</v>
      </c>
      <c r="AG10" s="61">
        <v>1842001.9</v>
      </c>
      <c r="AH10" s="61">
        <v>2266663.7877807999</v>
      </c>
      <c r="AI10" s="61">
        <v>2669650.9927000003</v>
      </c>
      <c r="AJ10" s="61">
        <v>3067765.5017774976</v>
      </c>
      <c r="AK10" s="61">
        <v>3309239.2256222186</v>
      </c>
      <c r="AL10" s="61">
        <f t="shared" si="0"/>
        <v>77692582.213631466</v>
      </c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0"/>
    </row>
    <row r="11" spans="1:55" s="5" customFormat="1" ht="12.75" customHeight="1">
      <c r="A11" s="29">
        <v>6</v>
      </c>
      <c r="B11" s="30" t="s">
        <v>6</v>
      </c>
      <c r="C11" s="61">
        <v>1048381</v>
      </c>
      <c r="D11" s="61">
        <v>1811380.3570000003</v>
      </c>
      <c r="E11" s="61">
        <v>8626145.5045399964</v>
      </c>
      <c r="F11" s="61">
        <v>1256535.6682880998</v>
      </c>
      <c r="G11" s="61">
        <v>4336565.3160299985</v>
      </c>
      <c r="H11" s="61">
        <v>5312880.7927438347</v>
      </c>
      <c r="I11" s="61">
        <v>2168251.1901499997</v>
      </c>
      <c r="J11" s="61">
        <v>3203660.5450452385</v>
      </c>
      <c r="K11" s="61">
        <v>4058803.6717258007</v>
      </c>
      <c r="L11" s="61">
        <v>5989097.2016399996</v>
      </c>
      <c r="M11" s="61">
        <v>5478441.9067599997</v>
      </c>
      <c r="N11" s="61">
        <v>592380.69755799999</v>
      </c>
      <c r="O11" s="61">
        <v>1993158.0162899997</v>
      </c>
      <c r="P11" s="61">
        <v>4008999.92</v>
      </c>
      <c r="Q11" s="61">
        <v>2351685.4972519996</v>
      </c>
      <c r="R11" s="61">
        <v>2147468.1989457998</v>
      </c>
      <c r="S11" s="61">
        <v>207755.14866984636</v>
      </c>
      <c r="T11" s="61">
        <v>2208031</v>
      </c>
      <c r="U11" s="61">
        <v>2599426.0699999998</v>
      </c>
      <c r="V11" s="61">
        <v>1350359.45744</v>
      </c>
      <c r="W11" s="61">
        <v>7894758.1233599996</v>
      </c>
      <c r="X11" s="61">
        <v>1634936.7082652878</v>
      </c>
      <c r="Y11" s="61">
        <v>362520.99500000005</v>
      </c>
      <c r="Z11" s="61">
        <v>543507.20880999998</v>
      </c>
      <c r="AA11" s="61">
        <v>453274.62347000343</v>
      </c>
      <c r="AB11" s="61">
        <v>3807714.23</v>
      </c>
      <c r="AC11" s="61">
        <v>1016547.3330499999</v>
      </c>
      <c r="AD11" s="61">
        <v>2611507.3099999996</v>
      </c>
      <c r="AE11" s="61">
        <v>1290988.8037999999</v>
      </c>
      <c r="AF11" s="61">
        <v>671893.57000000018</v>
      </c>
      <c r="AG11" s="61">
        <v>3030285</v>
      </c>
      <c r="AH11" s="61">
        <v>3083342.7161400001</v>
      </c>
      <c r="AI11" s="61">
        <v>3495839.7200000007</v>
      </c>
      <c r="AJ11" s="61">
        <v>4539951.4192899968</v>
      </c>
      <c r="AK11" s="61">
        <v>4247228.3142544944</v>
      </c>
      <c r="AL11" s="61">
        <f t="shared" si="0"/>
        <v>99433703.235518411</v>
      </c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0"/>
    </row>
    <row r="12" spans="1:55" s="5" customFormat="1" ht="12.75" customHeight="1">
      <c r="A12" s="29">
        <v>7</v>
      </c>
      <c r="B12" s="30" t="s">
        <v>56</v>
      </c>
      <c r="C12" s="61">
        <v>58899</v>
      </c>
      <c r="D12" s="61">
        <v>239807.80000000002</v>
      </c>
      <c r="E12" s="61">
        <v>166927.68486999997</v>
      </c>
      <c r="F12" s="61">
        <v>88725.878645000004</v>
      </c>
      <c r="G12" s="61">
        <v>304537.24771999998</v>
      </c>
      <c r="H12" s="61">
        <v>128995.00301083334</v>
      </c>
      <c r="I12" s="61">
        <v>60797.017310000003</v>
      </c>
      <c r="J12" s="61">
        <v>263767.66403812001</v>
      </c>
      <c r="K12" s="61">
        <v>209783.8464058018</v>
      </c>
      <c r="L12" s="61">
        <v>73527.065799999997</v>
      </c>
      <c r="M12" s="61">
        <v>133748.24762000001</v>
      </c>
      <c r="N12" s="61">
        <v>19211.950819999998</v>
      </c>
      <c r="O12" s="61">
        <v>95779.398259999987</v>
      </c>
      <c r="P12" s="61">
        <v>174080.38</v>
      </c>
      <c r="Q12" s="61">
        <v>130560.20143</v>
      </c>
      <c r="R12" s="61">
        <v>519893.94557999994</v>
      </c>
      <c r="S12" s="61">
        <v>33767.378899999996</v>
      </c>
      <c r="T12" s="61">
        <v>199040</v>
      </c>
      <c r="U12" s="61">
        <v>109364.02000000002</v>
      </c>
      <c r="V12" s="61">
        <v>28154.899999999998</v>
      </c>
      <c r="W12" s="61">
        <v>378398.76379999996</v>
      </c>
      <c r="X12" s="61">
        <v>34997.175909999998</v>
      </c>
      <c r="Y12" s="61">
        <v>22487.226000000006</v>
      </c>
      <c r="Z12" s="61">
        <v>29342.87815</v>
      </c>
      <c r="AA12" s="61">
        <v>5813.3522900000999</v>
      </c>
      <c r="AB12" s="61">
        <v>41774.33</v>
      </c>
      <c r="AC12" s="61">
        <v>28636.427220000001</v>
      </c>
      <c r="AD12" s="61">
        <v>148084.13</v>
      </c>
      <c r="AE12" s="61">
        <v>120342.07979999999</v>
      </c>
      <c r="AF12" s="61">
        <v>9069.5400000000009</v>
      </c>
      <c r="AG12" s="61">
        <v>384317</v>
      </c>
      <c r="AH12" s="61">
        <v>132838.47628000003</v>
      </c>
      <c r="AI12" s="61">
        <v>82189.33</v>
      </c>
      <c r="AJ12" s="61">
        <v>215242.34687000012</v>
      </c>
      <c r="AK12" s="61">
        <v>791174.26432000007</v>
      </c>
      <c r="AL12" s="61">
        <f t="shared" si="0"/>
        <v>5464075.9510497553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0"/>
    </row>
    <row r="13" spans="1:55" s="5" customFormat="1" ht="12.75" customHeight="1">
      <c r="A13" s="29">
        <v>8</v>
      </c>
      <c r="B13" s="30" t="s">
        <v>57</v>
      </c>
      <c r="C13" s="61">
        <v>102963</v>
      </c>
      <c r="D13" s="61">
        <v>473114.30700000003</v>
      </c>
      <c r="E13" s="61">
        <v>311167.25119942729</v>
      </c>
      <c r="F13" s="61">
        <v>183170.63078810004</v>
      </c>
      <c r="G13" s="61">
        <v>517416.58259227272</v>
      </c>
      <c r="H13" s="61">
        <v>338664.24344060302</v>
      </c>
      <c r="I13" s="61">
        <v>119245.47765545455</v>
      </c>
      <c r="J13" s="61">
        <v>486661.68621679459</v>
      </c>
      <c r="K13" s="61">
        <v>634335.27418499999</v>
      </c>
      <c r="L13" s="61">
        <v>189176.65960964549</v>
      </c>
      <c r="M13" s="61">
        <v>225333.10399000003</v>
      </c>
      <c r="N13" s="61">
        <v>17968.464280749999</v>
      </c>
      <c r="O13" s="61">
        <v>180099.2779363</v>
      </c>
      <c r="P13" s="61">
        <v>277147.33999999997</v>
      </c>
      <c r="Q13" s="61">
        <v>191743.28658305455</v>
      </c>
      <c r="R13" s="61">
        <v>1054800.7918757999</v>
      </c>
      <c r="S13" s="61">
        <v>38362.147927095895</v>
      </c>
      <c r="T13" s="61">
        <v>113083</v>
      </c>
      <c r="U13" s="61">
        <v>179683.61000000004</v>
      </c>
      <c r="V13" s="61">
        <v>57800.427700000007</v>
      </c>
      <c r="W13" s="61">
        <v>453396.39079690911</v>
      </c>
      <c r="X13" s="61">
        <v>76520.389633636369</v>
      </c>
      <c r="Y13" s="61">
        <v>22656.394000000004</v>
      </c>
      <c r="Z13" s="61">
        <v>46940.742790000004</v>
      </c>
      <c r="AA13" s="61">
        <v>12836.387621745516</v>
      </c>
      <c r="AB13" s="61">
        <v>124167.58000000002</v>
      </c>
      <c r="AC13" s="61">
        <v>43845.072148654552</v>
      </c>
      <c r="AD13" s="61">
        <v>196456.36</v>
      </c>
      <c r="AE13" s="61">
        <v>133818.94497999997</v>
      </c>
      <c r="AF13" s="61">
        <v>30745.839999999997</v>
      </c>
      <c r="AG13" s="61">
        <v>746571</v>
      </c>
      <c r="AH13" s="61">
        <v>302486.44459000009</v>
      </c>
      <c r="AI13" s="61">
        <v>169444.52000000002</v>
      </c>
      <c r="AJ13" s="61">
        <v>378083.6508936272</v>
      </c>
      <c r="AK13" s="61">
        <v>1278259.2076628997</v>
      </c>
      <c r="AL13" s="61">
        <f t="shared" si="0"/>
        <v>9708165.4880977701</v>
      </c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0"/>
    </row>
    <row r="14" spans="1:55" s="4" customFormat="1" ht="12.75" customHeight="1">
      <c r="A14" s="29">
        <v>9</v>
      </c>
      <c r="B14" s="31" t="s">
        <v>7</v>
      </c>
      <c r="C14" s="65">
        <v>30.482793301110561</v>
      </c>
      <c r="D14" s="65">
        <v>24.388550005906868</v>
      </c>
      <c r="E14" s="65">
        <v>15.941810264844387</v>
      </c>
      <c r="F14" s="65">
        <v>8.4790111762855247</v>
      </c>
      <c r="G14" s="65">
        <v>15.284732233046125</v>
      </c>
      <c r="H14" s="65">
        <v>10.757354529652471</v>
      </c>
      <c r="I14" s="65">
        <v>18.257934084170323</v>
      </c>
      <c r="J14" s="65">
        <v>20.517301758686592</v>
      </c>
      <c r="K14" s="65">
        <v>117.2268747240056</v>
      </c>
      <c r="L14" s="65">
        <v>13.252651263121768</v>
      </c>
      <c r="M14" s="65">
        <v>14.536463145017608</v>
      </c>
      <c r="N14" s="65">
        <v>42.590668893862258</v>
      </c>
      <c r="O14" s="65">
        <v>31.400802368715681</v>
      </c>
      <c r="P14" s="65">
        <v>20.58935616304197</v>
      </c>
      <c r="Q14" s="65">
        <v>16.736506915435406</v>
      </c>
      <c r="R14" s="65">
        <v>-44.999773726962523</v>
      </c>
      <c r="S14" s="65">
        <v>3.1242297800291001</v>
      </c>
      <c r="T14" s="65">
        <v>17.360080746950267</v>
      </c>
      <c r="U14" s="65">
        <v>19.774930794856065</v>
      </c>
      <c r="V14" s="65">
        <v>15.358543782165784</v>
      </c>
      <c r="W14" s="65">
        <v>11.685197162672845</v>
      </c>
      <c r="X14" s="65">
        <v>28.811964219213703</v>
      </c>
      <c r="Y14" s="65">
        <v>26.198014635953836</v>
      </c>
      <c r="Z14" s="65">
        <v>68.255624361318496</v>
      </c>
      <c r="AA14" s="65">
        <v>16.90700254772775</v>
      </c>
      <c r="AB14" s="65">
        <v>14.014213325225883</v>
      </c>
      <c r="AC14" s="65">
        <v>38.415064994710747</v>
      </c>
      <c r="AD14" s="65">
        <v>14.972931794106328</v>
      </c>
      <c r="AE14" s="65">
        <v>28.451339448268094</v>
      </c>
      <c r="AF14" s="65">
        <v>45.265072942339415</v>
      </c>
      <c r="AG14" s="65">
        <v>13.642656937541705</v>
      </c>
      <c r="AH14" s="65">
        <v>19.764562897023875</v>
      </c>
      <c r="AI14" s="65">
        <v>19.272849200398028</v>
      </c>
      <c r="AJ14" s="65">
        <v>15.840227329555251</v>
      </c>
      <c r="AK14" s="65">
        <v>18.543023267105198</v>
      </c>
      <c r="AL14" s="65">
        <f>AL7/AL11%</f>
        <v>14.719756293806602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0"/>
    </row>
    <row r="15" spans="1:55" s="4" customFormat="1" ht="12.75" customHeight="1">
      <c r="A15" s="29">
        <v>10</v>
      </c>
      <c r="B15" s="31" t="s">
        <v>8</v>
      </c>
      <c r="C15" s="65">
        <v>31.335828970749809</v>
      </c>
      <c r="D15" s="65">
        <v>24.891398463749852</v>
      </c>
      <c r="E15" s="65">
        <v>17.230133102027359</v>
      </c>
      <c r="F15" s="65">
        <v>9.7290111762855229</v>
      </c>
      <c r="G15" s="65">
        <v>16.044626461607496</v>
      </c>
      <c r="H15" s="65">
        <v>12.007354529652471</v>
      </c>
      <c r="I15" s="65">
        <v>19.107110783546617</v>
      </c>
      <c r="J15" s="65">
        <v>20.970152791869534</v>
      </c>
      <c r="K15" s="65">
        <v>117.79026612117943</v>
      </c>
      <c r="L15" s="65">
        <v>14.14603990188947</v>
      </c>
      <c r="M15" s="65">
        <v>15.504505960279552</v>
      </c>
      <c r="N15" s="65">
        <v>43.515945247196484</v>
      </c>
      <c r="O15" s="65">
        <v>32.2048646035933</v>
      </c>
      <c r="P15" s="65">
        <v>21.44746909749637</v>
      </c>
      <c r="Q15" s="65">
        <v>17.586097695933002</v>
      </c>
      <c r="R15" s="65">
        <v>-44.999773726962523</v>
      </c>
      <c r="S15" s="65">
        <v>3.2336191334634155</v>
      </c>
      <c r="T15" s="65">
        <v>18.243240271593542</v>
      </c>
      <c r="U15" s="65">
        <v>20.847350405151939</v>
      </c>
      <c r="V15" s="65">
        <v>16.221577804517974</v>
      </c>
      <c r="W15" s="65">
        <v>12.532016231624739</v>
      </c>
      <c r="X15" s="65">
        <v>29.848701353384747</v>
      </c>
      <c r="Y15" s="65">
        <v>27.124155398227028</v>
      </c>
      <c r="Z15" s="65">
        <v>68.870746056436317</v>
      </c>
      <c r="AA15" s="65">
        <v>17.689650446471898</v>
      </c>
      <c r="AB15" s="65">
        <v>14.945316576265208</v>
      </c>
      <c r="AC15" s="65">
        <v>39.339885416776795</v>
      </c>
      <c r="AD15" s="65">
        <v>14.820172001165311</v>
      </c>
      <c r="AE15" s="65">
        <v>28.490253417392985</v>
      </c>
      <c r="AF15" s="65">
        <v>46.163994703623636</v>
      </c>
      <c r="AG15" s="65">
        <v>12.069911545693845</v>
      </c>
      <c r="AH15" s="65">
        <v>18.805358311094235</v>
      </c>
      <c r="AI15" s="65">
        <v>19.156469629772666</v>
      </c>
      <c r="AJ15" s="65">
        <v>16.706313006038847</v>
      </c>
      <c r="AK15" s="65">
        <v>19.188389527599238</v>
      </c>
      <c r="AL15" s="65">
        <f>AL9/AL10%</f>
        <v>19.538725352068358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0"/>
    </row>
    <row r="16" spans="1:55" s="5" customFormat="1" ht="12.75" customHeight="1">
      <c r="A16" s="29">
        <v>11</v>
      </c>
      <c r="B16" s="31" t="s">
        <v>9</v>
      </c>
      <c r="C16" s="65">
        <v>87.76634162580207</v>
      </c>
      <c r="D16" s="65">
        <v>71.069874246737214</v>
      </c>
      <c r="E16" s="65">
        <v>86.099446232875238</v>
      </c>
      <c r="F16" s="65">
        <v>67.324822629662279</v>
      </c>
      <c r="G16" s="65">
        <v>64.351209489454732</v>
      </c>
      <c r="H16" s="65">
        <v>80.854391615090506</v>
      </c>
      <c r="I16" s="65">
        <v>79.89635466911264</v>
      </c>
      <c r="J16" s="65">
        <v>87.222199329107582</v>
      </c>
      <c r="K16" s="65">
        <v>45.709893922541688</v>
      </c>
      <c r="L16" s="65">
        <v>82.579634397346112</v>
      </c>
      <c r="M16" s="65">
        <v>82.933093403949826</v>
      </c>
      <c r="N16" s="65">
        <v>79.009017809543806</v>
      </c>
      <c r="O16" s="65">
        <v>72.130303721053394</v>
      </c>
      <c r="P16" s="65">
        <v>77.078091735157741</v>
      </c>
      <c r="Q16" s="65">
        <v>80.107512498331701</v>
      </c>
      <c r="R16" s="65">
        <v>51.773856940144213</v>
      </c>
      <c r="S16" s="65">
        <v>506.79708036360944</v>
      </c>
      <c r="T16" s="65">
        <v>82.895582081954473</v>
      </c>
      <c r="U16" s="65">
        <v>80.681180634616027</v>
      </c>
      <c r="V16" s="65">
        <v>81.797891197357615</v>
      </c>
      <c r="W16" s="65">
        <v>91.265553161500506</v>
      </c>
      <c r="X16" s="65">
        <v>84.650362875300061</v>
      </c>
      <c r="Y16" s="65">
        <v>81.114459853559651</v>
      </c>
      <c r="Z16" s="65">
        <v>65.452715045930532</v>
      </c>
      <c r="AA16" s="65">
        <v>68.419276369995984</v>
      </c>
      <c r="AB16" s="65">
        <v>81.582199896340441</v>
      </c>
      <c r="AC16" s="65">
        <v>77.422212130705475</v>
      </c>
      <c r="AD16" s="65">
        <v>80.562336400276052</v>
      </c>
      <c r="AE16" s="65">
        <v>76.993499262754796</v>
      </c>
      <c r="AF16" s="65">
        <v>71.786678119274143</v>
      </c>
      <c r="AG16" s="65">
        <v>60.786424379225053</v>
      </c>
      <c r="AH16" s="65">
        <v>73.51319643826065</v>
      </c>
      <c r="AI16" s="65">
        <v>76.366515816691958</v>
      </c>
      <c r="AJ16" s="65">
        <v>67.572650419622022</v>
      </c>
      <c r="AK16" s="65">
        <v>77.915265692588065</v>
      </c>
      <c r="AL16" s="65">
        <f>AL10/AL11%</f>
        <v>78.135058521967167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</row>
    <row r="17" spans="1:55" s="6" customFormat="1" ht="12.75" customHeight="1">
      <c r="A17" s="29">
        <v>12</v>
      </c>
      <c r="B17" s="32" t="s">
        <v>10</v>
      </c>
      <c r="C17" s="61">
        <v>664760</v>
      </c>
      <c r="D17" s="61">
        <v>915539.20990000002</v>
      </c>
      <c r="E17" s="61">
        <v>7093048.3322799969</v>
      </c>
      <c r="F17" s="61">
        <v>927568.78779999993</v>
      </c>
      <c r="G17" s="61">
        <v>3325120.7092899997</v>
      </c>
      <c r="H17" s="61">
        <v>4154769.7547879987</v>
      </c>
      <c r="I17" s="61">
        <v>1732663.7229599997</v>
      </c>
      <c r="J17" s="61">
        <v>1993556.8328199997</v>
      </c>
      <c r="K17" s="61">
        <v>1224909.5456800002</v>
      </c>
      <c r="L17" s="61">
        <v>5137989.7040399993</v>
      </c>
      <c r="M17" s="61">
        <v>4590024.5831700005</v>
      </c>
      <c r="N17" s="61">
        <v>371239.48861999996</v>
      </c>
      <c r="O17" s="61">
        <v>1361618.5294999999</v>
      </c>
      <c r="P17" s="61">
        <v>3095551.83</v>
      </c>
      <c r="Q17" s="61">
        <v>1832937.3</v>
      </c>
      <c r="R17" s="61">
        <v>780857.20211000007</v>
      </c>
      <c r="S17" s="61">
        <v>125124.02341000001</v>
      </c>
      <c r="T17" s="61">
        <v>1774362</v>
      </c>
      <c r="U17" s="61">
        <v>2002000.7200000002</v>
      </c>
      <c r="V17" s="61">
        <v>1122913.84589</v>
      </c>
      <c r="W17" s="61">
        <v>6147946.5370399999</v>
      </c>
      <c r="X17" s="61">
        <v>1156868.6860200001</v>
      </c>
      <c r="Y17" s="61">
        <v>261015.24200000003</v>
      </c>
      <c r="Z17" s="61">
        <v>212986.19193000035</v>
      </c>
      <c r="AA17" s="61">
        <v>387315.73357020319</v>
      </c>
      <c r="AB17" s="61">
        <v>3248206.74</v>
      </c>
      <c r="AC17" s="61">
        <v>670362.85555999994</v>
      </c>
      <c r="AD17" s="61">
        <v>2049207.48</v>
      </c>
      <c r="AE17" s="61">
        <v>870846.97</v>
      </c>
      <c r="AF17" s="61">
        <v>421054.61</v>
      </c>
      <c r="AG17" s="61">
        <v>2032416</v>
      </c>
      <c r="AH17" s="61">
        <v>2332860.07712</v>
      </c>
      <c r="AI17" s="61">
        <v>2808592.51</v>
      </c>
      <c r="AJ17" s="61">
        <v>2977249.8576200004</v>
      </c>
      <c r="AK17" s="61">
        <v>2336253.1217499999</v>
      </c>
      <c r="AL17" s="61">
        <f t="shared" ref="AL17:AL22" si="1">SUM(C17:AK17)</f>
        <v>72139738.734868184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0"/>
    </row>
    <row r="18" spans="1:55" s="4" customFormat="1" ht="12.75" customHeight="1">
      <c r="A18" s="29">
        <v>13</v>
      </c>
      <c r="B18" s="33" t="s">
        <v>58</v>
      </c>
      <c r="C18" s="61">
        <v>664760</v>
      </c>
      <c r="D18" s="61">
        <v>915539.20990000002</v>
      </c>
      <c r="E18" s="61">
        <v>7093048.3322799969</v>
      </c>
      <c r="F18" s="61">
        <v>927568.78779999993</v>
      </c>
      <c r="G18" s="61">
        <v>3325120.7092899997</v>
      </c>
      <c r="H18" s="61">
        <v>4154769.7547879987</v>
      </c>
      <c r="I18" s="61">
        <v>1732663.7229599997</v>
      </c>
      <c r="J18" s="61">
        <v>1993556.8328199997</v>
      </c>
      <c r="K18" s="61">
        <v>1224909.5456800002</v>
      </c>
      <c r="L18" s="61">
        <v>5137989.7040399993</v>
      </c>
      <c r="M18" s="61">
        <v>4590024.5831700005</v>
      </c>
      <c r="N18" s="61">
        <v>371239.48861999996</v>
      </c>
      <c r="O18" s="61">
        <v>814443.40417999995</v>
      </c>
      <c r="P18" s="61">
        <v>3095551.83</v>
      </c>
      <c r="Q18" s="61">
        <v>845940.01</v>
      </c>
      <c r="R18" s="61">
        <v>780857.20211000007</v>
      </c>
      <c r="S18" s="61">
        <v>125124.02341000001</v>
      </c>
      <c r="T18" s="61">
        <v>1774362</v>
      </c>
      <c r="U18" s="61">
        <v>2002000.7200000002</v>
      </c>
      <c r="V18" s="61">
        <v>1122913.84589</v>
      </c>
      <c r="W18" s="61">
        <v>6147946.5370399999</v>
      </c>
      <c r="X18" s="61">
        <v>1156868.6860200001</v>
      </c>
      <c r="Y18" s="61">
        <v>261015.24200000003</v>
      </c>
      <c r="Z18" s="61">
        <v>212986.19193000035</v>
      </c>
      <c r="AA18" s="61">
        <v>387315.73357020319</v>
      </c>
      <c r="AB18" s="61">
        <v>3248206.74</v>
      </c>
      <c r="AC18" s="61">
        <v>670362.85555999994</v>
      </c>
      <c r="AD18" s="61">
        <v>2048888.68</v>
      </c>
      <c r="AE18" s="61">
        <v>870846.97</v>
      </c>
      <c r="AF18" s="61">
        <v>421054.61</v>
      </c>
      <c r="AG18" s="61">
        <v>2032416</v>
      </c>
      <c r="AH18" s="61">
        <v>2332860.07712</v>
      </c>
      <c r="AI18" s="61">
        <v>2808592.51</v>
      </c>
      <c r="AJ18" s="61">
        <v>2977249.8576200004</v>
      </c>
      <c r="AK18" s="61">
        <v>2336253.1217499999</v>
      </c>
      <c r="AL18" s="61">
        <f t="shared" si="1"/>
        <v>70605247.519548193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0"/>
    </row>
    <row r="19" spans="1:55" s="4" customFormat="1" ht="12.75" customHeight="1">
      <c r="A19" s="29">
        <v>14</v>
      </c>
      <c r="B19" s="33" t="s">
        <v>59</v>
      </c>
      <c r="C19" s="55">
        <v>0</v>
      </c>
      <c r="D19" s="54">
        <v>0</v>
      </c>
      <c r="E19" s="55">
        <v>0</v>
      </c>
      <c r="F19" s="58">
        <v>0</v>
      </c>
      <c r="G19" s="58">
        <v>0</v>
      </c>
      <c r="H19" s="58">
        <v>0</v>
      </c>
      <c r="I19" s="55">
        <v>0</v>
      </c>
      <c r="J19" s="55">
        <v>0</v>
      </c>
      <c r="K19" s="58">
        <v>0</v>
      </c>
      <c r="L19" s="67">
        <v>0</v>
      </c>
      <c r="M19" s="58">
        <v>0</v>
      </c>
      <c r="N19" s="58">
        <v>0</v>
      </c>
      <c r="O19" s="58">
        <v>547175.12531999999</v>
      </c>
      <c r="P19" s="58">
        <v>0</v>
      </c>
      <c r="Q19" s="58">
        <v>986997.29</v>
      </c>
      <c r="R19" s="58">
        <v>0</v>
      </c>
      <c r="S19" s="58">
        <v>0</v>
      </c>
      <c r="T19" s="58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318.80000000004657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f t="shared" si="1"/>
        <v>1534491.2153200002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0"/>
    </row>
    <row r="20" spans="1:55" s="5" customFormat="1" ht="12.75" customHeight="1">
      <c r="A20" s="29">
        <v>15</v>
      </c>
      <c r="B20" s="33" t="s">
        <v>60</v>
      </c>
      <c r="C20" s="61">
        <v>217502</v>
      </c>
      <c r="D20" s="61">
        <v>824373</v>
      </c>
      <c r="E20" s="61">
        <v>5484964</v>
      </c>
      <c r="F20" s="61">
        <v>808470</v>
      </c>
      <c r="G20" s="61">
        <v>2677057</v>
      </c>
      <c r="H20" s="61">
        <v>2787594</v>
      </c>
      <c r="I20" s="61">
        <v>544278</v>
      </c>
      <c r="J20" s="61">
        <v>1646348</v>
      </c>
      <c r="K20" s="61">
        <v>1030275</v>
      </c>
      <c r="L20" s="61">
        <v>3964576.8623699998</v>
      </c>
      <c r="M20" s="61">
        <v>2817462.8380800001</v>
      </c>
      <c r="N20" s="61">
        <v>207222</v>
      </c>
      <c r="O20" s="61">
        <v>207222</v>
      </c>
      <c r="P20" s="61">
        <v>207222</v>
      </c>
      <c r="Q20" s="61">
        <v>1372983.49</v>
      </c>
      <c r="R20" s="61">
        <v>207222</v>
      </c>
      <c r="S20" s="61">
        <v>122513.02341000001</v>
      </c>
      <c r="T20" s="61">
        <v>207222</v>
      </c>
      <c r="U20" s="61">
        <v>1325380.9300000002</v>
      </c>
      <c r="V20" s="61">
        <v>945274.37757000001</v>
      </c>
      <c r="W20" s="61">
        <v>3701200.6466899998</v>
      </c>
      <c r="X20" s="61">
        <v>691740.05290000001</v>
      </c>
      <c r="Y20" s="61">
        <v>156920.30499999999</v>
      </c>
      <c r="Z20" s="61">
        <v>150417.44072999994</v>
      </c>
      <c r="AA20" s="61">
        <v>209864.03703020327</v>
      </c>
      <c r="AB20" s="61">
        <v>2130617.47058</v>
      </c>
      <c r="AC20" s="61">
        <v>476518.49673000001</v>
      </c>
      <c r="AD20" s="61">
        <v>720162.92</v>
      </c>
      <c r="AE20" s="61">
        <v>626903.56775000005</v>
      </c>
      <c r="AF20" s="61">
        <v>301568.87400000001</v>
      </c>
      <c r="AG20" s="61">
        <v>1693507</v>
      </c>
      <c r="AH20" s="61">
        <v>2198877.06</v>
      </c>
      <c r="AI20" s="61">
        <v>1305499.28</v>
      </c>
      <c r="AJ20" s="61">
        <v>1978553.18753</v>
      </c>
      <c r="AK20" s="61">
        <v>820500.56260999991</v>
      </c>
      <c r="AL20" s="61">
        <f t="shared" si="1"/>
        <v>44768013.422980204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0"/>
    </row>
    <row r="21" spans="1:55" s="7" customFormat="1" ht="12.75" customHeight="1">
      <c r="A21" s="29">
        <v>16</v>
      </c>
      <c r="B21" s="33" t="s">
        <v>61</v>
      </c>
      <c r="C21" s="61">
        <v>447258</v>
      </c>
      <c r="D21" s="61">
        <v>91166.209900000016</v>
      </c>
      <c r="E21" s="61">
        <v>1608084.3322799969</v>
      </c>
      <c r="F21" s="61">
        <v>119098.78779999993</v>
      </c>
      <c r="G21" s="61">
        <v>648063.70928999968</v>
      </c>
      <c r="H21" s="61">
        <v>1367175.7547879987</v>
      </c>
      <c r="I21" s="61">
        <v>1188385.7229599997</v>
      </c>
      <c r="J21" s="61">
        <v>347208.83281999966</v>
      </c>
      <c r="K21" s="61">
        <v>194634.54568000021</v>
      </c>
      <c r="L21" s="61">
        <v>1173412.8416699995</v>
      </c>
      <c r="M21" s="61">
        <v>1772561.7450900003</v>
      </c>
      <c r="N21" s="61">
        <v>164017.48861999996</v>
      </c>
      <c r="O21" s="61">
        <v>1154396.5294999999</v>
      </c>
      <c r="P21" s="61">
        <v>2888329.83</v>
      </c>
      <c r="Q21" s="61">
        <v>459953.81000000006</v>
      </c>
      <c r="R21" s="61">
        <v>573635.20211000007</v>
      </c>
      <c r="S21" s="61">
        <v>2611</v>
      </c>
      <c r="T21" s="61">
        <v>1567140</v>
      </c>
      <c r="U21" s="61">
        <v>676619.79</v>
      </c>
      <c r="V21" s="61">
        <v>177639.46831999999</v>
      </c>
      <c r="W21" s="61">
        <v>2446745.89035</v>
      </c>
      <c r="X21" s="61">
        <v>465128.63312000013</v>
      </c>
      <c r="Y21" s="61">
        <v>104094.93700000003</v>
      </c>
      <c r="Z21" s="61">
        <v>62568.751200000406</v>
      </c>
      <c r="AA21" s="61">
        <v>177451.69653999992</v>
      </c>
      <c r="AB21" s="61">
        <v>1117589.2694200003</v>
      </c>
      <c r="AC21" s="61">
        <v>193844.35882999992</v>
      </c>
      <c r="AD21" s="61">
        <v>1329044.56</v>
      </c>
      <c r="AE21" s="61">
        <v>243943.40224999993</v>
      </c>
      <c r="AF21" s="61">
        <v>119485.73599999998</v>
      </c>
      <c r="AG21" s="61">
        <v>338909</v>
      </c>
      <c r="AH21" s="61">
        <v>133983.01711999997</v>
      </c>
      <c r="AI21" s="61">
        <v>1503093.2299999997</v>
      </c>
      <c r="AJ21" s="61">
        <v>998696.67009000038</v>
      </c>
      <c r="AK21" s="61">
        <v>1515752.55914</v>
      </c>
      <c r="AL21" s="61">
        <f t="shared" si="1"/>
        <v>27371725.311887998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0"/>
    </row>
    <row r="22" spans="1:55" s="7" customFormat="1" ht="12.75" customHeight="1">
      <c r="A22" s="29">
        <v>17</v>
      </c>
      <c r="B22" s="34" t="s">
        <v>11</v>
      </c>
      <c r="C22" s="55">
        <v>0</v>
      </c>
      <c r="D22" s="54">
        <v>0</v>
      </c>
      <c r="E22" s="55">
        <v>0</v>
      </c>
      <c r="F22" s="58">
        <v>0</v>
      </c>
      <c r="G22" s="58">
        <v>0</v>
      </c>
      <c r="H22" s="58">
        <v>350000</v>
      </c>
      <c r="I22" s="55">
        <v>0</v>
      </c>
      <c r="J22" s="55">
        <v>100000</v>
      </c>
      <c r="K22" s="54">
        <v>0</v>
      </c>
      <c r="L22" s="67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61">
        <v>0</v>
      </c>
      <c r="V22" s="61">
        <v>0</v>
      </c>
      <c r="W22" s="61">
        <v>400000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f t="shared" si="1"/>
        <v>850000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0"/>
    </row>
    <row r="23" spans="1:55" s="7" customFormat="1" ht="12.75" customHeight="1">
      <c r="A23" s="29">
        <v>18</v>
      </c>
      <c r="B23" s="35" t="s">
        <v>73</v>
      </c>
      <c r="C23" s="61">
        <v>664760</v>
      </c>
      <c r="D23" s="61">
        <v>915539.20990000002</v>
      </c>
      <c r="E23" s="61">
        <v>7093048.3322799969</v>
      </c>
      <c r="F23" s="61">
        <v>927568.78779999993</v>
      </c>
      <c r="G23" s="61">
        <v>3325120.7092899997</v>
      </c>
      <c r="H23" s="61">
        <v>4504769.7547879983</v>
      </c>
      <c r="I23" s="61">
        <v>1732663.7229599997</v>
      </c>
      <c r="J23" s="61">
        <v>2093556.8328199997</v>
      </c>
      <c r="K23" s="61">
        <v>1224909.5456800002</v>
      </c>
      <c r="L23" s="61">
        <v>5137989.7040399993</v>
      </c>
      <c r="M23" s="61">
        <v>4590024.5831700005</v>
      </c>
      <c r="N23" s="61">
        <v>371239.48861999996</v>
      </c>
      <c r="O23" s="61">
        <v>1361618.5294999999</v>
      </c>
      <c r="P23" s="61">
        <v>3095551.83</v>
      </c>
      <c r="Q23" s="61">
        <v>1832937.3</v>
      </c>
      <c r="R23" s="61">
        <v>780857.20211000007</v>
      </c>
      <c r="S23" s="61">
        <v>125124.02341000001</v>
      </c>
      <c r="T23" s="61">
        <v>1774362</v>
      </c>
      <c r="U23" s="61">
        <v>2002000.7200000002</v>
      </c>
      <c r="V23" s="61">
        <v>1122913.84589</v>
      </c>
      <c r="W23" s="61">
        <v>6547946.5370399999</v>
      </c>
      <c r="X23" s="61">
        <v>1156868.6860200001</v>
      </c>
      <c r="Y23" s="61">
        <v>261015.24200000003</v>
      </c>
      <c r="Z23" s="61">
        <v>212986.19193000035</v>
      </c>
      <c r="AA23" s="61">
        <v>387315.73357020319</v>
      </c>
      <c r="AB23" s="61">
        <v>3248206.74</v>
      </c>
      <c r="AC23" s="61">
        <v>670362.85555999994</v>
      </c>
      <c r="AD23" s="61">
        <v>2049207.48</v>
      </c>
      <c r="AE23" s="61">
        <v>870846.97</v>
      </c>
      <c r="AF23" s="61">
        <v>421054.61</v>
      </c>
      <c r="AG23" s="61">
        <v>2032416</v>
      </c>
      <c r="AH23" s="61">
        <v>2332860.07712</v>
      </c>
      <c r="AI23" s="61">
        <v>2808592.51</v>
      </c>
      <c r="AJ23" s="61">
        <v>2977249.8576200004</v>
      </c>
      <c r="AK23" s="61">
        <v>2336253.1217499999</v>
      </c>
      <c r="AL23" s="61">
        <f>AL17+AL22</f>
        <v>72989738.734868184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0"/>
    </row>
    <row r="24" spans="1:55" s="7" customFormat="1" ht="12.75" customHeight="1">
      <c r="A24" s="29">
        <v>19</v>
      </c>
      <c r="B24" s="35" t="s">
        <v>37</v>
      </c>
      <c r="C24" s="65">
        <v>2.4505112911668645</v>
      </c>
      <c r="D24" s="65">
        <v>3.1180560575564069</v>
      </c>
      <c r="E24" s="65">
        <v>6.4842072119104532</v>
      </c>
      <c r="F24" s="65">
        <v>11.489908060300511</v>
      </c>
      <c r="G24" s="65">
        <v>7.0418976839668685</v>
      </c>
      <c r="H24" s="65">
        <v>10.47472278301915</v>
      </c>
      <c r="I24" s="65">
        <v>9.092770148934159</v>
      </c>
      <c r="J24" s="65">
        <v>3.7109406102900246</v>
      </c>
      <c r="K24" s="65">
        <v>0.57630977629060587</v>
      </c>
      <c r="L24" s="65">
        <v>8.0712649573814979</v>
      </c>
      <c r="M24" s="65">
        <v>7.4170468082146188</v>
      </c>
      <c r="N24" s="65">
        <v>1.8707613199760131</v>
      </c>
      <c r="O24" s="65">
        <v>3.2151938735994521</v>
      </c>
      <c r="P24" s="65">
        <v>4.9440232383568645</v>
      </c>
      <c r="Q24" s="65">
        <v>5.9765536962646078</v>
      </c>
      <c r="R24" s="65">
        <v>-1.5830443437071098</v>
      </c>
      <c r="S24" s="65">
        <v>3.2161424857987408</v>
      </c>
      <c r="T24" s="65">
        <v>7.6125104575584013</v>
      </c>
      <c r="U24" s="65">
        <v>5.1856007161410442</v>
      </c>
      <c r="V24" s="65">
        <v>6.867858658104609</v>
      </c>
      <c r="W24" s="65">
        <v>7.2268237570129754</v>
      </c>
      <c r="X24" s="65">
        <v>3.0723191708486506</v>
      </c>
      <c r="Y24" s="65">
        <v>3.3941939006646384</v>
      </c>
      <c r="Z24" s="65">
        <v>0.80733862585887572</v>
      </c>
      <c r="AA24" s="65">
        <v>7.8407666184963247</v>
      </c>
      <c r="AB24" s="65">
        <v>7.7212331593401125</v>
      </c>
      <c r="AC24" s="65">
        <v>2.3481017148676813</v>
      </c>
      <c r="AD24" s="65">
        <v>6.8039141156066174</v>
      </c>
      <c r="AE24" s="65">
        <v>3.0728456254996015</v>
      </c>
      <c r="AF24" s="65">
        <v>1.9456185132319554</v>
      </c>
      <c r="AG24" s="65">
        <v>8.4628286378134394</v>
      </c>
      <c r="AH24" s="65">
        <v>4.7259763527374021</v>
      </c>
      <c r="AI24" s="65">
        <v>5.7940558761292484</v>
      </c>
      <c r="AJ24" s="65">
        <v>6.3591156064309811</v>
      </c>
      <c r="AK24" s="65">
        <v>4.8196315699071954</v>
      </c>
      <c r="AL24" s="65">
        <f>AL23/AL79</f>
        <v>5.1534857252194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0"/>
    </row>
    <row r="25" spans="1:55" s="7" customFormat="1" ht="12.75" customHeight="1">
      <c r="A25" s="29">
        <v>20</v>
      </c>
      <c r="B25" s="36" t="s">
        <v>12</v>
      </c>
      <c r="C25" s="61">
        <v>784895</v>
      </c>
      <c r="D25" s="61">
        <v>623795.03821000003</v>
      </c>
      <c r="E25" s="61">
        <v>6472539.2916399986</v>
      </c>
      <c r="F25" s="61">
        <v>521457.87540999986</v>
      </c>
      <c r="G25" s="61">
        <v>2120585.3266399996</v>
      </c>
      <c r="H25" s="61">
        <v>3451769.5727599999</v>
      </c>
      <c r="I25" s="61">
        <v>1462496.9233999997</v>
      </c>
      <c r="J25" s="61">
        <v>1941537.0847799999</v>
      </c>
      <c r="K25" s="61">
        <v>938028.977699999</v>
      </c>
      <c r="L25" s="61">
        <v>4377384.8729699999</v>
      </c>
      <c r="M25" s="61">
        <v>3988813.163900001</v>
      </c>
      <c r="N25" s="61">
        <v>389454.03883499996</v>
      </c>
      <c r="O25" s="61">
        <v>1155976.90163</v>
      </c>
      <c r="P25" s="61">
        <v>2451598.09</v>
      </c>
      <c r="Q25" s="61">
        <v>1573188.7214799996</v>
      </c>
      <c r="R25" s="61">
        <v>160506.48051999992</v>
      </c>
      <c r="S25" s="61">
        <v>115175.7251</v>
      </c>
      <c r="T25" s="61">
        <v>1508281</v>
      </c>
      <c r="U25" s="61">
        <v>1669293.25</v>
      </c>
      <c r="V25" s="61">
        <v>953277.50958000007</v>
      </c>
      <c r="W25" s="61">
        <v>5381404.0094799995</v>
      </c>
      <c r="X25" s="61">
        <v>1192241.1399999999</v>
      </c>
      <c r="Y25" s="61">
        <v>238308.5</v>
      </c>
      <c r="Z25" s="61">
        <v>218823.53</v>
      </c>
      <c r="AA25" s="61">
        <v>242720.41500000001</v>
      </c>
      <c r="AB25" s="61">
        <v>2834524.61</v>
      </c>
      <c r="AC25" s="61">
        <v>727864.59132000001</v>
      </c>
      <c r="AD25" s="61">
        <v>1792517.88</v>
      </c>
      <c r="AE25" s="61">
        <v>826048.08587999991</v>
      </c>
      <c r="AF25" s="61">
        <v>404511.68000000005</v>
      </c>
      <c r="AG25" s="61">
        <v>933104</v>
      </c>
      <c r="AH25" s="61">
        <v>1796984.06822</v>
      </c>
      <c r="AI25" s="61">
        <v>2103198.5666700006</v>
      </c>
      <c r="AJ25" s="61">
        <v>2437689.2093499978</v>
      </c>
      <c r="AK25" s="61">
        <v>1639806.4766100002</v>
      </c>
      <c r="AL25" s="61">
        <f t="shared" ref="AL25:AL30" si="2">SUM(C25:AK25)</f>
        <v>59429801.607084982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0"/>
    </row>
    <row r="26" spans="1:55" s="7" customFormat="1" ht="12.75" customHeight="1">
      <c r="A26" s="29">
        <v>21</v>
      </c>
      <c r="B26" s="34" t="s">
        <v>13</v>
      </c>
      <c r="C26" s="61">
        <v>14979</v>
      </c>
      <c r="D26" s="61">
        <v>45904.331789999967</v>
      </c>
      <c r="E26" s="61">
        <v>58029.146649999544</v>
      </c>
      <c r="F26" s="61">
        <v>121848.89477000001</v>
      </c>
      <c r="G26" s="61">
        <v>126428.36036999989</v>
      </c>
      <c r="H26" s="61">
        <v>56064.128270000219</v>
      </c>
      <c r="I26" s="61">
        <v>1389.2869200001005</v>
      </c>
      <c r="J26" s="61">
        <v>377254.03498999984</v>
      </c>
      <c r="K26" s="61">
        <v>285697</v>
      </c>
      <c r="L26" s="61">
        <v>54210.367809999734</v>
      </c>
      <c r="M26" s="61">
        <v>40072.052689999808</v>
      </c>
      <c r="N26" s="61">
        <v>7493.9976650000317</v>
      </c>
      <c r="O26" s="61">
        <v>47731.256330000004</v>
      </c>
      <c r="P26" s="61">
        <v>71720</v>
      </c>
      <c r="Q26" s="61">
        <v>35062.089069999987</v>
      </c>
      <c r="R26" s="61">
        <v>388904.51948000008</v>
      </c>
      <c r="S26" s="61">
        <v>25130.209640000001</v>
      </c>
      <c r="T26" s="61">
        <v>70487</v>
      </c>
      <c r="U26" s="61">
        <v>21436.330000000075</v>
      </c>
      <c r="V26" s="61">
        <v>11330.353419999941</v>
      </c>
      <c r="W26" s="61">
        <v>149547.55034000054</v>
      </c>
      <c r="X26" s="61">
        <v>0</v>
      </c>
      <c r="Y26" s="61">
        <v>5625.2880000000005</v>
      </c>
      <c r="Z26" s="61">
        <v>7113.0004999999946</v>
      </c>
      <c r="AA26" s="61">
        <v>1555.8120000000054</v>
      </c>
      <c r="AB26" s="61">
        <v>27423.100000000093</v>
      </c>
      <c r="AC26" s="61">
        <v>620.92177000001539</v>
      </c>
      <c r="AD26" s="61">
        <v>79652.209999999963</v>
      </c>
      <c r="AE26" s="61">
        <v>47821.254120000056</v>
      </c>
      <c r="AF26" s="61">
        <v>20217.349999999977</v>
      </c>
      <c r="AG26" s="61">
        <v>417307</v>
      </c>
      <c r="AH26" s="61">
        <v>203676.46299999999</v>
      </c>
      <c r="AI26" s="61">
        <v>97137.133329999633</v>
      </c>
      <c r="AJ26" s="61">
        <v>97137.133329999633</v>
      </c>
      <c r="AK26" s="61">
        <v>542155.84857999999</v>
      </c>
      <c r="AL26" s="61">
        <f t="shared" si="2"/>
        <v>3558162.4248349993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0"/>
    </row>
    <row r="27" spans="1:55" s="4" customFormat="1" ht="12.75" customHeight="1">
      <c r="A27" s="29">
        <v>22</v>
      </c>
      <c r="B27" s="37" t="s">
        <v>14</v>
      </c>
      <c r="C27" s="61">
        <v>799874</v>
      </c>
      <c r="D27" s="61">
        <v>669699.37</v>
      </c>
      <c r="E27" s="61">
        <v>6530568.4382899981</v>
      </c>
      <c r="F27" s="61">
        <v>643306.77017999988</v>
      </c>
      <c r="G27" s="61">
        <v>2247013.6870099995</v>
      </c>
      <c r="H27" s="61">
        <v>3507833.7010300001</v>
      </c>
      <c r="I27" s="61">
        <v>1463886.2103199998</v>
      </c>
      <c r="J27" s="61">
        <v>2318791.1197699998</v>
      </c>
      <c r="K27" s="61">
        <v>1223725.977699999</v>
      </c>
      <c r="L27" s="61">
        <v>4431595.2407799996</v>
      </c>
      <c r="M27" s="61">
        <v>4028885.2165900008</v>
      </c>
      <c r="N27" s="61">
        <v>396948.03649999999</v>
      </c>
      <c r="O27" s="61">
        <v>1203708.15796</v>
      </c>
      <c r="P27" s="61">
        <v>2523318.09</v>
      </c>
      <c r="Q27" s="61">
        <v>1608250.8105499996</v>
      </c>
      <c r="R27" s="61">
        <v>549411</v>
      </c>
      <c r="S27" s="61">
        <v>140305.93474</v>
      </c>
      <c r="T27" s="61">
        <v>1578768</v>
      </c>
      <c r="U27" s="61">
        <v>1690729.58</v>
      </c>
      <c r="V27" s="61">
        <v>964607.86300000001</v>
      </c>
      <c r="W27" s="61">
        <v>5530951.5598200001</v>
      </c>
      <c r="X27" s="61">
        <v>1192241.1399999999</v>
      </c>
      <c r="Y27" s="61">
        <v>243933.788</v>
      </c>
      <c r="Z27" s="61">
        <v>225936.53049999999</v>
      </c>
      <c r="AA27" s="61">
        <v>244276.22700000001</v>
      </c>
      <c r="AB27" s="61">
        <v>2861947.71</v>
      </c>
      <c r="AC27" s="61">
        <v>728485.51309000002</v>
      </c>
      <c r="AD27" s="61">
        <v>1872170.0899999999</v>
      </c>
      <c r="AE27" s="61">
        <v>873869.34</v>
      </c>
      <c r="AF27" s="61">
        <v>424729.03</v>
      </c>
      <c r="AG27" s="61">
        <v>1350411</v>
      </c>
      <c r="AH27" s="61">
        <v>2000660.53122</v>
      </c>
      <c r="AI27" s="61">
        <v>2200335.7000000002</v>
      </c>
      <c r="AJ27" s="61">
        <v>2534826.3426799974</v>
      </c>
      <c r="AK27" s="61">
        <v>2181962.3251900002</v>
      </c>
      <c r="AL27" s="61">
        <f t="shared" si="2"/>
        <v>62987964.031920008</v>
      </c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0"/>
    </row>
    <row r="28" spans="1:55" s="4" customFormat="1" ht="12.75" customHeight="1">
      <c r="A28" s="29">
        <v>23</v>
      </c>
      <c r="B28" s="34" t="s">
        <v>38</v>
      </c>
      <c r="C28" s="61">
        <v>27778</v>
      </c>
      <c r="D28" s="61">
        <v>32095.17</v>
      </c>
      <c r="E28" s="61">
        <v>238397.28471857141</v>
      </c>
      <c r="F28" s="61">
        <v>28409.29</v>
      </c>
      <c r="G28" s="61">
        <v>110258</v>
      </c>
      <c r="H28" s="61">
        <v>147144.28975999999</v>
      </c>
      <c r="I28" s="61">
        <v>49980</v>
      </c>
      <c r="J28" s="61">
        <v>74189.141000000003</v>
      </c>
      <c r="K28" s="61">
        <v>116285.61644</v>
      </c>
      <c r="L28" s="61">
        <v>174074.33921000001</v>
      </c>
      <c r="M28" s="61">
        <v>167607.52160999997</v>
      </c>
      <c r="N28" s="61">
        <v>58779.450000000004</v>
      </c>
      <c r="O28" s="61">
        <v>45765.631000000001</v>
      </c>
      <c r="P28" s="61">
        <v>103081.16</v>
      </c>
      <c r="Q28" s="61">
        <v>54013.65</v>
      </c>
      <c r="R28" s="61">
        <v>26469.768620000003</v>
      </c>
      <c r="S28" s="61">
        <v>5698.47</v>
      </c>
      <c r="T28" s="61">
        <v>68408</v>
      </c>
      <c r="U28" s="61">
        <v>55316.89</v>
      </c>
      <c r="V28" s="61">
        <v>62206.852310000002</v>
      </c>
      <c r="W28" s="61">
        <v>155692.59805</v>
      </c>
      <c r="X28" s="61">
        <v>43541.75</v>
      </c>
      <c r="Y28" s="61">
        <v>18138.13</v>
      </c>
      <c r="Z28" s="61">
        <v>15000</v>
      </c>
      <c r="AA28" s="61">
        <v>13165.807000000001</v>
      </c>
      <c r="AB28" s="61">
        <v>105354.53</v>
      </c>
      <c r="AC28" s="61">
        <v>24300</v>
      </c>
      <c r="AD28" s="61">
        <v>77075.47</v>
      </c>
      <c r="AE28" s="61">
        <v>35491.699999999997</v>
      </c>
      <c r="AF28" s="61">
        <v>14731.6</v>
      </c>
      <c r="AG28" s="61">
        <v>49183</v>
      </c>
      <c r="AH28" s="61">
        <v>90350.68</v>
      </c>
      <c r="AI28" s="61">
        <v>74418.37</v>
      </c>
      <c r="AJ28" s="61">
        <v>2539734.0289800004</v>
      </c>
      <c r="AK28" s="61">
        <v>75304.727250000011</v>
      </c>
      <c r="AL28" s="61">
        <f t="shared" si="2"/>
        <v>4977440.9159485726</v>
      </c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0"/>
    </row>
    <row r="29" spans="1:55" s="6" customFormat="1" ht="12.75" customHeight="1">
      <c r="A29" s="29">
        <v>24</v>
      </c>
      <c r="B29" s="34" t="s">
        <v>39</v>
      </c>
      <c r="C29" s="61">
        <v>499031</v>
      </c>
      <c r="D29" s="61">
        <v>233837.00939999998</v>
      </c>
      <c r="E29" s="61">
        <v>2068910.3159300024</v>
      </c>
      <c r="F29" s="61">
        <v>170606.42676999999</v>
      </c>
      <c r="G29" s="61">
        <v>836154.47964000003</v>
      </c>
      <c r="H29" s="61">
        <v>1701421.1960100003</v>
      </c>
      <c r="I29" s="61">
        <v>446192.6</v>
      </c>
      <c r="J29" s="61">
        <v>637673.86000999995</v>
      </c>
      <c r="K29" s="61">
        <v>473154.68197000003</v>
      </c>
      <c r="L29" s="61">
        <v>771874.04176000017</v>
      </c>
      <c r="M29" s="61">
        <v>1227855.0398499998</v>
      </c>
      <c r="N29" s="61">
        <v>188533.74818</v>
      </c>
      <c r="O29" s="61">
        <v>409599.90500000003</v>
      </c>
      <c r="P29" s="61">
        <v>879386.56</v>
      </c>
      <c r="Q29" s="61">
        <v>581785.1100000001</v>
      </c>
      <c r="R29" s="61">
        <v>148578.01050999985</v>
      </c>
      <c r="S29" s="61">
        <v>47469.450000000004</v>
      </c>
      <c r="T29" s="61">
        <v>851954</v>
      </c>
      <c r="U29" s="61">
        <v>511027.24000000005</v>
      </c>
      <c r="V29" s="61">
        <v>237698.01225</v>
      </c>
      <c r="W29" s="61">
        <v>1725792.9093399998</v>
      </c>
      <c r="X29" s="61">
        <v>464777.38</v>
      </c>
      <c r="Y29" s="61">
        <v>70851.297999999995</v>
      </c>
      <c r="Z29" s="61">
        <v>49382.376250000001</v>
      </c>
      <c r="AA29" s="63">
        <v>112393.64300000003</v>
      </c>
      <c r="AB29" s="63">
        <v>886769.60000000009</v>
      </c>
      <c r="AC29" s="63">
        <v>336942.34417</v>
      </c>
      <c r="AD29" s="63">
        <v>470425.24</v>
      </c>
      <c r="AE29" s="63">
        <v>244811.54399999999</v>
      </c>
      <c r="AF29" s="63">
        <v>152546.212</v>
      </c>
      <c r="AG29" s="63">
        <v>320066</v>
      </c>
      <c r="AH29" s="63">
        <v>668698.94999999995</v>
      </c>
      <c r="AI29" s="63">
        <v>718551.4800000001</v>
      </c>
      <c r="AJ29" s="63">
        <v>53276.374739999999</v>
      </c>
      <c r="AK29" s="63">
        <v>563158.75505999988</v>
      </c>
      <c r="AL29" s="64">
        <f t="shared" si="2"/>
        <v>19761186.793840002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0"/>
    </row>
    <row r="30" spans="1:55" s="6" customFormat="1" ht="12.75" customHeight="1">
      <c r="A30" s="29">
        <v>25</v>
      </c>
      <c r="B30" s="34" t="s">
        <v>47</v>
      </c>
      <c r="C30" s="61">
        <v>25000</v>
      </c>
      <c r="D30" s="61">
        <v>20000</v>
      </c>
      <c r="E30" s="61">
        <v>476794.56943714281</v>
      </c>
      <c r="F30" s="61">
        <v>23000</v>
      </c>
      <c r="G30" s="61">
        <v>0</v>
      </c>
      <c r="H30" s="61">
        <v>95000</v>
      </c>
      <c r="I30" s="61">
        <v>27000</v>
      </c>
      <c r="J30" s="61">
        <v>0</v>
      </c>
      <c r="K30" s="61">
        <v>212463</v>
      </c>
      <c r="L30" s="61">
        <v>152511.60917000001</v>
      </c>
      <c r="M30" s="61">
        <v>56482</v>
      </c>
      <c r="N30" s="61">
        <v>50000</v>
      </c>
      <c r="O30" s="61">
        <v>63880.24</v>
      </c>
      <c r="P30" s="61">
        <v>45574.168299999998</v>
      </c>
      <c r="Q30" s="61">
        <v>0</v>
      </c>
      <c r="R30" s="61">
        <v>35659</v>
      </c>
      <c r="S30" s="61">
        <v>3842</v>
      </c>
      <c r="T30" s="61">
        <v>50000</v>
      </c>
      <c r="U30" s="63">
        <v>67627</v>
      </c>
      <c r="V30" s="63">
        <v>20000</v>
      </c>
      <c r="W30" s="63">
        <v>100000</v>
      </c>
      <c r="X30" s="63">
        <v>40000</v>
      </c>
      <c r="Y30" s="63">
        <v>3000</v>
      </c>
      <c r="Z30" s="63">
        <v>25000</v>
      </c>
      <c r="AA30" s="63">
        <v>4000</v>
      </c>
      <c r="AB30" s="63">
        <v>38000</v>
      </c>
      <c r="AC30" s="63">
        <v>35000</v>
      </c>
      <c r="AD30" s="63">
        <v>52982.291310000001</v>
      </c>
      <c r="AE30" s="63">
        <v>31612.34</v>
      </c>
      <c r="AF30" s="63">
        <v>18000</v>
      </c>
      <c r="AG30" s="63">
        <v>34985</v>
      </c>
      <c r="AH30" s="63">
        <v>69999</v>
      </c>
      <c r="AI30" s="63">
        <v>53276.374739999999</v>
      </c>
      <c r="AJ30" s="63">
        <v>53276.374739999999</v>
      </c>
      <c r="AK30" s="63">
        <v>53276.374739999999</v>
      </c>
      <c r="AL30" s="64">
        <f t="shared" si="2"/>
        <v>2037241.3424371425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0"/>
    </row>
    <row r="31" spans="1:55" s="6" customFormat="1" ht="12.75" customHeight="1">
      <c r="A31" s="29">
        <v>26</v>
      </c>
      <c r="B31" s="37" t="s">
        <v>52</v>
      </c>
      <c r="C31" s="65">
        <v>3.8568770653411457</v>
      </c>
      <c r="D31" s="65">
        <v>6.2779434978297735</v>
      </c>
      <c r="E31" s="65">
        <v>4.0673787512966015</v>
      </c>
      <c r="F31" s="65">
        <v>4.1639609770969095</v>
      </c>
      <c r="G31" s="65">
        <v>4.2372210458355273</v>
      </c>
      <c r="H31" s="65">
        <v>5.7726779030654631</v>
      </c>
      <c r="I31" s="65">
        <v>4.1127678483262571</v>
      </c>
      <c r="J31" s="65">
        <v>4.1080788680151095</v>
      </c>
      <c r="K31" s="65">
        <v>7.1941336393641402</v>
      </c>
      <c r="L31" s="65">
        <v>4.7103477379556562</v>
      </c>
      <c r="M31" s="65">
        <v>4.4607040945350036</v>
      </c>
      <c r="N31" s="65">
        <v>23.643331496446226</v>
      </c>
      <c r="O31" s="65">
        <v>38.961078619163153</v>
      </c>
      <c r="P31" s="65">
        <v>4.3997213711883809</v>
      </c>
      <c r="Q31" s="65">
        <v>4.3621661565298862</v>
      </c>
      <c r="R31" s="65">
        <v>3.6712374161585792</v>
      </c>
      <c r="S31" s="65">
        <v>4.256305879013766</v>
      </c>
      <c r="T31" s="65">
        <v>6.0195524581364452</v>
      </c>
      <c r="U31" s="65">
        <v>4.5033044813655128</v>
      </c>
      <c r="V31" s="65">
        <v>6.8815297502961386</v>
      </c>
      <c r="W31" s="65">
        <v>4.089958250494548</v>
      </c>
      <c r="X31" s="65">
        <v>3.8353800541069858</v>
      </c>
      <c r="Y31" s="65">
        <v>9.3909336150972909</v>
      </c>
      <c r="Z31" s="65">
        <v>6.3690234477190488</v>
      </c>
      <c r="AA31" s="65">
        <v>5.908939599609746</v>
      </c>
      <c r="AB31" s="65">
        <v>4.1127156839735894</v>
      </c>
      <c r="AC31" s="65">
        <v>4.1917003554857599</v>
      </c>
      <c r="AD31" s="65">
        <v>4.3000559530524614</v>
      </c>
      <c r="AE31" s="65">
        <v>4.3850948503672686</v>
      </c>
      <c r="AF31" s="65">
        <v>4.3127258464327554</v>
      </c>
      <c r="AG31" s="65">
        <v>2.828582700803894</v>
      </c>
      <c r="AH31" s="65">
        <v>4.5553502400175043</v>
      </c>
      <c r="AI31" s="65">
        <v>4.5697083535600989</v>
      </c>
      <c r="AJ31" s="65">
        <v>115.81295202470451</v>
      </c>
      <c r="AK31" s="65">
        <v>6.5463586318708558</v>
      </c>
      <c r="AL31" s="65">
        <f>AL28/AL80%</f>
        <v>9.3106480656238038</v>
      </c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0"/>
    </row>
    <row r="32" spans="1:55" s="6" customFormat="1" ht="12.75" customHeight="1">
      <c r="A32" s="29">
        <v>27</v>
      </c>
      <c r="B32" s="37" t="s">
        <v>40</v>
      </c>
      <c r="C32" s="65">
        <v>177.92035082715344</v>
      </c>
      <c r="D32" s="65">
        <v>74.478696412491388</v>
      </c>
      <c r="E32" s="65">
        <v>174.73781122701004</v>
      </c>
      <c r="F32" s="65">
        <v>237.84834856950684</v>
      </c>
      <c r="G32" s="65">
        <v>196.03159790650335</v>
      </c>
      <c r="H32" s="65">
        <v>368.19057889790218</v>
      </c>
      <c r="I32" s="65">
        <v>141.06983887357634</v>
      </c>
      <c r="J32" s="65">
        <v>111.22562185833947</v>
      </c>
      <c r="K32" s="65">
        <v>21.755431273733919</v>
      </c>
      <c r="L32" s="65">
        <v>117.7631322520363</v>
      </c>
      <c r="M32" s="65">
        <v>185.9102864384476</v>
      </c>
      <c r="N32" s="65">
        <v>94.579514235939072</v>
      </c>
      <c r="O32" s="65">
        <v>90.731817419610223</v>
      </c>
      <c r="P32" s="65">
        <v>138.2197349834199</v>
      </c>
      <c r="Q32" s="65">
        <v>184.52078496466464</v>
      </c>
      <c r="R32" s="65">
        <v>-29.696614968034385</v>
      </c>
      <c r="S32" s="65">
        <v>144.30631355955882</v>
      </c>
      <c r="T32" s="65">
        <v>268.11916211384982</v>
      </c>
      <c r="U32" s="65">
        <v>123.21947761246754</v>
      </c>
      <c r="V32" s="65">
        <v>140.11480025789427</v>
      </c>
      <c r="W32" s="65">
        <v>204.97784196870435</v>
      </c>
      <c r="X32" s="65">
        <v>116.55806999206423</v>
      </c>
      <c r="Y32" s="65">
        <v>91.970381224979405</v>
      </c>
      <c r="Z32" s="65">
        <v>20.337640463372672</v>
      </c>
      <c r="AA32" s="65">
        <v>214.35580424181671</v>
      </c>
      <c r="AB32" s="65">
        <v>203.69591200586231</v>
      </c>
      <c r="AC32" s="65">
        <v>111.44506437850782</v>
      </c>
      <c r="AD32" s="65">
        <v>149.33460938158947</v>
      </c>
      <c r="AE32" s="65">
        <v>86.567054717181335</v>
      </c>
      <c r="AF32" s="65">
        <v>69.870501622657315</v>
      </c>
      <c r="AG32" s="65">
        <v>127.36512029542615</v>
      </c>
      <c r="AH32" s="65">
        <v>149.26442789613901</v>
      </c>
      <c r="AI32" s="65">
        <v>139.65531727657788</v>
      </c>
      <c r="AJ32" s="65">
        <v>10.963547326652643</v>
      </c>
      <c r="AK32" s="65">
        <v>91.774522467572211</v>
      </c>
      <c r="AL32" s="65">
        <f>AL29/AL79%</f>
        <v>139.52508369070065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0"/>
    </row>
    <row r="33" spans="1:55" s="6" customFormat="1" ht="24" customHeight="1">
      <c r="A33" s="29">
        <v>28</v>
      </c>
      <c r="B33" s="37" t="s">
        <v>62</v>
      </c>
      <c r="C33" s="65">
        <v>9.2157744568222544</v>
      </c>
      <c r="D33" s="65">
        <v>6.8114091102596852</v>
      </c>
      <c r="E33" s="65">
        <v>43.586828129652439</v>
      </c>
      <c r="F33" s="65">
        <v>28.490381399497085</v>
      </c>
      <c r="G33" s="65">
        <v>0</v>
      </c>
      <c r="H33" s="65">
        <v>22.089889573804648</v>
      </c>
      <c r="I33" s="65">
        <v>14.169211876948268</v>
      </c>
      <c r="J33" s="65">
        <v>0</v>
      </c>
      <c r="K33" s="65">
        <v>10.005104669265465</v>
      </c>
      <c r="L33" s="65">
        <v>23.958039575668657</v>
      </c>
      <c r="M33" s="65">
        <v>9.126958477687575</v>
      </c>
      <c r="N33" s="65">
        <v>25.196152043659893</v>
      </c>
      <c r="O33" s="65">
        <v>15.08406002432142</v>
      </c>
      <c r="P33" s="65">
        <v>7.2788232766881746</v>
      </c>
      <c r="Q33" s="65">
        <v>0</v>
      </c>
      <c r="R33" s="65">
        <v>-7.2292063260370227</v>
      </c>
      <c r="S33" s="65">
        <v>9.8753373602364736</v>
      </c>
      <c r="T33" s="65">
        <v>21.451401849110841</v>
      </c>
      <c r="U33" s="66">
        <v>17.516807867605081</v>
      </c>
      <c r="V33" s="66">
        <v>12.232209413468004</v>
      </c>
      <c r="W33" s="66">
        <v>11.036778807115708</v>
      </c>
      <c r="X33" s="66">
        <v>10.622879529805289</v>
      </c>
      <c r="Y33" s="66">
        <v>3.9011444787557328</v>
      </c>
      <c r="Z33" s="66">
        <v>9.4764197920893167</v>
      </c>
      <c r="AA33" s="66">
        <v>8.0975451693858336</v>
      </c>
      <c r="AB33" s="66">
        <v>9.0328874834772446</v>
      </c>
      <c r="AC33" s="66">
        <v>12.259563509334852</v>
      </c>
      <c r="AD33" s="66">
        <v>17.59153054239734</v>
      </c>
      <c r="AE33" s="66">
        <v>11.154639566674506</v>
      </c>
      <c r="AF33" s="66">
        <v>8.3174800623071672</v>
      </c>
      <c r="AG33" s="66">
        <v>14.567493067064182</v>
      </c>
      <c r="AH33" s="66">
        <v>14.180602684223855</v>
      </c>
      <c r="AI33" s="66">
        <v>10.990782430063552</v>
      </c>
      <c r="AJ33" s="66">
        <v>11.379314544128553</v>
      </c>
      <c r="AK33" s="66">
        <v>10.990782430063552</v>
      </c>
      <c r="AL33" s="66">
        <f>AL30/AL79%</f>
        <v>14.38406871849941</v>
      </c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0"/>
    </row>
    <row r="34" spans="1:55" s="6" customFormat="1" ht="12.75" customHeight="1">
      <c r="A34" s="29">
        <v>29</v>
      </c>
      <c r="B34" s="38" t="s">
        <v>63</v>
      </c>
      <c r="C34" s="61">
        <v>248915</v>
      </c>
      <c r="D34" s="61">
        <v>0</v>
      </c>
      <c r="E34" s="61">
        <v>844083.95858000009</v>
      </c>
      <c r="F34" s="61">
        <v>53860.994209999997</v>
      </c>
      <c r="G34" s="61">
        <v>116354.57288000001</v>
      </c>
      <c r="H34" s="61">
        <v>242541.23599999998</v>
      </c>
      <c r="I34" s="61">
        <v>183468.41</v>
      </c>
      <c r="J34" s="61">
        <v>97212</v>
      </c>
      <c r="K34" s="61">
        <v>86896.9041</v>
      </c>
      <c r="L34" s="61">
        <v>521693.26142</v>
      </c>
      <c r="M34" s="61">
        <v>295552.44667999999</v>
      </c>
      <c r="N34" s="61">
        <v>2900</v>
      </c>
      <c r="O34" s="61">
        <v>96715.241000000009</v>
      </c>
      <c r="P34" s="61">
        <v>338167.45999999996</v>
      </c>
      <c r="Q34" s="61">
        <v>40794.629999999997</v>
      </c>
      <c r="R34" s="61">
        <v>274676.39577999996</v>
      </c>
      <c r="S34" s="61">
        <v>295552.44667999999</v>
      </c>
      <c r="T34" s="61">
        <v>12500</v>
      </c>
      <c r="U34" s="62">
        <v>172549.33000000002</v>
      </c>
      <c r="V34" s="63">
        <v>82418.252520000009</v>
      </c>
      <c r="W34" s="63">
        <v>324056.01390999992</v>
      </c>
      <c r="X34" s="63">
        <v>93700.459999999992</v>
      </c>
      <c r="Y34" s="63">
        <v>0</v>
      </c>
      <c r="Z34" s="63">
        <v>17900</v>
      </c>
      <c r="AA34" s="63">
        <v>970.01099999999997</v>
      </c>
      <c r="AB34" s="63">
        <v>240783.05999999997</v>
      </c>
      <c r="AC34" s="63">
        <v>44522.4758</v>
      </c>
      <c r="AD34" s="63">
        <v>120535.05</v>
      </c>
      <c r="AE34" s="63">
        <v>83408.62</v>
      </c>
      <c r="AF34" s="63">
        <v>15200</v>
      </c>
      <c r="AG34" s="63">
        <v>260294</v>
      </c>
      <c r="AH34" s="63">
        <v>274837.70487000002</v>
      </c>
      <c r="AI34" s="63">
        <v>279666.78999999998</v>
      </c>
      <c r="AJ34" s="63">
        <v>0</v>
      </c>
      <c r="AK34" s="63">
        <v>386572</v>
      </c>
      <c r="AL34" s="64">
        <f>SUM(C34:AK34)</f>
        <v>6149298.7254299996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0"/>
    </row>
    <row r="35" spans="1:55" s="4" customFormat="1" ht="12.75" customHeight="1">
      <c r="A35" s="29">
        <v>30</v>
      </c>
      <c r="B35" s="38" t="s">
        <v>64</v>
      </c>
      <c r="C35" s="61">
        <v>0</v>
      </c>
      <c r="D35" s="61">
        <v>0</v>
      </c>
      <c r="E35" s="61">
        <v>619797.29823000007</v>
      </c>
      <c r="F35" s="61">
        <v>53860.994209999997</v>
      </c>
      <c r="G35" s="61">
        <v>116354.57288000001</v>
      </c>
      <c r="H35" s="61">
        <v>163013.177</v>
      </c>
      <c r="I35" s="61">
        <v>123140.87</v>
      </c>
      <c r="J35" s="61">
        <v>96670</v>
      </c>
      <c r="K35" s="61">
        <v>86896.9041</v>
      </c>
      <c r="L35" s="61">
        <v>509226.35074999998</v>
      </c>
      <c r="M35" s="61">
        <v>262158.81654999999</v>
      </c>
      <c r="N35" s="61">
        <v>2900</v>
      </c>
      <c r="O35" s="61">
        <v>96715.241000000009</v>
      </c>
      <c r="P35" s="61">
        <v>247252.37</v>
      </c>
      <c r="Q35" s="61">
        <v>6000</v>
      </c>
      <c r="R35" s="61">
        <v>0</v>
      </c>
      <c r="S35" s="61">
        <v>262158.81654999999</v>
      </c>
      <c r="T35" s="61">
        <v>12500</v>
      </c>
      <c r="U35" s="62">
        <v>99267</v>
      </c>
      <c r="V35" s="63">
        <v>65200.594130000005</v>
      </c>
      <c r="W35" s="63">
        <v>271192.11307999992</v>
      </c>
      <c r="X35" s="63">
        <v>93700.459999999992</v>
      </c>
      <c r="Y35" s="63">
        <v>0</v>
      </c>
      <c r="Z35" s="63">
        <v>17900</v>
      </c>
      <c r="AA35" s="63">
        <v>970.01099999999997</v>
      </c>
      <c r="AB35" s="63">
        <v>240783.05999999997</v>
      </c>
      <c r="AC35" s="63">
        <v>44522.4758</v>
      </c>
      <c r="AD35" s="63">
        <v>98908.92</v>
      </c>
      <c r="AE35" s="63">
        <v>44175.31</v>
      </c>
      <c r="AF35" s="63">
        <v>1200</v>
      </c>
      <c r="AG35" s="63">
        <v>102966</v>
      </c>
      <c r="AH35" s="63">
        <v>136590.96078999998</v>
      </c>
      <c r="AI35" s="63">
        <v>259142.5</v>
      </c>
      <c r="AJ35" s="63">
        <v>0</v>
      </c>
      <c r="AK35" s="63">
        <v>386572</v>
      </c>
      <c r="AL35" s="64">
        <f>SUM(C35:AK35)</f>
        <v>4521736.8160699997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0"/>
    </row>
    <row r="36" spans="1:55" s="4" customFormat="1" ht="12.75" customHeight="1">
      <c r="A36" s="29">
        <v>31</v>
      </c>
      <c r="B36" s="37" t="s">
        <v>65</v>
      </c>
      <c r="C36" s="65">
        <v>31.119276286015047</v>
      </c>
      <c r="D36" s="65">
        <v>0</v>
      </c>
      <c r="E36" s="65">
        <v>12.925122316014193</v>
      </c>
      <c r="F36" s="65">
        <v>8.3725209661526598</v>
      </c>
      <c r="G36" s="65">
        <v>5.1781871001786302</v>
      </c>
      <c r="H36" s="65">
        <v>6.9142740697423299</v>
      </c>
      <c r="I36" s="65">
        <v>12.532969346018671</v>
      </c>
      <c r="J36" s="65">
        <v>4.1923569212927818</v>
      </c>
      <c r="K36" s="65">
        <v>7.1010100041614956</v>
      </c>
      <c r="L36" s="65">
        <v>11.772132450620138</v>
      </c>
      <c r="M36" s="65">
        <v>7.3358368578728577</v>
      </c>
      <c r="N36" s="65">
        <v>0.73057421459244332</v>
      </c>
      <c r="O36" s="65">
        <v>8.0347749045673513</v>
      </c>
      <c r="P36" s="65">
        <v>13.401697603650121</v>
      </c>
      <c r="Q36" s="65">
        <v>2.5365838296110543</v>
      </c>
      <c r="R36" s="65">
        <v>49.994702650656791</v>
      </c>
      <c r="S36" s="65">
        <v>210.64857108695102</v>
      </c>
      <c r="T36" s="65">
        <v>0.79175661021758736</v>
      </c>
      <c r="U36" s="65">
        <v>10.20561372091213</v>
      </c>
      <c r="V36" s="65">
        <v>8.5442235836304814</v>
      </c>
      <c r="W36" s="65">
        <v>5.8589559211497786</v>
      </c>
      <c r="X36" s="65">
        <v>7.8591869426683258</v>
      </c>
      <c r="Y36" s="65">
        <v>0</v>
      </c>
      <c r="Z36" s="65">
        <v>7.9225789474535642</v>
      </c>
      <c r="AA36" s="65">
        <v>0.39709594826843297</v>
      </c>
      <c r="AB36" s="65">
        <v>8.4132585357403329</v>
      </c>
      <c r="AC36" s="65">
        <v>6.1116487562189192</v>
      </c>
      <c r="AD36" s="65">
        <v>6.4382531610682872</v>
      </c>
      <c r="AE36" s="65">
        <v>9.5447472730877578</v>
      </c>
      <c r="AF36" s="65">
        <v>3.5787523165063613</v>
      </c>
      <c r="AG36" s="65">
        <v>19.275168818974372</v>
      </c>
      <c r="AH36" s="65">
        <v>13.737348269793895</v>
      </c>
      <c r="AI36" s="65">
        <v>12.710187359137969</v>
      </c>
      <c r="AJ36" s="65">
        <v>0</v>
      </c>
      <c r="AK36" s="65">
        <v>17.716712866082055</v>
      </c>
      <c r="AL36" s="65">
        <f>AL34/AL27%</f>
        <v>9.7626567550488836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0"/>
    </row>
    <row r="37" spans="1:55" s="4" customFormat="1" ht="12.75" customHeight="1">
      <c r="A37" s="29">
        <v>32</v>
      </c>
      <c r="B37" s="37" t="s">
        <v>66</v>
      </c>
      <c r="C37" s="65">
        <v>0</v>
      </c>
      <c r="D37" s="65">
        <v>0</v>
      </c>
      <c r="E37" s="65">
        <v>9.4907097917542291</v>
      </c>
      <c r="F37" s="65">
        <v>8.3725209661526598</v>
      </c>
      <c r="G37" s="65">
        <v>5.1781871001786302</v>
      </c>
      <c r="H37" s="65">
        <v>4.6471181616202237</v>
      </c>
      <c r="I37" s="65">
        <v>8.4119154297574728</v>
      </c>
      <c r="J37" s="65">
        <v>4.1689826727294292</v>
      </c>
      <c r="K37" s="65">
        <v>7.1010100041614956</v>
      </c>
      <c r="L37" s="65">
        <v>11.490813647962391</v>
      </c>
      <c r="M37" s="65">
        <v>6.5069815211039446</v>
      </c>
      <c r="N37" s="65">
        <v>0.73057421459244332</v>
      </c>
      <c r="O37" s="65">
        <v>8.0347749045673513</v>
      </c>
      <c r="P37" s="65">
        <v>9.7987000124903005</v>
      </c>
      <c r="Q37" s="65">
        <v>0.37307613716967958</v>
      </c>
      <c r="R37" s="65">
        <v>0</v>
      </c>
      <c r="S37" s="65">
        <v>186.8479883162496</v>
      </c>
      <c r="T37" s="65">
        <v>0.79175661021758736</v>
      </c>
      <c r="U37" s="65">
        <v>5.8712523382952817</v>
      </c>
      <c r="V37" s="65">
        <v>6.7592849520448084</v>
      </c>
      <c r="W37" s="65">
        <v>4.9031728111686022</v>
      </c>
      <c r="X37" s="65">
        <v>7.8591869426683258</v>
      </c>
      <c r="Y37" s="65">
        <v>0</v>
      </c>
      <c r="Z37" s="65">
        <v>7.9225789474535642</v>
      </c>
      <c r="AA37" s="65">
        <v>0.39709594826843297</v>
      </c>
      <c r="AB37" s="65">
        <v>8.4132585357403329</v>
      </c>
      <c r="AC37" s="65">
        <v>6.1116487562189192</v>
      </c>
      <c r="AD37" s="65">
        <v>5.2831161296888363</v>
      </c>
      <c r="AE37" s="65">
        <v>5.05513902112643</v>
      </c>
      <c r="AF37" s="65">
        <v>0.28253307761892327</v>
      </c>
      <c r="AG37" s="65">
        <v>7.6247897862206395</v>
      </c>
      <c r="AH37" s="65">
        <v>6.8272932193402642</v>
      </c>
      <c r="AI37" s="65">
        <v>11.777407420149569</v>
      </c>
      <c r="AJ37" s="65">
        <v>0</v>
      </c>
      <c r="AK37" s="65">
        <v>17.716712866082055</v>
      </c>
      <c r="AL37" s="65">
        <f>AL35/AL27%</f>
        <v>7.1787315014318418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0"/>
    </row>
    <row r="38" spans="1:55" s="4" customFormat="1" ht="12.75" customHeight="1">
      <c r="A38" s="29">
        <v>33</v>
      </c>
      <c r="B38" s="34" t="s">
        <v>15</v>
      </c>
      <c r="C38" s="61">
        <v>7849</v>
      </c>
      <c r="D38" s="61">
        <v>6473.4</v>
      </c>
      <c r="E38" s="61">
        <v>65750.963509800189</v>
      </c>
      <c r="F38" s="61">
        <v>12010.024398199999</v>
      </c>
      <c r="G38" s="61">
        <v>21205.853269400002</v>
      </c>
      <c r="H38" s="61">
        <v>49379.681727300005</v>
      </c>
      <c r="I38" s="61">
        <v>14660.743640000001</v>
      </c>
      <c r="J38" s="61">
        <v>21984.030850000003</v>
      </c>
      <c r="K38" s="61">
        <v>9380.2849149999984</v>
      </c>
      <c r="L38" s="61">
        <v>44184.58928260002</v>
      </c>
      <c r="M38" s="61">
        <v>41353.914319999996</v>
      </c>
      <c r="N38" s="61">
        <v>3957.2051582499998</v>
      </c>
      <c r="O38" s="61">
        <v>11559.769016300001</v>
      </c>
      <c r="P38" s="61">
        <v>24515.97</v>
      </c>
      <c r="Q38" s="61">
        <v>15731.887214799995</v>
      </c>
      <c r="R38" s="61">
        <v>1620.1182307999998</v>
      </c>
      <c r="S38" s="61">
        <v>1151.757251</v>
      </c>
      <c r="T38" s="61">
        <v>16165</v>
      </c>
      <c r="U38" s="61">
        <v>18298.21</v>
      </c>
      <c r="V38" s="61">
        <v>9532.7800000000007</v>
      </c>
      <c r="W38" s="61">
        <v>55538.116649999996</v>
      </c>
      <c r="X38" s="61">
        <v>12463.292650000001</v>
      </c>
      <c r="Y38" s="61">
        <v>2723.3820000000001</v>
      </c>
      <c r="Z38" s="61">
        <v>2188.2352999999998</v>
      </c>
      <c r="AA38" s="61">
        <v>2427.20415</v>
      </c>
      <c r="AB38" s="61">
        <v>28923.95</v>
      </c>
      <c r="AC38" s="61">
        <v>7278.6459132</v>
      </c>
      <c r="AD38" s="61">
        <v>17924.2</v>
      </c>
      <c r="AE38" s="61">
        <v>8529</v>
      </c>
      <c r="AF38" s="61">
        <v>4335.7700000000004</v>
      </c>
      <c r="AG38" s="61">
        <v>9981</v>
      </c>
      <c r="AH38" s="61">
        <v>18792.18</v>
      </c>
      <c r="AI38" s="61">
        <v>21962.780000000002</v>
      </c>
      <c r="AJ38" s="61">
        <v>24500.243033199971</v>
      </c>
      <c r="AK38" s="61">
        <v>19103.884641200006</v>
      </c>
      <c r="AL38" s="61">
        <f>SUM(C38:AK38)</f>
        <v>633437.0671210502</v>
      </c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0"/>
    </row>
    <row r="39" spans="1:55" s="5" customFormat="1" ht="12.75" customHeight="1">
      <c r="A39" s="29">
        <v>34</v>
      </c>
      <c r="B39" s="34" t="s">
        <v>16</v>
      </c>
      <c r="C39" s="61">
        <v>14979</v>
      </c>
      <c r="D39" s="61">
        <v>44583.83</v>
      </c>
      <c r="E39" s="61">
        <v>41351.347702499981</v>
      </c>
      <c r="F39" s="61">
        <v>121848.89477</v>
      </c>
      <c r="G39" s="61">
        <v>126428.36036559999</v>
      </c>
      <c r="H39" s="61">
        <v>67830.6587</v>
      </c>
      <c r="I39" s="61">
        <v>1389.28692</v>
      </c>
      <c r="J39" s="61">
        <v>277659.05056</v>
      </c>
      <c r="K39" s="61">
        <v>285697.48619999998</v>
      </c>
      <c r="L39" s="61">
        <v>26257.845802499993</v>
      </c>
      <c r="M39" s="61">
        <v>35097.157619999998</v>
      </c>
      <c r="N39" s="61">
        <v>5996.9207225</v>
      </c>
      <c r="O39" s="61">
        <v>43897.061079999999</v>
      </c>
      <c r="P39" s="61">
        <v>64220.99</v>
      </c>
      <c r="Q39" s="61">
        <v>35062.089070000002</v>
      </c>
      <c r="R39" s="61">
        <v>372965.15748500003</v>
      </c>
      <c r="S39" s="61">
        <v>14293.515272500001</v>
      </c>
      <c r="T39" s="61">
        <v>22845</v>
      </c>
      <c r="U39" s="61">
        <v>11802.61</v>
      </c>
      <c r="V39" s="61">
        <v>11330.35</v>
      </c>
      <c r="W39" s="61">
        <v>105876.89449999999</v>
      </c>
      <c r="X39" s="61">
        <v>0</v>
      </c>
      <c r="Y39" s="61">
        <v>2422.4030000000002</v>
      </c>
      <c r="Z39" s="61">
        <v>4583.0005000000001</v>
      </c>
      <c r="AA39" s="61">
        <v>1555.8119999999999</v>
      </c>
      <c r="AB39" s="61">
        <v>27423.1</v>
      </c>
      <c r="AC39" s="61">
        <v>620.92177000000004</v>
      </c>
      <c r="AD39" s="61">
        <v>58514.11</v>
      </c>
      <c r="AE39" s="61">
        <v>39679.050199999998</v>
      </c>
      <c r="AF39" s="61">
        <v>20217.349999999999</v>
      </c>
      <c r="AG39" s="61">
        <v>378356</v>
      </c>
      <c r="AH39" s="61">
        <v>163142.34000000003</v>
      </c>
      <c r="AI39" s="61">
        <v>68824.3</v>
      </c>
      <c r="AJ39" s="61">
        <v>93894.013232500001</v>
      </c>
      <c r="AK39" s="61">
        <v>408001.8473575</v>
      </c>
      <c r="AL39" s="61">
        <f>SUM(C39:AK39)</f>
        <v>2998647.7548305998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0"/>
    </row>
    <row r="40" spans="1:55" s="5" customFormat="1" ht="12.75" customHeight="1">
      <c r="A40" s="29">
        <v>35</v>
      </c>
      <c r="B40" s="32" t="s">
        <v>17</v>
      </c>
      <c r="C40" s="61">
        <v>22828</v>
      </c>
      <c r="D40" s="61">
        <v>51057.23</v>
      </c>
      <c r="E40" s="61">
        <v>107102.31121230018</v>
      </c>
      <c r="F40" s="61">
        <v>133858.91916819999</v>
      </c>
      <c r="G40" s="61">
        <v>147634.21363499999</v>
      </c>
      <c r="H40" s="61">
        <v>117210.34042730001</v>
      </c>
      <c r="I40" s="61">
        <v>16050.030560000001</v>
      </c>
      <c r="J40" s="61">
        <v>299643.08140999998</v>
      </c>
      <c r="K40" s="61">
        <v>295077.77111500001</v>
      </c>
      <c r="L40" s="61">
        <v>70442.435085100005</v>
      </c>
      <c r="M40" s="61">
        <v>76451.071939999994</v>
      </c>
      <c r="N40" s="61">
        <v>9954.1258807499999</v>
      </c>
      <c r="O40" s="61">
        <v>55456.8300963</v>
      </c>
      <c r="P40" s="61">
        <v>88736.959999999992</v>
      </c>
      <c r="Q40" s="61">
        <v>50793.976284799995</v>
      </c>
      <c r="R40" s="61">
        <v>374585.27571580006</v>
      </c>
      <c r="S40" s="61">
        <v>15445.2725235</v>
      </c>
      <c r="T40" s="61">
        <v>39010</v>
      </c>
      <c r="U40" s="61">
        <v>30100.82</v>
      </c>
      <c r="V40" s="61">
        <v>20863.13</v>
      </c>
      <c r="W40" s="61">
        <v>161415.01114999998</v>
      </c>
      <c r="X40" s="61">
        <v>12463.292650000001</v>
      </c>
      <c r="Y40" s="61">
        <v>5145.7849999999999</v>
      </c>
      <c r="Z40" s="61">
        <v>6771.2358000000004</v>
      </c>
      <c r="AA40" s="61">
        <v>3983.0161499999999</v>
      </c>
      <c r="AB40" s="61">
        <v>56347.05</v>
      </c>
      <c r="AC40" s="61">
        <v>7899.5676831999999</v>
      </c>
      <c r="AD40" s="61">
        <v>76438.31</v>
      </c>
      <c r="AE40" s="61">
        <v>48208.050199999998</v>
      </c>
      <c r="AF40" s="61">
        <v>24553.119999999999</v>
      </c>
      <c r="AG40" s="61">
        <v>388337</v>
      </c>
      <c r="AH40" s="61">
        <v>181934.52000000002</v>
      </c>
      <c r="AI40" s="61">
        <v>90787.08</v>
      </c>
      <c r="AJ40" s="61">
        <v>118394.25626569998</v>
      </c>
      <c r="AK40" s="61">
        <v>427105.73199870001</v>
      </c>
      <c r="AL40" s="61">
        <f>SUM(C40:AK40)</f>
        <v>3632084.8219516501</v>
      </c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0"/>
    </row>
    <row r="41" spans="1:55" s="3" customFormat="1" ht="12.75" customHeight="1">
      <c r="A41" s="29">
        <v>36</v>
      </c>
      <c r="B41" s="35" t="s">
        <v>18</v>
      </c>
      <c r="C41" s="65">
        <v>120.33</v>
      </c>
      <c r="D41" s="65">
        <v>73.150000000000006</v>
      </c>
      <c r="E41" s="65">
        <v>92.07</v>
      </c>
      <c r="F41" s="65">
        <v>69.349999999999994</v>
      </c>
      <c r="G41" s="65">
        <v>67.58</v>
      </c>
      <c r="H41" s="65">
        <v>84.43</v>
      </c>
      <c r="I41" s="65">
        <v>84.49</v>
      </c>
      <c r="J41" s="65">
        <v>116.31</v>
      </c>
      <c r="K41" s="65">
        <v>99.9</v>
      </c>
      <c r="L41" s="65">
        <v>86.25</v>
      </c>
      <c r="M41" s="65">
        <v>87.77</v>
      </c>
      <c r="N41" s="65">
        <v>106.93</v>
      </c>
      <c r="O41" s="65">
        <v>88.4</v>
      </c>
      <c r="P41" s="65">
        <v>81.510000000000005</v>
      </c>
      <c r="Q41" s="65">
        <v>87.74</v>
      </c>
      <c r="R41" s="65">
        <v>70.36</v>
      </c>
      <c r="S41" s="65">
        <v>112.13</v>
      </c>
      <c r="T41" s="65">
        <v>88.98</v>
      </c>
      <c r="U41" s="65">
        <v>84.45</v>
      </c>
      <c r="V41" s="65">
        <v>85.9</v>
      </c>
      <c r="W41" s="65">
        <v>89.96</v>
      </c>
      <c r="X41" s="65">
        <v>103.06</v>
      </c>
      <c r="Y41" s="65">
        <v>93.46</v>
      </c>
      <c r="Z41" s="65">
        <v>106.08</v>
      </c>
      <c r="AA41" s="65">
        <v>63.07</v>
      </c>
      <c r="AB41" s="65">
        <v>88.11</v>
      </c>
      <c r="AC41" s="65">
        <v>108.67</v>
      </c>
      <c r="AD41" s="65">
        <v>91.36</v>
      </c>
      <c r="AE41" s="65">
        <v>100.35</v>
      </c>
      <c r="AF41" s="65">
        <v>100.87</v>
      </c>
      <c r="AG41" s="65">
        <v>66.44</v>
      </c>
      <c r="AH41" s="65">
        <v>85.76</v>
      </c>
      <c r="AI41" s="65">
        <v>78.34</v>
      </c>
      <c r="AJ41" s="65">
        <v>85.14</v>
      </c>
      <c r="AK41" s="65">
        <v>93.4</v>
      </c>
      <c r="AL41" s="65">
        <f>+AL27/AL17*100</f>
        <v>87.313823333096252</v>
      </c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0"/>
    </row>
    <row r="42" spans="1:55" s="3" customFormat="1" ht="12.75" customHeight="1">
      <c r="A42" s="29">
        <v>37</v>
      </c>
      <c r="B42" s="35" t="s">
        <v>41</v>
      </c>
      <c r="C42" s="65">
        <v>120.32523015825261</v>
      </c>
      <c r="D42" s="65">
        <v>73.148081781570895</v>
      </c>
      <c r="E42" s="65">
        <v>92.069983628474802</v>
      </c>
      <c r="F42" s="65">
        <v>69.35407687722973</v>
      </c>
      <c r="G42" s="65">
        <v>67.576905726523108</v>
      </c>
      <c r="H42" s="65">
        <v>77.869322783958452</v>
      </c>
      <c r="I42" s="65">
        <v>84.487612392505497</v>
      </c>
      <c r="J42" s="65">
        <v>110.75845104460871</v>
      </c>
      <c r="K42" s="65">
        <v>99.903375070904175</v>
      </c>
      <c r="L42" s="65">
        <v>86.251539922227522</v>
      </c>
      <c r="M42" s="65">
        <v>87.774806944662132</v>
      </c>
      <c r="N42" s="65">
        <v>106.92505745430418</v>
      </c>
      <c r="O42" s="65">
        <v>88.402745106738067</v>
      </c>
      <c r="P42" s="65">
        <v>81.514322116842081</v>
      </c>
      <c r="Q42" s="65">
        <v>87.741725292512712</v>
      </c>
      <c r="R42" s="65">
        <v>70.359983684008327</v>
      </c>
      <c r="S42" s="65">
        <v>112.13349036919367</v>
      </c>
      <c r="T42" s="65">
        <v>88.976657525352778</v>
      </c>
      <c r="U42" s="65">
        <v>84.45199660068053</v>
      </c>
      <c r="V42" s="65">
        <v>85.902214718482725</v>
      </c>
      <c r="W42" s="65">
        <v>84.468489907986736</v>
      </c>
      <c r="X42" s="65">
        <v>103.05760320142232</v>
      </c>
      <c r="Y42" s="65">
        <v>93.455763782561007</v>
      </c>
      <c r="Z42" s="65">
        <v>106.08036532915517</v>
      </c>
      <c r="AA42" s="65">
        <v>63.069017297156492</v>
      </c>
      <c r="AB42" s="65">
        <v>88.108545393880917</v>
      </c>
      <c r="AC42" s="65">
        <v>108.67032787510971</v>
      </c>
      <c r="AD42" s="65">
        <v>91.360689840933034</v>
      </c>
      <c r="AE42" s="65">
        <v>100.34706097674085</v>
      </c>
      <c r="AF42" s="65">
        <v>100.8726706495388</v>
      </c>
      <c r="AG42" s="65">
        <v>66.443631618723728</v>
      </c>
      <c r="AH42" s="65">
        <v>85.759988386868343</v>
      </c>
      <c r="AI42" s="65">
        <v>78.343002488459973</v>
      </c>
      <c r="AJ42" s="65">
        <v>85.139859397166134</v>
      </c>
      <c r="AK42" s="65">
        <v>93.395801374278051</v>
      </c>
      <c r="AL42" s="65">
        <f>+AL27/AL23*100</f>
        <v>86.297012598881665</v>
      </c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0"/>
    </row>
    <row r="43" spans="1:55" s="3" customFormat="1" ht="12.75" customHeight="1">
      <c r="A43" s="29">
        <v>38</v>
      </c>
      <c r="B43" s="35" t="s">
        <v>85</v>
      </c>
      <c r="C43" s="65">
        <v>84.621260209047435</v>
      </c>
      <c r="D43" s="65">
        <v>54.469060487567845</v>
      </c>
      <c r="E43" s="65">
        <v>78.899645982024182</v>
      </c>
      <c r="F43" s="65">
        <v>64.375877542145915</v>
      </c>
      <c r="G43" s="65">
        <v>59.893830048792694</v>
      </c>
      <c r="H43" s="65">
        <v>75.978559099559178</v>
      </c>
      <c r="I43" s="65">
        <v>71.445478367173081</v>
      </c>
      <c r="J43" s="65">
        <v>90.335268513343266</v>
      </c>
      <c r="K43" s="65">
        <v>35.994160796683147</v>
      </c>
      <c r="L43" s="65">
        <v>76.493384427553181</v>
      </c>
      <c r="M43" s="65">
        <v>76.73365134977071</v>
      </c>
      <c r="N43" s="65">
        <v>69.569415095480124</v>
      </c>
      <c r="O43" s="65">
        <v>66.391018297928255</v>
      </c>
      <c r="P43" s="65">
        <v>67.617093903255295</v>
      </c>
      <c r="Q43" s="65">
        <v>74.863909662354985</v>
      </c>
      <c r="R43" s="65">
        <v>195.84225524092588</v>
      </c>
      <c r="S43" s="65">
        <v>88.79057757089997</v>
      </c>
      <c r="T43" s="65">
        <v>75.46280938801614</v>
      </c>
      <c r="U43" s="65">
        <v>69.959390870967752</v>
      </c>
      <c r="V43" s="65">
        <v>74.627760889279088</v>
      </c>
      <c r="W43" s="65">
        <v>79.127902553199192</v>
      </c>
      <c r="X43" s="65">
        <v>76.640875153759112</v>
      </c>
      <c r="Y43" s="65">
        <v>72.158589272115165</v>
      </c>
      <c r="Z43" s="65">
        <v>49.569344909447963</v>
      </c>
      <c r="AA43" s="65">
        <v>55.54901880717712</v>
      </c>
      <c r="AB43" s="65">
        <v>77.695438172338598</v>
      </c>
      <c r="AC43" s="65">
        <v>74.892959837662076</v>
      </c>
      <c r="AD43" s="65">
        <v>79.187586253808533</v>
      </c>
      <c r="AE43" s="65">
        <v>75.748425525698067</v>
      </c>
      <c r="AF43" s="65">
        <v>66.428089813710187</v>
      </c>
      <c r="AG43" s="65">
        <v>59.13222934220309</v>
      </c>
      <c r="AH43" s="65">
        <v>71.944046690769397</v>
      </c>
      <c r="AI43" s="65">
        <v>66.21314034497658</v>
      </c>
      <c r="AJ43" s="65">
        <v>73.193376436927707</v>
      </c>
      <c r="AK43" s="65">
        <v>73.967679952765948</v>
      </c>
      <c r="AL43" s="65">
        <f>+AL27/(AL7+AL17)*100</f>
        <v>72.586733897601547</v>
      </c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0"/>
    </row>
    <row r="44" spans="1:55" s="3" customFormat="1" ht="12.75" customHeight="1">
      <c r="A44" s="29">
        <v>39</v>
      </c>
      <c r="B44" s="35" t="s">
        <v>19</v>
      </c>
      <c r="C44" s="65">
        <v>1.8726699455164186</v>
      </c>
      <c r="D44" s="65">
        <v>6.8544684146858268</v>
      </c>
      <c r="E44" s="65">
        <v>0.88857726855388752</v>
      </c>
      <c r="F44" s="65">
        <v>18.941024782920625</v>
      </c>
      <c r="G44" s="65">
        <v>5.6265060200070449</v>
      </c>
      <c r="H44" s="65">
        <v>1.5982550214264202</v>
      </c>
      <c r="I44" s="65">
        <v>9.4904023974404936E-2</v>
      </c>
      <c r="J44" s="65">
        <v>16.269427279306623</v>
      </c>
      <c r="K44" s="65">
        <v>23.346484850878902</v>
      </c>
      <c r="L44" s="65">
        <v>1.2232698354567741</v>
      </c>
      <c r="M44" s="65">
        <v>0.99461887186541154</v>
      </c>
      <c r="N44" s="65">
        <v>1.8879039511258628</v>
      </c>
      <c r="O44" s="65">
        <v>3.9653512368723303</v>
      </c>
      <c r="P44" s="65">
        <v>2.8422892969471003</v>
      </c>
      <c r="Q44" s="65">
        <v>2.1801381252224727</v>
      </c>
      <c r="R44" s="65">
        <v>70.785717701320152</v>
      </c>
      <c r="S44" s="65">
        <v>17.911009742081564</v>
      </c>
      <c r="T44" s="65">
        <v>4.4646838547525665</v>
      </c>
      <c r="U44" s="65">
        <v>1.2678745467977248</v>
      </c>
      <c r="V44" s="65">
        <v>1.1746072009782011</v>
      </c>
      <c r="W44" s="65">
        <v>2.7038304118661896</v>
      </c>
      <c r="X44" s="65">
        <v>0</v>
      </c>
      <c r="Y44" s="65">
        <v>2.3060716787622715</v>
      </c>
      <c r="Z44" s="65">
        <v>3.1482294980182477</v>
      </c>
      <c r="AA44" s="65">
        <v>0.63690684071356862</v>
      </c>
      <c r="AB44" s="65">
        <v>0.95819710137192182</v>
      </c>
      <c r="AC44" s="65">
        <v>8.5234607805207543E-2</v>
      </c>
      <c r="AD44" s="65">
        <v>4.2545391802515109</v>
      </c>
      <c r="AE44" s="65">
        <v>5.4723574716558945</v>
      </c>
      <c r="AF44" s="65">
        <v>4.7600584306657767</v>
      </c>
      <c r="AG44" s="65">
        <v>30.902221619936448</v>
      </c>
      <c r="AH44" s="65">
        <v>10.180460893872803</v>
      </c>
      <c r="AI44" s="65">
        <v>4.4146506067233116</v>
      </c>
      <c r="AJ44" s="65">
        <v>3.8321020929307288</v>
      </c>
      <c r="AK44" s="65">
        <v>24.847168180724218</v>
      </c>
      <c r="AL44" s="65">
        <f>+AL26/AL27*100</f>
        <v>5.6489560815648083</v>
      </c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0"/>
    </row>
    <row r="45" spans="1:55" s="5" customFormat="1" ht="12.75" customHeight="1">
      <c r="A45" s="29">
        <v>40</v>
      </c>
      <c r="B45" s="35" t="s">
        <v>42</v>
      </c>
      <c r="C45" s="65">
        <v>2.8539494970457846</v>
      </c>
      <c r="D45" s="65">
        <v>7.6239029461831516</v>
      </c>
      <c r="E45" s="65">
        <v>1.640015141474338</v>
      </c>
      <c r="F45" s="65">
        <v>20.807945038530484</v>
      </c>
      <c r="G45" s="65">
        <v>6.5702409597446749</v>
      </c>
      <c r="H45" s="65">
        <v>3.3413881733584949</v>
      </c>
      <c r="I45" s="65">
        <v>1.0963987806464497</v>
      </c>
      <c r="J45" s="65">
        <v>12.922383515067173</v>
      </c>
      <c r="K45" s="65">
        <v>24.113059336175947</v>
      </c>
      <c r="L45" s="65">
        <v>1.5895502918877022</v>
      </c>
      <c r="M45" s="65">
        <v>1.897573840654295</v>
      </c>
      <c r="N45" s="65">
        <v>2.5076647232011187</v>
      </c>
      <c r="O45" s="65">
        <v>4.6071657593719548</v>
      </c>
      <c r="P45" s="65">
        <v>3.5166775188458304</v>
      </c>
      <c r="Q45" s="65">
        <v>3.1583367439702492</v>
      </c>
      <c r="R45" s="65">
        <v>68.179427735484012</v>
      </c>
      <c r="S45" s="65">
        <v>11.008281689667321</v>
      </c>
      <c r="T45" s="65">
        <v>2.4709140291670466</v>
      </c>
      <c r="U45" s="65">
        <v>1.7803450271450267</v>
      </c>
      <c r="V45" s="65">
        <v>2.1628612828340588</v>
      </c>
      <c r="W45" s="65">
        <v>2.9183949525541149</v>
      </c>
      <c r="X45" s="65">
        <v>1.0453667661560482</v>
      </c>
      <c r="Y45" s="65">
        <v>2.109500714185605</v>
      </c>
      <c r="Z45" s="65">
        <v>2.9969636981745191</v>
      </c>
      <c r="AA45" s="65">
        <v>1.6305377723064305</v>
      </c>
      <c r="AB45" s="65">
        <v>1.9688357618525463</v>
      </c>
      <c r="AC45" s="65">
        <v>1.0843822617271535</v>
      </c>
      <c r="AD45" s="65">
        <v>4.0828720856233742</v>
      </c>
      <c r="AE45" s="65">
        <v>5.5166199331355417</v>
      </c>
      <c r="AF45" s="65">
        <v>5.7808904656222806</v>
      </c>
      <c r="AG45" s="65">
        <v>28.756948810399201</v>
      </c>
      <c r="AH45" s="65">
        <v>9.0937226561397999</v>
      </c>
      <c r="AI45" s="65">
        <v>4.1260558559314378</v>
      </c>
      <c r="AJ45" s="65">
        <v>4.6707048239259343</v>
      </c>
      <c r="AK45" s="65">
        <v>19.574386187511674</v>
      </c>
      <c r="AL45" s="65">
        <f>+AL40/AL27*100</f>
        <v>5.7663156410501566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0"/>
    </row>
    <row r="46" spans="1:55" s="5" customFormat="1" ht="12.75" customHeight="1">
      <c r="A46" s="29">
        <v>41</v>
      </c>
      <c r="B46" s="35" t="s">
        <v>43</v>
      </c>
      <c r="C46" s="65">
        <v>1.0000063702788271</v>
      </c>
      <c r="D46" s="65">
        <v>1.0377447083541462</v>
      </c>
      <c r="E46" s="65">
        <v>1.015844949674154</v>
      </c>
      <c r="F46" s="65">
        <v>2.3031629139280012</v>
      </c>
      <c r="G46" s="65">
        <v>1.0000000001414706</v>
      </c>
      <c r="H46" s="65">
        <v>1.4305613595120867</v>
      </c>
      <c r="I46" s="65">
        <v>1.0024461183765663</v>
      </c>
      <c r="J46" s="65">
        <v>1.1323003316463081</v>
      </c>
      <c r="K46" s="65">
        <v>0.99999948167912645</v>
      </c>
      <c r="L46" s="65">
        <v>1.0093832405607355</v>
      </c>
      <c r="M46" s="65">
        <v>1.036747338638615</v>
      </c>
      <c r="N46" s="65">
        <v>1.0160904146962897</v>
      </c>
      <c r="O46" s="65">
        <v>1</v>
      </c>
      <c r="P46" s="65">
        <v>0.99999955539205065</v>
      </c>
      <c r="Q46" s="65">
        <v>1</v>
      </c>
      <c r="R46" s="65">
        <v>1.0093787026861665</v>
      </c>
      <c r="S46" s="65">
        <v>1</v>
      </c>
      <c r="T46" s="65">
        <v>1.0717498927587101</v>
      </c>
      <c r="U46" s="65">
        <v>1.0961650986128411</v>
      </c>
      <c r="V46" s="65">
        <v>1.0000005144566981</v>
      </c>
      <c r="W46" s="65">
        <v>1.032037671807633</v>
      </c>
      <c r="X46" s="65">
        <v>1.0453667661560482</v>
      </c>
      <c r="Y46" s="65">
        <v>1.1427968368732127</v>
      </c>
      <c r="Z46" s="65">
        <v>0.99999999999999989</v>
      </c>
      <c r="AA46" s="65">
        <v>1</v>
      </c>
      <c r="AB46" s="65">
        <v>1.020416259501095</v>
      </c>
      <c r="AC46" s="65">
        <v>1</v>
      </c>
      <c r="AD46" s="65">
        <v>0.99994539524481618</v>
      </c>
      <c r="AE46" s="65">
        <v>1.0325064782292841</v>
      </c>
      <c r="AF46" s="65">
        <v>1.0718528572524779</v>
      </c>
      <c r="AG46" s="65">
        <v>1.0696556868259057</v>
      </c>
      <c r="AH46" s="65">
        <v>1.045762193017914</v>
      </c>
      <c r="AI46" s="65">
        <v>1.0442561319720622</v>
      </c>
      <c r="AJ46" s="65">
        <v>1.005060158580793</v>
      </c>
      <c r="AK46" s="65">
        <v>1.1650084881170728</v>
      </c>
      <c r="AL46" s="65">
        <f>+AL38/AL25*100</f>
        <v>1.065857616872028</v>
      </c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0"/>
    </row>
    <row r="47" spans="1:55" s="8" customFormat="1" ht="12.75" customHeight="1">
      <c r="A47" s="29">
        <v>42</v>
      </c>
      <c r="B47" s="36" t="s">
        <v>20</v>
      </c>
      <c r="C47" s="61">
        <v>10915</v>
      </c>
      <c r="D47" s="61">
        <v>2967.18</v>
      </c>
      <c r="E47" s="61">
        <v>107133.37071999999</v>
      </c>
      <c r="F47" s="61">
        <v>5591.8483000000006</v>
      </c>
      <c r="G47" s="61">
        <v>44168.567000000003</v>
      </c>
      <c r="H47" s="61">
        <v>85020.692490000001</v>
      </c>
      <c r="I47" s="61">
        <v>22027.325080000002</v>
      </c>
      <c r="J47" s="61">
        <v>3401.10275</v>
      </c>
      <c r="K47" s="61">
        <v>8349.6465399999997</v>
      </c>
      <c r="L47" s="61">
        <v>53395.065630000005</v>
      </c>
      <c r="M47" s="61">
        <v>73882.172269999995</v>
      </c>
      <c r="N47" s="61">
        <v>4327.1283200000007</v>
      </c>
      <c r="O47" s="61">
        <v>2433.87932</v>
      </c>
      <c r="P47" s="61">
        <v>24493.17</v>
      </c>
      <c r="Q47" s="61">
        <v>19813.834999999999</v>
      </c>
      <c r="R47" s="61">
        <v>12094.502829999999</v>
      </c>
      <c r="S47" s="61">
        <v>1037.0379</v>
      </c>
      <c r="T47" s="61">
        <v>41411</v>
      </c>
      <c r="U47" s="61">
        <v>14139.09</v>
      </c>
      <c r="V47" s="61">
        <v>16142.2089</v>
      </c>
      <c r="W47" s="61">
        <v>196901.51199999999</v>
      </c>
      <c r="X47" s="61">
        <v>15476.818459999999</v>
      </c>
      <c r="Y47" s="61">
        <v>3699.0079999999998</v>
      </c>
      <c r="Z47" s="61">
        <v>1350.4549999999999</v>
      </c>
      <c r="AA47" s="61">
        <v>5441.8735100030899</v>
      </c>
      <c r="AB47" s="61">
        <v>60584.41</v>
      </c>
      <c r="AC47" s="61">
        <v>2815.45606</v>
      </c>
      <c r="AD47" s="61">
        <v>28252.09</v>
      </c>
      <c r="AE47" s="61">
        <v>7080.96</v>
      </c>
      <c r="AF47" s="61">
        <v>7725.05</v>
      </c>
      <c r="AG47" s="61">
        <v>47039</v>
      </c>
      <c r="AH47" s="61">
        <v>38357.788939999999</v>
      </c>
      <c r="AI47" s="61">
        <v>25607.69</v>
      </c>
      <c r="AJ47" s="61">
        <v>22184.920999999998</v>
      </c>
      <c r="AK47" s="61">
        <v>45790.959410000003</v>
      </c>
      <c r="AL47" s="61">
        <f>SUM(C47:AK47)</f>
        <v>1061051.815430003</v>
      </c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0"/>
    </row>
    <row r="48" spans="1:55" s="8" customFormat="1" ht="12.75" customHeight="1">
      <c r="A48" s="29">
        <v>43</v>
      </c>
      <c r="B48" s="36" t="s">
        <v>21</v>
      </c>
      <c r="C48" s="61">
        <v>58365</v>
      </c>
      <c r="D48" s="61">
        <v>8978.0869999999995</v>
      </c>
      <c r="E48" s="61">
        <v>152730.61212999999</v>
      </c>
      <c r="F48" s="61">
        <v>108623.42219</v>
      </c>
      <c r="G48" s="61">
        <v>143602.07077999998</v>
      </c>
      <c r="H48" s="61">
        <v>186763.69164999996</v>
      </c>
      <c r="I48" s="61">
        <v>39949.663419999997</v>
      </c>
      <c r="J48" s="61">
        <v>53163.266430000003</v>
      </c>
      <c r="K48" s="61">
        <v>69533.196629999991</v>
      </c>
      <c r="L48" s="61">
        <v>213199.46538000001</v>
      </c>
      <c r="M48" s="61">
        <v>272968.03416000004</v>
      </c>
      <c r="N48" s="61">
        <v>31174.814399999999</v>
      </c>
      <c r="O48" s="61">
        <v>32670.03887</v>
      </c>
      <c r="P48" s="61">
        <v>47931.73</v>
      </c>
      <c r="Q48" s="61">
        <v>98014.783769999995</v>
      </c>
      <c r="R48" s="61">
        <v>57459.194040000002</v>
      </c>
      <c r="S48" s="61">
        <v>0</v>
      </c>
      <c r="T48" s="61">
        <v>69314</v>
      </c>
      <c r="U48" s="61">
        <v>46239.88</v>
      </c>
      <c r="V48" s="61">
        <v>29470.260999999999</v>
      </c>
      <c r="W48" s="61">
        <v>312230.95822000003</v>
      </c>
      <c r="X48" s="61">
        <v>35535.057929999995</v>
      </c>
      <c r="Y48" s="61">
        <v>160.32900000000001</v>
      </c>
      <c r="Z48" s="61">
        <v>11259.787329999999</v>
      </c>
      <c r="AA48" s="61">
        <v>0</v>
      </c>
      <c r="AB48" s="61">
        <v>69718.929999999993</v>
      </c>
      <c r="AC48" s="61">
        <v>15929.75009</v>
      </c>
      <c r="AD48" s="61">
        <v>44014.5</v>
      </c>
      <c r="AE48" s="61">
        <v>46591.08</v>
      </c>
      <c r="AF48" s="61">
        <v>19482.62</v>
      </c>
      <c r="AG48" s="61">
        <v>70660</v>
      </c>
      <c r="AH48" s="61">
        <v>63205.733869999996</v>
      </c>
      <c r="AI48" s="61">
        <v>386677.73</v>
      </c>
      <c r="AJ48" s="61">
        <v>119095.83890999999</v>
      </c>
      <c r="AK48" s="61">
        <v>90704.495769999994</v>
      </c>
      <c r="AL48" s="61">
        <f>SUM(C48:AK48)</f>
        <v>3005418.0229700003</v>
      </c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0"/>
    </row>
    <row r="49" spans="1:57" s="4" customFormat="1" ht="12.75" customHeight="1">
      <c r="A49" s="29">
        <v>44</v>
      </c>
      <c r="B49" s="36" t="s">
        <v>22</v>
      </c>
      <c r="C49" s="61">
        <v>102248</v>
      </c>
      <c r="D49" s="61">
        <v>600106.97</v>
      </c>
      <c r="E49" s="61">
        <v>1224916.01437</v>
      </c>
      <c r="F49" s="61">
        <v>328523.83636999998</v>
      </c>
      <c r="G49" s="61">
        <v>1550735.9531699994</v>
      </c>
      <c r="H49" s="61">
        <v>893417.89835000015</v>
      </c>
      <c r="I49" s="61">
        <v>363937.69876000006</v>
      </c>
      <c r="J49" s="61">
        <v>340346.29566505994</v>
      </c>
      <c r="K49" s="61">
        <v>1262325.6630899999</v>
      </c>
      <c r="L49" s="61">
        <v>829435.33077000035</v>
      </c>
      <c r="M49" s="61">
        <v>914921.71636999992</v>
      </c>
      <c r="N49" s="61">
        <v>128335.93804000001</v>
      </c>
      <c r="O49" s="61">
        <v>630698.56864999991</v>
      </c>
      <c r="P49" s="61">
        <v>954051.65</v>
      </c>
      <c r="Q49" s="61">
        <v>402417.49163999996</v>
      </c>
      <c r="R49" s="61">
        <v>33642.154399999985</v>
      </c>
      <c r="S49" s="61">
        <v>21570.212010000003</v>
      </c>
      <c r="T49" s="61">
        <v>260423</v>
      </c>
      <c r="U49" s="61">
        <v>505935.69999999995</v>
      </c>
      <c r="V49" s="61">
        <v>300165.51454</v>
      </c>
      <c r="W49" s="61">
        <v>884478.5885800001</v>
      </c>
      <c r="X49" s="61">
        <v>258919.87812999997</v>
      </c>
      <c r="Y49" s="61">
        <v>86441.27</v>
      </c>
      <c r="Z49" s="61">
        <v>225315.83847999998</v>
      </c>
      <c r="AA49" s="61">
        <v>196640.71455000018</v>
      </c>
      <c r="AB49" s="61">
        <v>664615.94999999995</v>
      </c>
      <c r="AC49" s="61">
        <v>148940.53291000001</v>
      </c>
      <c r="AD49" s="61">
        <v>487667.83999999997</v>
      </c>
      <c r="AE49" s="61">
        <v>146567.34980000003</v>
      </c>
      <c r="AF49" s="61">
        <v>163575.89000000001</v>
      </c>
      <c r="AG49" s="61">
        <v>717206</v>
      </c>
      <c r="AH49" s="61">
        <v>719362.88848999992</v>
      </c>
      <c r="AI49" s="61">
        <v>681839.37000000011</v>
      </c>
      <c r="AJ49" s="61">
        <v>616150.89519000007</v>
      </c>
      <c r="AK49" s="61">
        <v>756552.00482000003</v>
      </c>
      <c r="AL49" s="61">
        <f>SUM(C49:AK49)</f>
        <v>18402430.617145058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0"/>
    </row>
    <row r="50" spans="1:57" s="4" customFormat="1" ht="12.75" customHeight="1">
      <c r="A50" s="29">
        <v>45</v>
      </c>
      <c r="B50" s="36" t="s">
        <v>23</v>
      </c>
      <c r="C50" s="61">
        <v>0</v>
      </c>
      <c r="D50" s="61">
        <v>10000</v>
      </c>
      <c r="E50" s="61">
        <v>194400</v>
      </c>
      <c r="F50" s="61">
        <v>16500</v>
      </c>
      <c r="G50" s="61">
        <v>5292.48</v>
      </c>
      <c r="H50" s="61">
        <v>141722.52545000002</v>
      </c>
      <c r="I50" s="61">
        <v>95016.730200000005</v>
      </c>
      <c r="J50" s="61">
        <v>100000</v>
      </c>
      <c r="K50" s="61">
        <v>1090000</v>
      </c>
      <c r="L50" s="61">
        <v>238100</v>
      </c>
      <c r="M50" s="61">
        <v>150000</v>
      </c>
      <c r="N50" s="61">
        <v>5000</v>
      </c>
      <c r="O50" s="61">
        <v>0</v>
      </c>
      <c r="P50" s="61">
        <v>129481.85</v>
      </c>
      <c r="Q50" s="61">
        <v>0</v>
      </c>
      <c r="R50" s="61">
        <v>0</v>
      </c>
      <c r="S50" s="61">
        <v>0</v>
      </c>
      <c r="T50" s="61">
        <v>0</v>
      </c>
      <c r="U50" s="61">
        <v>65000</v>
      </c>
      <c r="V50" s="61">
        <v>0</v>
      </c>
      <c r="W50" s="61">
        <v>15650</v>
      </c>
      <c r="X50" s="61">
        <v>34864.490000000005</v>
      </c>
      <c r="Y50" s="61">
        <v>0</v>
      </c>
      <c r="Z50" s="61">
        <v>0</v>
      </c>
      <c r="AA50" s="61">
        <v>0</v>
      </c>
      <c r="AB50" s="61">
        <v>50000</v>
      </c>
      <c r="AC50" s="61">
        <v>50000</v>
      </c>
      <c r="AD50" s="61">
        <v>0</v>
      </c>
      <c r="AE50" s="61">
        <v>62500</v>
      </c>
      <c r="AF50" s="61">
        <v>18600</v>
      </c>
      <c r="AG50" s="61">
        <v>230000</v>
      </c>
      <c r="AH50" s="61">
        <v>70000</v>
      </c>
      <c r="AI50" s="61">
        <v>0</v>
      </c>
      <c r="AJ50" s="61">
        <v>153750</v>
      </c>
      <c r="AK50" s="61">
        <v>22000</v>
      </c>
      <c r="AL50" s="61">
        <f>SUM(C50:AK50)</f>
        <v>2947878.0756500005</v>
      </c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0"/>
    </row>
    <row r="51" spans="1:57" s="5" customFormat="1" ht="12.75" customHeight="1">
      <c r="A51" s="29">
        <v>46</v>
      </c>
      <c r="B51" s="39" t="s">
        <v>67</v>
      </c>
      <c r="C51" s="61">
        <v>171528</v>
      </c>
      <c r="D51" s="61">
        <v>622052.23700000008</v>
      </c>
      <c r="E51" s="61">
        <v>1679179.99722</v>
      </c>
      <c r="F51" s="61">
        <v>459239.10685999994</v>
      </c>
      <c r="G51" s="61">
        <v>1743799.0709499994</v>
      </c>
      <c r="H51" s="61">
        <v>956924.8079400002</v>
      </c>
      <c r="I51" s="61">
        <v>520931.41746000003</v>
      </c>
      <c r="J51" s="61">
        <v>396910.66484505998</v>
      </c>
      <c r="K51" s="61">
        <v>2430208.5062600002</v>
      </c>
      <c r="L51" s="61">
        <v>1334129.8617800004</v>
      </c>
      <c r="M51" s="61">
        <v>1138803.88864</v>
      </c>
      <c r="N51" s="61">
        <v>168837.88076</v>
      </c>
      <c r="O51" s="61">
        <v>665802.48683999991</v>
      </c>
      <c r="P51" s="61">
        <v>1155958.4000000001</v>
      </c>
      <c r="Q51" s="61">
        <v>520246.11040999996</v>
      </c>
      <c r="R51" s="61">
        <v>103195.85126999998</v>
      </c>
      <c r="S51" s="61">
        <v>22607.249910000002</v>
      </c>
      <c r="T51" s="61">
        <v>371148</v>
      </c>
      <c r="U51" s="61">
        <v>631314.66999999993</v>
      </c>
      <c r="V51" s="61">
        <v>345777.98444000003</v>
      </c>
      <c r="W51" s="61">
        <v>1009261.0588000002</v>
      </c>
      <c r="X51" s="61">
        <v>344796.24451999995</v>
      </c>
      <c r="Y51" s="61">
        <v>90300.607000000004</v>
      </c>
      <c r="Z51" s="61">
        <v>237926.08080999996</v>
      </c>
      <c r="AA51" s="61">
        <v>202082.58806000327</v>
      </c>
      <c r="AB51" s="61">
        <v>844919.28999999992</v>
      </c>
      <c r="AC51" s="61">
        <v>217685.73905999999</v>
      </c>
      <c r="AD51" s="61">
        <v>509934.42999999993</v>
      </c>
      <c r="AE51" s="61">
        <v>262739.3898</v>
      </c>
      <c r="AF51" s="61">
        <v>209383.56</v>
      </c>
      <c r="AG51" s="61">
        <v>1064905</v>
      </c>
      <c r="AH51" s="61">
        <v>890926.41129999992</v>
      </c>
      <c r="AI51" s="61">
        <v>1094124.79</v>
      </c>
      <c r="AJ51" s="61">
        <v>911181.65509999997</v>
      </c>
      <c r="AK51" s="61">
        <v>915047.46</v>
      </c>
      <c r="AL51" s="61">
        <f>SUM(C51:AK51)</f>
        <v>24243810.49703506</v>
      </c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0"/>
    </row>
    <row r="52" spans="1:57" s="5" customFormat="1" ht="12.75" customHeight="1">
      <c r="A52" s="29">
        <v>47</v>
      </c>
      <c r="B52" s="48" t="s">
        <v>125</v>
      </c>
      <c r="C52" s="69">
        <v>0.25802996570190745</v>
      </c>
      <c r="D52" s="69">
        <v>0.67943811720302383</v>
      </c>
      <c r="E52" s="69">
        <v>0.23673601511752884</v>
      </c>
      <c r="F52" s="69">
        <v>0.49509978440436692</v>
      </c>
      <c r="G52" s="69">
        <v>0.52443180967175962</v>
      </c>
      <c r="H52" s="69">
        <v>0.23031957591325738</v>
      </c>
      <c r="I52" s="69">
        <v>0.3006535027870646</v>
      </c>
      <c r="J52" s="69">
        <v>0.19909673921039273</v>
      </c>
      <c r="K52" s="69">
        <v>1.9839901769325232</v>
      </c>
      <c r="L52" s="69">
        <v>0.25965989397195066</v>
      </c>
      <c r="M52" s="69">
        <v>0.24810409356315691</v>
      </c>
      <c r="N52" s="69">
        <v>0.45479504722845404</v>
      </c>
      <c r="O52" s="69">
        <v>0.48897872084958283</v>
      </c>
      <c r="P52" s="69">
        <v>0.37342563248246441</v>
      </c>
      <c r="Q52" s="69">
        <v>0.28383191853316531</v>
      </c>
      <c r="R52" s="69">
        <v>0.13215713576201696</v>
      </c>
      <c r="S52" s="69">
        <v>0.18067873214020397</v>
      </c>
      <c r="T52" s="69">
        <v>0.20917264909866193</v>
      </c>
      <c r="U52" s="69">
        <v>0.31534187959732596</v>
      </c>
      <c r="V52" s="69">
        <v>0.30792921977548776</v>
      </c>
      <c r="W52" s="69">
        <v>0.16416230244024221</v>
      </c>
      <c r="X52" s="69">
        <v>0.29804268080434415</v>
      </c>
      <c r="Y52" s="69">
        <v>0.34595913368154951</v>
      </c>
      <c r="Z52" s="69">
        <v>1.1170962711432313</v>
      </c>
      <c r="AA52" s="69">
        <v>0.52175155963132247</v>
      </c>
      <c r="AB52" s="69">
        <v>0.26011869244505043</v>
      </c>
      <c r="AC52" s="69">
        <v>0.32472822331146645</v>
      </c>
      <c r="AD52" s="69">
        <v>0.24884470458794145</v>
      </c>
      <c r="AE52" s="69">
        <v>0.3017055795692784</v>
      </c>
      <c r="AF52" s="69">
        <v>0.49728361838859808</v>
      </c>
      <c r="AG52" s="69">
        <v>0.52396015382677563</v>
      </c>
      <c r="AH52" s="69">
        <v>0.3819030639848236</v>
      </c>
      <c r="AI52" s="69">
        <v>0.3895633795591088</v>
      </c>
      <c r="AJ52" s="69">
        <v>0.30604809763208596</v>
      </c>
      <c r="AK52" s="69">
        <v>0.39167308177402116</v>
      </c>
      <c r="AL52" s="69">
        <f>AL51/AL17</f>
        <v>0.3360673454354639</v>
      </c>
      <c r="AM52" s="70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0"/>
      <c r="BD52" s="53"/>
    </row>
    <row r="53" spans="1:57" s="4" customFormat="1" ht="12.75" customHeight="1">
      <c r="A53" s="29">
        <v>48</v>
      </c>
      <c r="B53" s="32" t="s">
        <v>24</v>
      </c>
      <c r="C53" s="61">
        <v>171528</v>
      </c>
      <c r="D53" s="61">
        <v>622052.23699999996</v>
      </c>
      <c r="E53" s="61">
        <v>1679179.99722</v>
      </c>
      <c r="F53" s="61">
        <v>459239.10685999994</v>
      </c>
      <c r="G53" s="61">
        <v>1743799.0709499994</v>
      </c>
      <c r="H53" s="61">
        <v>1306924.8079400002</v>
      </c>
      <c r="I53" s="61">
        <v>520931.41746000003</v>
      </c>
      <c r="J53" s="61">
        <v>496910.66484505992</v>
      </c>
      <c r="K53" s="61">
        <v>2430208.5062600002</v>
      </c>
      <c r="L53" s="61">
        <v>1334129.8617800004</v>
      </c>
      <c r="M53" s="61">
        <v>1411771.9227999998</v>
      </c>
      <c r="N53" s="61">
        <v>168837.88076</v>
      </c>
      <c r="O53" s="61">
        <v>665802.48683999991</v>
      </c>
      <c r="P53" s="61">
        <v>1155958.4000000001</v>
      </c>
      <c r="Q53" s="61">
        <v>520246.11040999996</v>
      </c>
      <c r="R53" s="61">
        <v>103195.85126999998</v>
      </c>
      <c r="S53" s="61">
        <v>22607.249910000002</v>
      </c>
      <c r="T53" s="61">
        <v>371148</v>
      </c>
      <c r="U53" s="61">
        <v>631314.66999999993</v>
      </c>
      <c r="V53" s="61">
        <v>345777.98444000003</v>
      </c>
      <c r="W53" s="61">
        <v>1409261.0588000002</v>
      </c>
      <c r="X53" s="61">
        <v>344796.24451999995</v>
      </c>
      <c r="Y53" s="61">
        <v>90300.607000000004</v>
      </c>
      <c r="Z53" s="61">
        <v>237926.08080999998</v>
      </c>
      <c r="AA53" s="61">
        <v>202082.58806000327</v>
      </c>
      <c r="AB53" s="61">
        <v>844919.28999999992</v>
      </c>
      <c r="AC53" s="61">
        <v>217685.73905999999</v>
      </c>
      <c r="AD53" s="61">
        <v>559934.42999999993</v>
      </c>
      <c r="AE53" s="61">
        <v>262739.3898</v>
      </c>
      <c r="AF53" s="61">
        <v>209383.56</v>
      </c>
      <c r="AG53" s="61">
        <v>1064905</v>
      </c>
      <c r="AH53" s="61">
        <v>890926.41129999992</v>
      </c>
      <c r="AI53" s="61">
        <v>1094124.79</v>
      </c>
      <c r="AJ53" s="61">
        <v>911181.65510000009</v>
      </c>
      <c r="AK53" s="61">
        <v>915047.46</v>
      </c>
      <c r="AL53" s="61">
        <f>SUM(C53:AK53)</f>
        <v>25416778.531195059</v>
      </c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0"/>
    </row>
    <row r="54" spans="1:57" s="4" customFormat="1" ht="12.75" customHeight="1">
      <c r="A54" s="29">
        <v>49</v>
      </c>
      <c r="B54" s="35" t="s">
        <v>87</v>
      </c>
      <c r="C54" s="65">
        <v>25.802996570190746</v>
      </c>
      <c r="D54" s="65">
        <v>67.943811720302378</v>
      </c>
      <c r="E54" s="65">
        <v>23.673601511752885</v>
      </c>
      <c r="F54" s="65">
        <v>49.50997844043669</v>
      </c>
      <c r="G54" s="65">
        <v>52.443180967175998</v>
      </c>
      <c r="H54" s="65">
        <v>31.456010442790166</v>
      </c>
      <c r="I54" s="65">
        <v>30.065350278706461</v>
      </c>
      <c r="J54" s="65">
        <v>24.925833899711375</v>
      </c>
      <c r="K54" s="65">
        <v>198.39901769325232</v>
      </c>
      <c r="L54" s="65">
        <v>25.965989397195067</v>
      </c>
      <c r="M54" s="65">
        <v>30.757393500167058</v>
      </c>
      <c r="N54" s="65">
        <v>45.479504722845405</v>
      </c>
      <c r="O54" s="65">
        <v>48.89787208495828</v>
      </c>
      <c r="P54" s="65">
        <v>37.342563248246442</v>
      </c>
      <c r="Q54" s="65">
        <v>28.383191853316532</v>
      </c>
      <c r="R54" s="65">
        <v>13.215713576201695</v>
      </c>
      <c r="S54" s="65">
        <v>18.067873214020398</v>
      </c>
      <c r="T54" s="65">
        <v>20.917264909866194</v>
      </c>
      <c r="U54" s="62">
        <v>31.534187959732595</v>
      </c>
      <c r="V54" s="62">
        <v>30.792921977548776</v>
      </c>
      <c r="W54" s="62">
        <v>22.922467694042524</v>
      </c>
      <c r="X54" s="62">
        <v>29.804268080434415</v>
      </c>
      <c r="Y54" s="62">
        <v>34.595913368154953</v>
      </c>
      <c r="Z54" s="62">
        <v>111.70962711432313</v>
      </c>
      <c r="AA54" s="62">
        <v>52.175155963132248</v>
      </c>
      <c r="AB54" s="62">
        <v>26.011869244505043</v>
      </c>
      <c r="AC54" s="62">
        <v>32.472822331146645</v>
      </c>
      <c r="AD54" s="62">
        <v>27.324438128636931</v>
      </c>
      <c r="AE54" s="62">
        <v>30.170557956927841</v>
      </c>
      <c r="AF54" s="62">
        <v>49.728361838859811</v>
      </c>
      <c r="AG54" s="62">
        <v>52.396015382677561</v>
      </c>
      <c r="AH54" s="62">
        <v>38.190306398482363</v>
      </c>
      <c r="AI54" s="62">
        <v>38.956337955910882</v>
      </c>
      <c r="AJ54" s="62">
        <v>30.6048097632086</v>
      </c>
      <c r="AK54" s="62">
        <v>39.167308177402113</v>
      </c>
      <c r="AL54" s="61">
        <f>+AL53/AL17*100</f>
        <v>35.232701111669066</v>
      </c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0"/>
    </row>
    <row r="55" spans="1:57" s="4" customFormat="1" ht="12.75" customHeight="1">
      <c r="A55" s="29">
        <v>50</v>
      </c>
      <c r="B55" s="36" t="s">
        <v>23</v>
      </c>
      <c r="C55" s="61">
        <v>0</v>
      </c>
      <c r="D55" s="61">
        <v>10000</v>
      </c>
      <c r="E55" s="61">
        <v>194400</v>
      </c>
      <c r="F55" s="61">
        <v>16500</v>
      </c>
      <c r="G55" s="61">
        <v>5292.48</v>
      </c>
      <c r="H55" s="61">
        <v>141722.52545000002</v>
      </c>
      <c r="I55" s="61">
        <v>95016.730200000005</v>
      </c>
      <c r="J55" s="61">
        <v>100000</v>
      </c>
      <c r="K55" s="61">
        <v>1090000</v>
      </c>
      <c r="L55" s="61">
        <v>238100</v>
      </c>
      <c r="M55" s="61">
        <v>150000</v>
      </c>
      <c r="N55" s="61">
        <v>5000</v>
      </c>
      <c r="O55" s="61">
        <v>0</v>
      </c>
      <c r="P55" s="61">
        <v>129481.85</v>
      </c>
      <c r="Q55" s="61">
        <v>0</v>
      </c>
      <c r="R55" s="61">
        <v>0</v>
      </c>
      <c r="S55" s="61">
        <v>0</v>
      </c>
      <c r="T55" s="61">
        <v>0</v>
      </c>
      <c r="U55" s="63">
        <v>65000</v>
      </c>
      <c r="V55" s="63">
        <v>0</v>
      </c>
      <c r="W55" s="63">
        <v>15650</v>
      </c>
      <c r="X55" s="63">
        <v>34864.490000000005</v>
      </c>
      <c r="Y55" s="63">
        <v>0</v>
      </c>
      <c r="Z55" s="63">
        <v>0</v>
      </c>
      <c r="AA55" s="63">
        <v>0</v>
      </c>
      <c r="AB55" s="63">
        <v>50000</v>
      </c>
      <c r="AC55" s="63">
        <v>50000</v>
      </c>
      <c r="AD55" s="63">
        <v>0</v>
      </c>
      <c r="AE55" s="63">
        <v>62500</v>
      </c>
      <c r="AF55" s="63">
        <v>18600</v>
      </c>
      <c r="AG55" s="63">
        <v>230000</v>
      </c>
      <c r="AH55" s="63">
        <v>70000</v>
      </c>
      <c r="AI55" s="63">
        <v>0</v>
      </c>
      <c r="AJ55" s="63">
        <v>153750</v>
      </c>
      <c r="AK55" s="63">
        <v>22000</v>
      </c>
      <c r="AL55" s="64">
        <f>SUM(C55:AK55)</f>
        <v>2947878.0756500005</v>
      </c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0"/>
    </row>
    <row r="56" spans="1:57" s="4" customFormat="1" ht="12.75" customHeight="1">
      <c r="A56" s="29">
        <v>51</v>
      </c>
      <c r="B56" s="36" t="s">
        <v>25</v>
      </c>
      <c r="C56" s="61">
        <v>12493</v>
      </c>
      <c r="D56" s="61">
        <v>2090.17</v>
      </c>
      <c r="E56" s="61">
        <v>108091.99770000001</v>
      </c>
      <c r="F56" s="61">
        <v>617.1</v>
      </c>
      <c r="G56" s="61">
        <v>0</v>
      </c>
      <c r="H56" s="61">
        <v>123691.3012</v>
      </c>
      <c r="I56" s="61">
        <v>3301</v>
      </c>
      <c r="J56" s="61">
        <v>117986.09473</v>
      </c>
      <c r="K56" s="61">
        <v>55924.170000000006</v>
      </c>
      <c r="L56" s="61">
        <v>55712.295660000003</v>
      </c>
      <c r="M56" s="61">
        <v>92132.995400000014</v>
      </c>
      <c r="N56" s="61">
        <v>3875.1679400000003</v>
      </c>
      <c r="O56" s="61">
        <v>351.5</v>
      </c>
      <c r="P56" s="61">
        <v>0</v>
      </c>
      <c r="Q56" s="61">
        <v>36795.385122</v>
      </c>
      <c r="R56" s="61">
        <v>0</v>
      </c>
      <c r="S56" s="61">
        <v>194.5</v>
      </c>
      <c r="T56" s="61">
        <v>0</v>
      </c>
      <c r="U56" s="63">
        <v>103252.33</v>
      </c>
      <c r="V56" s="63">
        <v>100</v>
      </c>
      <c r="W56" s="63">
        <v>187130.74408999999</v>
      </c>
      <c r="X56" s="63">
        <v>54988.265935288007</v>
      </c>
      <c r="Y56" s="63">
        <v>100</v>
      </c>
      <c r="Z56" s="63">
        <v>28309.562899999997</v>
      </c>
      <c r="AA56" s="63">
        <v>0</v>
      </c>
      <c r="AB56" s="63">
        <v>15512.279999999999</v>
      </c>
      <c r="AC56" s="63">
        <v>38786.500830000004</v>
      </c>
      <c r="AD56" s="63">
        <v>2896.4</v>
      </c>
      <c r="AE56" s="63">
        <v>28887.31</v>
      </c>
      <c r="AF56" s="63">
        <v>0</v>
      </c>
      <c r="AG56" s="63">
        <v>7090</v>
      </c>
      <c r="AH56" s="63">
        <v>7249.44</v>
      </c>
      <c r="AI56" s="63">
        <v>90696.62</v>
      </c>
      <c r="AJ56" s="63">
        <v>128997.10503999999</v>
      </c>
      <c r="AK56" s="63">
        <v>69624.282784493611</v>
      </c>
      <c r="AL56" s="64">
        <f>SUM(C56:AK56)</f>
        <v>1376877.5193317814</v>
      </c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0"/>
    </row>
    <row r="57" spans="1:57" s="6" customFormat="1" ht="12.75" customHeight="1">
      <c r="A57" s="29">
        <v>52</v>
      </c>
      <c r="B57" s="36" t="s">
        <v>68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35752.154999999999</v>
      </c>
      <c r="AL57" s="61">
        <f>SUM(C57:AK57)</f>
        <v>35752.154999999999</v>
      </c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0"/>
    </row>
    <row r="58" spans="1:57" s="5" customFormat="1" ht="12.75" customHeight="1">
      <c r="A58" s="29">
        <v>53</v>
      </c>
      <c r="B58" s="36" t="s">
        <v>26</v>
      </c>
      <c r="C58" s="61">
        <v>0</v>
      </c>
      <c r="D58" s="61">
        <v>55000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5">
        <v>47.47</v>
      </c>
      <c r="O58" s="61">
        <v>5415.3550300000006</v>
      </c>
      <c r="P58" s="61">
        <v>9574.93</v>
      </c>
      <c r="Q58" s="61">
        <v>0</v>
      </c>
      <c r="R58" s="61">
        <v>1235.1075000000001</v>
      </c>
      <c r="S58" s="61">
        <v>0</v>
      </c>
      <c r="T58" s="61">
        <v>0</v>
      </c>
      <c r="U58" s="63">
        <v>5471.34</v>
      </c>
      <c r="V58" s="63">
        <v>448.17</v>
      </c>
      <c r="W58" s="63">
        <v>300000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23073.37</v>
      </c>
      <c r="AG58" s="63">
        <v>0</v>
      </c>
      <c r="AH58" s="63">
        <v>457.47</v>
      </c>
      <c r="AI58" s="63">
        <v>0</v>
      </c>
      <c r="AJ58" s="63">
        <v>23000</v>
      </c>
      <c r="AK58" s="63">
        <v>0</v>
      </c>
      <c r="AL58" s="64">
        <f>SUM(C58:AK58)</f>
        <v>423723.21252999996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0"/>
    </row>
    <row r="59" spans="1:57" ht="12.75" customHeight="1">
      <c r="A59" s="29">
        <v>54</v>
      </c>
      <c r="B59" s="32" t="s">
        <v>27</v>
      </c>
      <c r="C59" s="61">
        <v>12493</v>
      </c>
      <c r="D59" s="61">
        <v>67090.17</v>
      </c>
      <c r="E59" s="61">
        <v>302491.99770000001</v>
      </c>
      <c r="F59" s="61">
        <v>17117.099999999999</v>
      </c>
      <c r="G59" s="61">
        <v>5292.48</v>
      </c>
      <c r="H59" s="61">
        <v>265413.82665</v>
      </c>
      <c r="I59" s="61">
        <v>98317.730200000005</v>
      </c>
      <c r="J59" s="61">
        <v>217986.09473000001</v>
      </c>
      <c r="K59" s="61">
        <v>1145924.17</v>
      </c>
      <c r="L59" s="61">
        <v>293812.29566</v>
      </c>
      <c r="M59" s="61">
        <v>242132.99540000001</v>
      </c>
      <c r="N59" s="61">
        <v>8922.6379399999987</v>
      </c>
      <c r="O59" s="61">
        <v>5766.8550300000006</v>
      </c>
      <c r="P59" s="61">
        <v>139056.78</v>
      </c>
      <c r="Q59" s="61">
        <v>36795.385122</v>
      </c>
      <c r="R59" s="61">
        <v>1235.1075000000001</v>
      </c>
      <c r="S59" s="61">
        <v>194.5</v>
      </c>
      <c r="T59" s="61">
        <v>0</v>
      </c>
      <c r="U59" s="63">
        <v>173723.67</v>
      </c>
      <c r="V59" s="63">
        <v>548.17000000000007</v>
      </c>
      <c r="W59" s="63">
        <v>502780.74408999999</v>
      </c>
      <c r="X59" s="63">
        <v>89852.755935288005</v>
      </c>
      <c r="Y59" s="63">
        <v>100</v>
      </c>
      <c r="Z59" s="63">
        <v>28309.562899999997</v>
      </c>
      <c r="AA59" s="63">
        <v>0</v>
      </c>
      <c r="AB59" s="63">
        <v>65512.28</v>
      </c>
      <c r="AC59" s="63">
        <v>88786.500830000004</v>
      </c>
      <c r="AD59" s="63">
        <v>2896.4</v>
      </c>
      <c r="AE59" s="63">
        <v>91387.31</v>
      </c>
      <c r="AF59" s="63">
        <v>41673.369999999995</v>
      </c>
      <c r="AG59" s="63">
        <v>237090</v>
      </c>
      <c r="AH59" s="63">
        <v>77706.91</v>
      </c>
      <c r="AI59" s="63">
        <v>90696.62</v>
      </c>
      <c r="AJ59" s="63">
        <v>305747.10503999999</v>
      </c>
      <c r="AK59" s="63">
        <v>127376.43778449361</v>
      </c>
      <c r="AL59" s="64">
        <f>SUM(C59:AK59)</f>
        <v>4784230.9625117807</v>
      </c>
      <c r="BC59" s="10"/>
      <c r="BD59" s="9"/>
      <c r="BE59" s="9"/>
    </row>
    <row r="60" spans="1:57" s="4" customFormat="1" ht="12.75" customHeight="1">
      <c r="A60" s="29">
        <v>55</v>
      </c>
      <c r="B60" s="32" t="s">
        <v>53</v>
      </c>
      <c r="C60" s="65">
        <v>4.6053068115632172</v>
      </c>
      <c r="D60" s="65">
        <v>22.848929757343551</v>
      </c>
      <c r="E60" s="65">
        <v>27.652719975207884</v>
      </c>
      <c r="F60" s="65">
        <v>21.20316119362311</v>
      </c>
      <c r="G60" s="65">
        <v>1.120834577533244</v>
      </c>
      <c r="H60" s="65">
        <v>61.715390758520307</v>
      </c>
      <c r="I60" s="65">
        <v>51.595731498682795</v>
      </c>
      <c r="J60" s="65">
        <v>38.639192341507169</v>
      </c>
      <c r="K60" s="65">
        <v>53.914781249588316</v>
      </c>
      <c r="L60" s="65">
        <v>46.154955977115137</v>
      </c>
      <c r="M60" s="65">
        <v>39.126408326438806</v>
      </c>
      <c r="N60" s="65">
        <v>4.4963228433353652</v>
      </c>
      <c r="O60" s="65">
        <v>1.3617291892466266</v>
      </c>
      <c r="P60" s="65">
        <v>22.209285759918227</v>
      </c>
      <c r="Q60" s="65">
        <v>11.9976605286154</v>
      </c>
      <c r="R60" s="65">
        <v>-0.25039532663102648</v>
      </c>
      <c r="S60" s="65">
        <v>0.49993574090733839</v>
      </c>
      <c r="T60" s="65">
        <v>0</v>
      </c>
      <c r="U60" s="65">
        <v>44.99806511371537</v>
      </c>
      <c r="V60" s="65">
        <v>0.33526651170903782</v>
      </c>
      <c r="W60" s="65">
        <v>55.490798609983777</v>
      </c>
      <c r="X60" s="65">
        <v>23.862375043039041</v>
      </c>
      <c r="Y60" s="65">
        <v>0.13003814929185775</v>
      </c>
      <c r="Z60" s="65">
        <v>10.730932086838298</v>
      </c>
      <c r="AA60" s="65">
        <v>0</v>
      </c>
      <c r="AB60" s="65">
        <v>15.57276457963307</v>
      </c>
      <c r="AC60" s="65">
        <v>31.099535591342757</v>
      </c>
      <c r="AD60" s="65">
        <v>0.96168187149321793</v>
      </c>
      <c r="AE60" s="65">
        <v>32.246663929906759</v>
      </c>
      <c r="AF60" s="65">
        <v>19.256523561341641</v>
      </c>
      <c r="AG60" s="65">
        <v>98.722507682442398</v>
      </c>
      <c r="AH60" s="65">
        <v>15.742093694606231</v>
      </c>
      <c r="AI60" s="65">
        <v>18.710485133924308</v>
      </c>
      <c r="AJ60" s="65">
        <v>65.30460257827356</v>
      </c>
      <c r="AK60" s="65">
        <v>26.277439507437016</v>
      </c>
      <c r="AL60" s="65">
        <f>+AL59/AL79*100</f>
        <v>33.779359124735272</v>
      </c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0"/>
    </row>
    <row r="61" spans="1:57" ht="12.75" customHeight="1">
      <c r="A61" s="29">
        <v>56</v>
      </c>
      <c r="B61" s="32" t="s">
        <v>44</v>
      </c>
      <c r="C61" s="65">
        <v>4.6053068115632172</v>
      </c>
      <c r="D61" s="65">
        <v>0.71185014899957433</v>
      </c>
      <c r="E61" s="65">
        <v>9.8813779097830157</v>
      </c>
      <c r="F61" s="65">
        <v>0.76440932007085438</v>
      </c>
      <c r="G61" s="65">
        <v>0</v>
      </c>
      <c r="H61" s="65">
        <v>28.761338786823266</v>
      </c>
      <c r="I61" s="65">
        <v>1.7323173483631937</v>
      </c>
      <c r="J61" s="65">
        <v>20.913661550487628</v>
      </c>
      <c r="K61" s="65">
        <v>2.6311857896450426</v>
      </c>
      <c r="L61" s="65">
        <v>8.7518411977793775</v>
      </c>
      <c r="M61" s="65">
        <v>14.887823084182227</v>
      </c>
      <c r="N61" s="65">
        <v>1.9527864122191261</v>
      </c>
      <c r="O61" s="65">
        <v>8.2999799289247805E-2</v>
      </c>
      <c r="P61" s="65">
        <v>0</v>
      </c>
      <c r="Q61" s="65">
        <v>11.9976605286154</v>
      </c>
      <c r="R61" s="65">
        <v>0</v>
      </c>
      <c r="S61" s="65">
        <v>0.49993574090733839</v>
      </c>
      <c r="T61" s="65">
        <v>0</v>
      </c>
      <c r="U61" s="65">
        <v>26.744513677858787</v>
      </c>
      <c r="V61" s="65">
        <v>6.1161047067340019E-2</v>
      </c>
      <c r="W61" s="65">
        <v>20.653206305323046</v>
      </c>
      <c r="X61" s="65">
        <v>14.603343114586512</v>
      </c>
      <c r="Y61" s="65">
        <v>0.13003814929185775</v>
      </c>
      <c r="Z61" s="65">
        <v>10.730932086838298</v>
      </c>
      <c r="AA61" s="65">
        <v>0</v>
      </c>
      <c r="AB61" s="65">
        <v>3.6873863118998522</v>
      </c>
      <c r="AC61" s="65">
        <v>13.585873435150113</v>
      </c>
      <c r="AD61" s="65">
        <v>0.96168187149321793</v>
      </c>
      <c r="AE61" s="65">
        <v>10.1930933015649</v>
      </c>
      <c r="AF61" s="65">
        <v>0</v>
      </c>
      <c r="AG61" s="65">
        <v>2.9522231197794788</v>
      </c>
      <c r="AH61" s="65">
        <v>1.4686128133704734</v>
      </c>
      <c r="AI61" s="65">
        <v>18.710485133924308</v>
      </c>
      <c r="AJ61" s="65">
        <v>27.552524748461337</v>
      </c>
      <c r="AK61" s="65">
        <v>14.363314840171661</v>
      </c>
      <c r="AL61" s="65">
        <f>+AL56/AL79*100</f>
        <v>9.7215290316721106</v>
      </c>
      <c r="BC61" s="10"/>
      <c r="BD61" s="9"/>
      <c r="BE61" s="9"/>
    </row>
    <row r="62" spans="1:57" ht="12.75" customHeight="1">
      <c r="A62" s="29">
        <v>57</v>
      </c>
      <c r="B62" s="32" t="s">
        <v>45</v>
      </c>
      <c r="C62" s="56">
        <v>0</v>
      </c>
      <c r="D62" s="59">
        <v>0</v>
      </c>
      <c r="E62" s="56">
        <v>0</v>
      </c>
      <c r="F62" s="59">
        <v>0</v>
      </c>
      <c r="G62" s="59">
        <v>0</v>
      </c>
      <c r="H62" s="59">
        <v>0</v>
      </c>
      <c r="I62" s="56">
        <v>0</v>
      </c>
      <c r="J62" s="56">
        <v>0</v>
      </c>
      <c r="K62" s="59">
        <v>0</v>
      </c>
      <c r="L62" s="60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63">
        <v>0</v>
      </c>
      <c r="V62" s="63">
        <v>0</v>
      </c>
      <c r="W62" s="63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3">
        <v>0</v>
      </c>
      <c r="AH62" s="63">
        <v>0</v>
      </c>
      <c r="AI62" s="63">
        <v>0</v>
      </c>
      <c r="AJ62" s="63">
        <v>0</v>
      </c>
      <c r="AK62" s="61">
        <v>7.3755798687234169</v>
      </c>
      <c r="AL62" s="61">
        <f>+AL57/AL79*100</f>
        <v>0.2524303054537631</v>
      </c>
      <c r="BC62" s="10"/>
      <c r="BD62" s="9"/>
      <c r="BE62" s="9"/>
    </row>
    <row r="63" spans="1:57" ht="12.75" customHeight="1">
      <c r="A63" s="29">
        <v>58</v>
      </c>
      <c r="B63" s="30" t="s">
        <v>28</v>
      </c>
      <c r="C63" s="61">
        <v>0</v>
      </c>
      <c r="D63" s="61">
        <v>179853.35</v>
      </c>
      <c r="E63" s="61">
        <v>14075.431199999999</v>
      </c>
      <c r="F63" s="61">
        <v>0</v>
      </c>
      <c r="G63" s="61">
        <v>125</v>
      </c>
      <c r="H63" s="61">
        <v>3230.2870800000001</v>
      </c>
      <c r="I63" s="61">
        <v>1001.25</v>
      </c>
      <c r="J63" s="61">
        <v>0</v>
      </c>
      <c r="K63" s="61">
        <v>80723.910250000001</v>
      </c>
      <c r="L63" s="61">
        <v>1197.58682</v>
      </c>
      <c r="M63" s="61">
        <v>539.33699999999999</v>
      </c>
      <c r="N63" s="61">
        <v>0</v>
      </c>
      <c r="O63" s="61">
        <v>4296</v>
      </c>
      <c r="P63" s="61">
        <v>0</v>
      </c>
      <c r="Q63" s="61">
        <v>10361.269619999999</v>
      </c>
      <c r="R63" s="61">
        <v>267069.65130999999</v>
      </c>
      <c r="S63" s="61">
        <v>1007.841</v>
      </c>
      <c r="T63" s="61">
        <v>1169</v>
      </c>
      <c r="U63" s="63">
        <v>0</v>
      </c>
      <c r="V63" s="63">
        <v>0</v>
      </c>
      <c r="W63" s="61">
        <v>9614.8858400000008</v>
      </c>
      <c r="X63" s="61">
        <v>0</v>
      </c>
      <c r="Y63" s="61">
        <v>0</v>
      </c>
      <c r="Z63" s="61">
        <v>13447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91240</v>
      </c>
      <c r="AH63" s="63">
        <v>0</v>
      </c>
      <c r="AI63" s="61">
        <v>4889.25</v>
      </c>
      <c r="AJ63" s="61">
        <v>9742.861710000001</v>
      </c>
      <c r="AK63" s="61">
        <v>139449.58535000001</v>
      </c>
      <c r="AL63" s="61">
        <f>SUM(C63:AK63)</f>
        <v>833033.49717999995</v>
      </c>
      <c r="BC63" s="10"/>
      <c r="BD63" s="9"/>
      <c r="BE63" s="9"/>
    </row>
    <row r="64" spans="1:57" ht="12.75" customHeight="1">
      <c r="A64" s="29">
        <v>59</v>
      </c>
      <c r="B64" s="40" t="s">
        <v>29</v>
      </c>
      <c r="C64" s="61">
        <v>0</v>
      </c>
      <c r="D64" s="61">
        <v>179853.35</v>
      </c>
      <c r="E64" s="61">
        <v>14075.431199999999</v>
      </c>
      <c r="F64" s="61">
        <v>0</v>
      </c>
      <c r="G64" s="61">
        <v>125</v>
      </c>
      <c r="H64" s="61">
        <v>3230.2870800000001</v>
      </c>
      <c r="I64" s="61">
        <v>1001.25</v>
      </c>
      <c r="J64" s="61">
        <v>0</v>
      </c>
      <c r="K64" s="61">
        <v>80723.910909999991</v>
      </c>
      <c r="L64" s="61">
        <v>1197.58682</v>
      </c>
      <c r="M64" s="61">
        <v>539.33699999999999</v>
      </c>
      <c r="N64" s="61">
        <v>0</v>
      </c>
      <c r="O64" s="61">
        <v>3067</v>
      </c>
      <c r="P64" s="61">
        <v>0</v>
      </c>
      <c r="Q64" s="61">
        <v>10361.269619999999</v>
      </c>
      <c r="R64" s="61">
        <v>267069.65130999999</v>
      </c>
      <c r="S64" s="61">
        <v>1007.841</v>
      </c>
      <c r="T64" s="61">
        <v>1169</v>
      </c>
      <c r="U64" s="63">
        <v>0</v>
      </c>
      <c r="V64" s="63">
        <v>0</v>
      </c>
      <c r="W64" s="61">
        <v>9614.885839999999</v>
      </c>
      <c r="X64" s="61">
        <v>0</v>
      </c>
      <c r="Y64" s="61">
        <v>0</v>
      </c>
      <c r="Z64" s="61">
        <v>13447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91240</v>
      </c>
      <c r="AH64" s="63">
        <v>0</v>
      </c>
      <c r="AI64" s="61">
        <v>4889.25</v>
      </c>
      <c r="AJ64" s="61">
        <v>9742.8617099999992</v>
      </c>
      <c r="AK64" s="61">
        <v>139449.58535000001</v>
      </c>
      <c r="AL64" s="61">
        <f>SUM(C64:AK64)</f>
        <v>831804.49784000008</v>
      </c>
      <c r="BC64" s="10"/>
      <c r="BD64" s="9"/>
      <c r="BE64" s="9"/>
    </row>
    <row r="65" spans="1:57" ht="12.75" customHeight="1">
      <c r="A65" s="29">
        <v>60</v>
      </c>
      <c r="B65" s="35" t="s">
        <v>30</v>
      </c>
      <c r="C65" s="65">
        <v>0</v>
      </c>
      <c r="D65" s="65">
        <v>9.9290769773981804</v>
      </c>
      <c r="E65" s="65">
        <v>0.16317173403337573</v>
      </c>
      <c r="F65" s="65">
        <v>0</v>
      </c>
      <c r="G65" s="65">
        <v>2.8824655203033797E-3</v>
      </c>
      <c r="H65" s="65">
        <v>6.0801045722912214E-2</v>
      </c>
      <c r="I65" s="65">
        <v>4.6177767804233674E-2</v>
      </c>
      <c r="J65" s="65">
        <v>0</v>
      </c>
      <c r="K65" s="65">
        <v>1.988859693124212</v>
      </c>
      <c r="L65" s="65">
        <v>1.9996115936673456E-2</v>
      </c>
      <c r="M65" s="65">
        <v>9.8447151430865274E-3</v>
      </c>
      <c r="N65" s="65">
        <v>0</v>
      </c>
      <c r="O65" s="65">
        <v>0.21553735152401196</v>
      </c>
      <c r="P65" s="65">
        <v>0</v>
      </c>
      <c r="Q65" s="65">
        <v>0.44058908523726448</v>
      </c>
      <c r="R65" s="65">
        <v>12.436489231417045</v>
      </c>
      <c r="S65" s="68">
        <v>0.48510999917581266</v>
      </c>
      <c r="T65" s="68">
        <v>5.2943097266297437E-2</v>
      </c>
      <c r="U65" s="65">
        <v>0</v>
      </c>
      <c r="V65" s="65">
        <v>0</v>
      </c>
      <c r="W65" s="65">
        <v>0.12178822567787444</v>
      </c>
      <c r="X65" s="65">
        <v>0</v>
      </c>
      <c r="Y65" s="65">
        <v>0</v>
      </c>
      <c r="Z65" s="65">
        <v>2.4741162181532022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3.0109379150805946</v>
      </c>
      <c r="AH65" s="65">
        <v>0</v>
      </c>
      <c r="AI65" s="65">
        <v>0.13985910086289652</v>
      </c>
      <c r="AJ65" s="65">
        <v>0.21460277457162058</v>
      </c>
      <c r="AK65" s="65">
        <v>3.2833079606759323</v>
      </c>
      <c r="AL65" s="65">
        <f>+AL63/AL11*100</f>
        <v>0.83777780578772076</v>
      </c>
      <c r="BC65" s="10"/>
      <c r="BD65" s="9"/>
      <c r="BE65" s="9"/>
    </row>
    <row r="66" spans="1:57" ht="12.75" customHeight="1">
      <c r="A66" s="29">
        <v>61</v>
      </c>
      <c r="B66" s="35" t="s">
        <v>31</v>
      </c>
      <c r="C66" s="65">
        <v>0</v>
      </c>
      <c r="D66" s="65">
        <v>100</v>
      </c>
      <c r="E66" s="65">
        <v>100</v>
      </c>
      <c r="F66" s="65">
        <v>0</v>
      </c>
      <c r="G66" s="65">
        <v>100</v>
      </c>
      <c r="H66" s="65">
        <v>100</v>
      </c>
      <c r="I66" s="65">
        <v>100</v>
      </c>
      <c r="J66" s="65">
        <v>0</v>
      </c>
      <c r="K66" s="65">
        <v>100.000000817602</v>
      </c>
      <c r="L66" s="65">
        <v>100</v>
      </c>
      <c r="M66" s="65">
        <v>100</v>
      </c>
      <c r="N66" s="65">
        <v>0</v>
      </c>
      <c r="O66" s="65">
        <v>71.391992551210421</v>
      </c>
      <c r="P66" s="65">
        <v>0</v>
      </c>
      <c r="Q66" s="65">
        <v>100</v>
      </c>
      <c r="R66" s="65">
        <v>100</v>
      </c>
      <c r="S66" s="65">
        <v>100</v>
      </c>
      <c r="T66" s="65">
        <v>100</v>
      </c>
      <c r="U66" s="65">
        <v>0</v>
      </c>
      <c r="V66" s="65">
        <v>0</v>
      </c>
      <c r="W66" s="65">
        <v>99.999999999999972</v>
      </c>
      <c r="X66" s="65">
        <v>0</v>
      </c>
      <c r="Y66" s="65">
        <v>0</v>
      </c>
      <c r="Z66" s="65">
        <v>100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100</v>
      </c>
      <c r="AH66" s="65">
        <v>0</v>
      </c>
      <c r="AI66" s="65">
        <v>100</v>
      </c>
      <c r="AJ66" s="65">
        <v>99.999999999999972</v>
      </c>
      <c r="AK66" s="65">
        <v>100</v>
      </c>
      <c r="AL66" s="65">
        <f>+AL63/AL64*100</f>
        <v>100.14775098514028</v>
      </c>
      <c r="BC66" s="10"/>
      <c r="BD66" s="9"/>
      <c r="BE66" s="9"/>
    </row>
    <row r="67" spans="1:57" ht="12.75" customHeight="1">
      <c r="A67" s="29">
        <v>62</v>
      </c>
      <c r="B67" s="30" t="s">
        <v>32</v>
      </c>
      <c r="C67" s="61">
        <v>52814</v>
      </c>
      <c r="D67" s="61">
        <v>116915.12999999999</v>
      </c>
      <c r="E67" s="61">
        <v>618404.25305999967</v>
      </c>
      <c r="F67" s="61">
        <v>62643.985809999991</v>
      </c>
      <c r="G67" s="61">
        <v>267896.55817999999</v>
      </c>
      <c r="H67" s="61">
        <v>259014.19987333336</v>
      </c>
      <c r="I67" s="61">
        <v>131722.56753999999</v>
      </c>
      <c r="J67" s="61">
        <v>221295.86454812001</v>
      </c>
      <c r="K67" s="61">
        <v>176995.22686</v>
      </c>
      <c r="L67" s="61">
        <v>358968.15995000012</v>
      </c>
      <c r="M67" s="61">
        <v>361702.07800000004</v>
      </c>
      <c r="N67" s="61">
        <v>28579.13178</v>
      </c>
      <c r="O67" s="61">
        <v>118506.18844</v>
      </c>
      <c r="P67" s="61">
        <v>227128.33</v>
      </c>
      <c r="Q67" s="61">
        <v>128336.00313999999</v>
      </c>
      <c r="R67" s="61">
        <v>18342.018370000002</v>
      </c>
      <c r="S67" s="61">
        <v>10321.008800000001</v>
      </c>
      <c r="T67" s="61">
        <v>149696</v>
      </c>
      <c r="U67" s="61">
        <v>133837.96</v>
      </c>
      <c r="V67" s="63">
        <v>97458.962039999999</v>
      </c>
      <c r="W67" s="63">
        <v>359010.90660000005</v>
      </c>
      <c r="X67" s="61">
        <v>120483.59344</v>
      </c>
      <c r="Y67" s="63">
        <v>23792.251</v>
      </c>
      <c r="Z67" s="61">
        <v>28727.868040000001</v>
      </c>
      <c r="AA67" s="61">
        <v>32016.541659999984</v>
      </c>
      <c r="AB67" s="63">
        <v>258401.49</v>
      </c>
      <c r="AC67" s="61">
        <v>96676.978770000016</v>
      </c>
      <c r="AD67" s="61">
        <v>185162.715</v>
      </c>
      <c r="AE67" s="61">
        <v>69681.320200000002</v>
      </c>
      <c r="AF67" s="61">
        <v>33466.86</v>
      </c>
      <c r="AG67" s="61">
        <v>130978</v>
      </c>
      <c r="AH67" s="61">
        <v>182225.86551999999</v>
      </c>
      <c r="AI67" s="61">
        <v>165910.74000000002</v>
      </c>
      <c r="AJ67" s="63">
        <v>226586.95488999999</v>
      </c>
      <c r="AK67" s="63">
        <v>259107.00448</v>
      </c>
      <c r="AL67" s="61">
        <f>SUM(C67:AK67)</f>
        <v>5712806.7159914533</v>
      </c>
      <c r="BC67" s="10"/>
      <c r="BD67" s="9"/>
      <c r="BE67" s="9"/>
    </row>
    <row r="68" spans="1:57" ht="12.75" customHeight="1">
      <c r="A68" s="29">
        <v>63</v>
      </c>
      <c r="B68" s="41" t="s">
        <v>74</v>
      </c>
      <c r="C68" s="61">
        <v>19782</v>
      </c>
      <c r="D68" s="61">
        <v>76911.75245</v>
      </c>
      <c r="E68" s="61">
        <v>288885.82946999971</v>
      </c>
      <c r="F68" s="61">
        <v>12862.473429999991</v>
      </c>
      <c r="G68" s="61">
        <v>86632.098679999996</v>
      </c>
      <c r="H68" s="61">
        <v>88349.015333333373</v>
      </c>
      <c r="I68" s="61">
        <v>43016.896270000012</v>
      </c>
      <c r="J68" s="61">
        <v>113971.15420811999</v>
      </c>
      <c r="K68" s="61">
        <v>114518.15636000002</v>
      </c>
      <c r="L68" s="61">
        <v>130031.73263000016</v>
      </c>
      <c r="M68" s="61">
        <v>164975.97353000005</v>
      </c>
      <c r="N68" s="61">
        <v>10597.734389999994</v>
      </c>
      <c r="O68" s="61">
        <v>41935.992329999994</v>
      </c>
      <c r="P68" s="61">
        <v>89768.599999999977</v>
      </c>
      <c r="Q68" s="61">
        <v>34933.80448999998</v>
      </c>
      <c r="R68" s="61">
        <v>-36052.54694</v>
      </c>
      <c r="S68" s="61">
        <v>-803.22826999999779</v>
      </c>
      <c r="T68" s="61">
        <v>85231</v>
      </c>
      <c r="U68" s="61">
        <v>51632.25999999998</v>
      </c>
      <c r="V68" s="63">
        <v>40112.232040000003</v>
      </c>
      <c r="W68" s="63">
        <v>157064.28704000002</v>
      </c>
      <c r="X68" s="61">
        <v>51365.514980000007</v>
      </c>
      <c r="Y68" s="63">
        <v>10555.871000000001</v>
      </c>
      <c r="Z68" s="61">
        <v>18677.657380000001</v>
      </c>
      <c r="AA68" s="61">
        <v>14462.269929999969</v>
      </c>
      <c r="AB68" s="63">
        <v>115113.31999999998</v>
      </c>
      <c r="AC68" s="61">
        <v>60368.076250000013</v>
      </c>
      <c r="AD68" s="61">
        <v>69578.335000000006</v>
      </c>
      <c r="AE68" s="61">
        <v>22065.770200000006</v>
      </c>
      <c r="AF68" s="61">
        <v>16487.36</v>
      </c>
      <c r="AG68" s="61">
        <v>26432</v>
      </c>
      <c r="AH68" s="61">
        <v>65565.646329999989</v>
      </c>
      <c r="AI68" s="61">
        <v>62012.440000000017</v>
      </c>
      <c r="AJ68" s="61">
        <v>86842.472339999978</v>
      </c>
      <c r="AK68" s="61">
        <v>159554.61683000001</v>
      </c>
      <c r="AL68" s="61">
        <f>SUM(C68:AK68)</f>
        <v>2393438.5676814527</v>
      </c>
      <c r="BC68" s="10"/>
      <c r="BD68" s="9"/>
      <c r="BE68" s="9"/>
    </row>
    <row r="69" spans="1:57" ht="12.75" customHeight="1">
      <c r="A69" s="29">
        <v>64</v>
      </c>
      <c r="B69" s="42" t="s">
        <v>69</v>
      </c>
      <c r="C69" s="65">
        <v>37.455977581701823</v>
      </c>
      <c r="D69" s="65">
        <v>65.784259445291639</v>
      </c>
      <c r="E69" s="65">
        <v>46.714722293795582</v>
      </c>
      <c r="F69" s="65">
        <v>20.532654912814834</v>
      </c>
      <c r="G69" s="65">
        <v>32.337891635693126</v>
      </c>
      <c r="H69" s="65">
        <v>34.109718840333464</v>
      </c>
      <c r="I69" s="65">
        <v>32.657195401947455</v>
      </c>
      <c r="J69" s="65">
        <v>51.501709912585085</v>
      </c>
      <c r="K69" s="65">
        <v>64.701268159384767</v>
      </c>
      <c r="L69" s="65">
        <v>36.223751055835145</v>
      </c>
      <c r="M69" s="65">
        <v>45.611010708652891</v>
      </c>
      <c r="N69" s="65">
        <v>37.082072582122343</v>
      </c>
      <c r="O69" s="65">
        <v>35.387175034519231</v>
      </c>
      <c r="P69" s="65">
        <v>39.523295046461165</v>
      </c>
      <c r="Q69" s="65">
        <v>27.220580067380759</v>
      </c>
      <c r="R69" s="65">
        <v>-196.55714116483026</v>
      </c>
      <c r="S69" s="65">
        <v>-7.7824589201008889</v>
      </c>
      <c r="T69" s="65">
        <v>56.936057075673361</v>
      </c>
      <c r="U69" s="65">
        <v>38.578188131379157</v>
      </c>
      <c r="V69" s="65">
        <v>41.158074332391081</v>
      </c>
      <c r="W69" s="65">
        <v>43.749168661050369</v>
      </c>
      <c r="X69" s="65">
        <v>42.632788011572444</v>
      </c>
      <c r="Y69" s="65">
        <v>44.366844482264419</v>
      </c>
      <c r="Z69" s="65">
        <v>65.015814448860866</v>
      </c>
      <c r="AA69" s="65">
        <v>45.171243301610161</v>
      </c>
      <c r="AB69" s="65">
        <v>44.548241575541986</v>
      </c>
      <c r="AC69" s="65">
        <v>62.44307281635173</v>
      </c>
      <c r="AD69" s="65">
        <v>37.576860438668767</v>
      </c>
      <c r="AE69" s="65">
        <v>31.666693651421383</v>
      </c>
      <c r="AF69" s="65">
        <v>49.264735323242157</v>
      </c>
      <c r="AG69" s="65">
        <v>20.180488326283804</v>
      </c>
      <c r="AH69" s="65">
        <v>35.980427994073047</v>
      </c>
      <c r="AI69" s="65">
        <v>37.376989578854278</v>
      </c>
      <c r="AJ69" s="65">
        <v>38.326333650654753</v>
      </c>
      <c r="AK69" s="65">
        <v>61.578658265224831</v>
      </c>
      <c r="AL69" s="65">
        <f>+AL68/AL67*100</f>
        <v>41.896018658948684</v>
      </c>
      <c r="BC69" s="10"/>
      <c r="BD69" s="9"/>
      <c r="BE69" s="9"/>
    </row>
    <row r="70" spans="1:57" ht="12.75" customHeight="1">
      <c r="A70" s="29">
        <v>65</v>
      </c>
      <c r="B70" s="41" t="s">
        <v>70</v>
      </c>
      <c r="C70" s="61">
        <v>31527</v>
      </c>
      <c r="D70" s="61">
        <v>52569.060000000005</v>
      </c>
      <c r="E70" s="61">
        <v>45247.642030000003</v>
      </c>
      <c r="F70" s="61">
        <v>25175.228930000001</v>
      </c>
      <c r="G70" s="61">
        <v>107309.89304</v>
      </c>
      <c r="H70" s="61">
        <v>47901.886150000006</v>
      </c>
      <c r="I70" s="61">
        <v>1732.2221199999985</v>
      </c>
      <c r="J70" s="61">
        <v>127692.28559</v>
      </c>
      <c r="K70" s="61">
        <v>128866.03088999999</v>
      </c>
      <c r="L70" s="61">
        <v>13704.696970000005</v>
      </c>
      <c r="M70" s="61">
        <v>27758.213279999996</v>
      </c>
      <c r="N70" s="61">
        <v>4233.2433000000001</v>
      </c>
      <c r="O70" s="61">
        <v>70560.497679999986</v>
      </c>
      <c r="P70" s="61">
        <v>89038.5</v>
      </c>
      <c r="Q70" s="61">
        <v>51382.7</v>
      </c>
      <c r="R70" s="61">
        <v>364852.4167</v>
      </c>
      <c r="S70" s="61">
        <v>11107.913999999999</v>
      </c>
      <c r="T70" s="61">
        <v>16415</v>
      </c>
      <c r="U70" s="63">
        <v>8793.01</v>
      </c>
      <c r="V70" s="61">
        <v>4197.3</v>
      </c>
      <c r="W70" s="61">
        <v>62385.232809999994</v>
      </c>
      <c r="X70" s="61">
        <v>257.53985000000011</v>
      </c>
      <c r="Y70" s="63">
        <v>7824.3360000000011</v>
      </c>
      <c r="Z70" s="61">
        <v>3627.4400000000005</v>
      </c>
      <c r="AA70" s="63">
        <v>771.08400000000029</v>
      </c>
      <c r="AB70" s="63">
        <v>33099.719999999994</v>
      </c>
      <c r="AC70" s="61">
        <v>4443.2462000000005</v>
      </c>
      <c r="AD70" s="61">
        <v>70541.039999999994</v>
      </c>
      <c r="AE70" s="61">
        <v>34420.164900000003</v>
      </c>
      <c r="AF70" s="61">
        <v>765.9</v>
      </c>
      <c r="AG70" s="61">
        <v>197613</v>
      </c>
      <c r="AH70" s="61">
        <v>89025.982080000002</v>
      </c>
      <c r="AI70" s="61">
        <v>31399.709999999992</v>
      </c>
      <c r="AJ70" s="61">
        <v>67886.672370000015</v>
      </c>
      <c r="AK70" s="61">
        <v>377906.65919999999</v>
      </c>
      <c r="AL70" s="61">
        <f t="shared" ref="AL70:AL76" si="3">SUM(C70:AK70)</f>
        <v>2212032.4680900001</v>
      </c>
      <c r="BC70" s="10"/>
      <c r="BD70" s="9"/>
      <c r="BE70" s="9"/>
    </row>
    <row r="71" spans="1:57" ht="12.75" customHeight="1">
      <c r="A71" s="29">
        <v>66</v>
      </c>
      <c r="B71" s="41" t="s">
        <v>33</v>
      </c>
      <c r="C71" s="61">
        <v>33032</v>
      </c>
      <c r="D71" s="61">
        <v>40003.377549999997</v>
      </c>
      <c r="E71" s="61">
        <v>329518.42358999996</v>
      </c>
      <c r="F71" s="61">
        <v>49781.51238</v>
      </c>
      <c r="G71" s="61">
        <v>181264.4595</v>
      </c>
      <c r="H71" s="61">
        <v>170665.18453999999</v>
      </c>
      <c r="I71" s="61">
        <v>88705.671269999977</v>
      </c>
      <c r="J71" s="61">
        <v>107324.71034000002</v>
      </c>
      <c r="K71" s="61">
        <v>62477.07049999998</v>
      </c>
      <c r="L71" s="61">
        <v>228936.42731999996</v>
      </c>
      <c r="M71" s="61">
        <v>196726.10446999999</v>
      </c>
      <c r="N71" s="61">
        <v>17981.397390000006</v>
      </c>
      <c r="O71" s="61">
        <v>76570.196110000004</v>
      </c>
      <c r="P71" s="61">
        <v>137359.73000000001</v>
      </c>
      <c r="Q71" s="61">
        <v>93402.198650000006</v>
      </c>
      <c r="R71" s="61">
        <v>54394.565310000005</v>
      </c>
      <c r="S71" s="61">
        <v>11124.237069999999</v>
      </c>
      <c r="T71" s="61">
        <v>64465</v>
      </c>
      <c r="U71" s="61">
        <v>82205.700000000012</v>
      </c>
      <c r="V71" s="61">
        <v>57346.729999999996</v>
      </c>
      <c r="W71" s="61">
        <v>201946.61956000002</v>
      </c>
      <c r="X71" s="61">
        <v>69118.07845999999</v>
      </c>
      <c r="Y71" s="63">
        <v>13236.38</v>
      </c>
      <c r="Z71" s="61">
        <v>10050.210660000001</v>
      </c>
      <c r="AA71" s="61">
        <v>17554.271730000015</v>
      </c>
      <c r="AB71" s="63">
        <v>143288.17000000001</v>
      </c>
      <c r="AC71" s="61">
        <v>36308.902520000003</v>
      </c>
      <c r="AD71" s="61">
        <v>115584.37999999999</v>
      </c>
      <c r="AE71" s="61">
        <v>47615.549999999996</v>
      </c>
      <c r="AF71" s="61">
        <v>16979.5</v>
      </c>
      <c r="AG71" s="61">
        <v>104546</v>
      </c>
      <c r="AH71" s="61">
        <v>116660.21919</v>
      </c>
      <c r="AI71" s="61">
        <v>103898.3</v>
      </c>
      <c r="AJ71" s="61">
        <v>139744.48255000002</v>
      </c>
      <c r="AK71" s="61">
        <v>99552.387650000004</v>
      </c>
      <c r="AL71" s="61">
        <f t="shared" si="3"/>
        <v>3319368.1483099987</v>
      </c>
      <c r="BC71" s="10"/>
      <c r="BD71" s="9"/>
      <c r="BE71" s="9"/>
    </row>
    <row r="72" spans="1:57" ht="12.75" customHeight="1">
      <c r="A72" s="29">
        <v>67</v>
      </c>
      <c r="B72" s="30" t="s">
        <v>34</v>
      </c>
      <c r="C72" s="61">
        <v>57133</v>
      </c>
      <c r="D72" s="61">
        <v>120430.15</v>
      </c>
      <c r="E72" s="61">
        <v>651816.16176999966</v>
      </c>
      <c r="F72" s="61">
        <v>64743.81736999999</v>
      </c>
      <c r="G72" s="61">
        <v>288891.59109</v>
      </c>
      <c r="H72" s="61">
        <v>295468.25893333333</v>
      </c>
      <c r="I72" s="61">
        <v>142948.5079</v>
      </c>
      <c r="J72" s="61">
        <v>233615.27757812</v>
      </c>
      <c r="K72" s="61">
        <v>184853.60071</v>
      </c>
      <c r="L72" s="61">
        <v>376828.6193100001</v>
      </c>
      <c r="M72" s="61">
        <v>405500.33631000004</v>
      </c>
      <c r="N72" s="61">
        <v>31063.277309999998</v>
      </c>
      <c r="O72" s="61">
        <v>120903.58486</v>
      </c>
      <c r="P72" s="61">
        <v>239958.71999999997</v>
      </c>
      <c r="Q72" s="61">
        <v>139934.40313999998</v>
      </c>
      <c r="R72" s="61">
        <v>19894.768950000001</v>
      </c>
      <c r="S72" s="61">
        <v>10649.287100000001</v>
      </c>
      <c r="T72" s="61">
        <v>162265</v>
      </c>
      <c r="U72" s="61">
        <v>150870.46</v>
      </c>
      <c r="V72" s="61">
        <v>103537.54204</v>
      </c>
      <c r="W72" s="61">
        <v>388290.20270000002</v>
      </c>
      <c r="X72" s="61">
        <v>127249.81462999999</v>
      </c>
      <c r="Y72" s="63">
        <v>25943.744999999999</v>
      </c>
      <c r="Z72" s="61">
        <v>30364.086289999999</v>
      </c>
      <c r="AA72" s="61">
        <v>35438.053159999981</v>
      </c>
      <c r="AB72" s="63">
        <v>280697.08999999997</v>
      </c>
      <c r="AC72" s="61">
        <v>100990.90397000001</v>
      </c>
      <c r="AD72" s="61">
        <v>193522.01499999998</v>
      </c>
      <c r="AE72" s="61">
        <v>75051.3802</v>
      </c>
      <c r="AF72" s="61">
        <v>36796.879999999997</v>
      </c>
      <c r="AG72" s="61">
        <v>137653</v>
      </c>
      <c r="AH72" s="61">
        <v>193458.74051999999</v>
      </c>
      <c r="AI72" s="61">
        <v>182807.90000000002</v>
      </c>
      <c r="AJ72" s="61">
        <v>247258.24221</v>
      </c>
      <c r="AK72" s="61">
        <v>269822.82101999997</v>
      </c>
      <c r="AL72" s="61">
        <f t="shared" si="3"/>
        <v>6126651.2390714521</v>
      </c>
      <c r="BC72" s="10"/>
      <c r="BD72" s="9"/>
      <c r="BE72" s="9"/>
    </row>
    <row r="73" spans="1:57" ht="12.75" customHeight="1">
      <c r="A73" s="29">
        <v>68</v>
      </c>
      <c r="B73" s="30" t="s">
        <v>35</v>
      </c>
      <c r="C73" s="61">
        <v>11006</v>
      </c>
      <c r="D73" s="61">
        <v>147869.32</v>
      </c>
      <c r="E73" s="61">
        <v>150364.88716747251</v>
      </c>
      <c r="F73" s="61">
        <v>-36594.989183099991</v>
      </c>
      <c r="G73" s="61">
        <v>5158.5779127272654</v>
      </c>
      <c r="H73" s="61">
        <v>48616.095807530335</v>
      </c>
      <c r="I73" s="61">
        <v>19689.205384545465</v>
      </c>
      <c r="J73" s="61">
        <v>21610.135691890566</v>
      </c>
      <c r="K73" s="61">
        <v>73821.582640000008</v>
      </c>
      <c r="L73" s="61">
        <v>57146.314915454641</v>
      </c>
      <c r="M73" s="61">
        <v>74377.976540000047</v>
      </c>
      <c r="N73" s="61">
        <v>0</v>
      </c>
      <c r="O73" s="61">
        <v>47458.925810000001</v>
      </c>
      <c r="P73" s="61">
        <v>35798.980000000003</v>
      </c>
      <c r="Q73" s="61">
        <v>20010.921836945443</v>
      </c>
      <c r="R73" s="61">
        <v>-117679.93597580002</v>
      </c>
      <c r="S73" s="61">
        <v>-6279.4728355603029</v>
      </c>
      <c r="T73" s="61">
        <v>66711</v>
      </c>
      <c r="U73" s="61">
        <v>61957.709999999992</v>
      </c>
      <c r="V73" s="61">
        <v>11917.1111</v>
      </c>
      <c r="W73" s="61">
        <v>71170.201303090842</v>
      </c>
      <c r="X73" s="61">
        <v>56283.105676363659</v>
      </c>
      <c r="Y73" s="63">
        <v>3531.2129999999997</v>
      </c>
      <c r="Z73" s="61">
        <v>21637.579485000009</v>
      </c>
      <c r="AA73" s="61">
        <v>8816.862498054521</v>
      </c>
      <c r="AB73" s="63">
        <v>51182.906329999969</v>
      </c>
      <c r="AC73" s="61">
        <v>33343.73914454547</v>
      </c>
      <c r="AD73" s="61">
        <v>33020.054999999993</v>
      </c>
      <c r="AE73" s="61">
        <v>2975.9002000000037</v>
      </c>
      <c r="AF73" s="61">
        <v>4679.2699999999968</v>
      </c>
      <c r="AG73" s="61">
        <v>19360</v>
      </c>
      <c r="AH73" s="61">
        <v>10500.545499999978</v>
      </c>
      <c r="AI73" s="61">
        <v>24295.98</v>
      </c>
      <c r="AJ73" s="61">
        <v>62244.284406372593</v>
      </c>
      <c r="AK73" s="61">
        <v>584393.94311129977</v>
      </c>
      <c r="AL73" s="61">
        <f t="shared" si="3"/>
        <v>1680395.9324668327</v>
      </c>
      <c r="BC73" s="10"/>
      <c r="BD73" s="9"/>
      <c r="BE73" s="9"/>
    </row>
    <row r="74" spans="1:57" ht="12.75" customHeight="1">
      <c r="A74" s="29">
        <v>69</v>
      </c>
      <c r="B74" s="30" t="s">
        <v>84</v>
      </c>
      <c r="C74" s="61">
        <v>0</v>
      </c>
      <c r="D74" s="61">
        <v>0</v>
      </c>
      <c r="E74" s="61">
        <v>13</v>
      </c>
      <c r="F74" s="61">
        <v>2</v>
      </c>
      <c r="G74" s="61">
        <v>8</v>
      </c>
      <c r="H74" s="61">
        <v>9</v>
      </c>
      <c r="I74" s="61">
        <v>2</v>
      </c>
      <c r="J74" s="61">
        <v>3</v>
      </c>
      <c r="K74" s="61">
        <v>8</v>
      </c>
      <c r="L74" s="61">
        <v>8</v>
      </c>
      <c r="M74" s="61">
        <v>10</v>
      </c>
      <c r="N74" s="61">
        <v>0</v>
      </c>
      <c r="O74" s="61">
        <v>0</v>
      </c>
      <c r="P74" s="61">
        <v>4</v>
      </c>
      <c r="Q74" s="61">
        <v>3</v>
      </c>
      <c r="R74" s="61">
        <v>0</v>
      </c>
      <c r="S74" s="61">
        <v>0</v>
      </c>
      <c r="T74" s="61">
        <v>6</v>
      </c>
      <c r="U74" s="61">
        <v>4</v>
      </c>
      <c r="V74" s="61">
        <v>3</v>
      </c>
      <c r="W74" s="61">
        <v>11</v>
      </c>
      <c r="X74" s="61">
        <v>3</v>
      </c>
      <c r="Y74" s="61">
        <v>0</v>
      </c>
      <c r="Z74" s="61">
        <v>0</v>
      </c>
      <c r="AA74" s="61">
        <v>0</v>
      </c>
      <c r="AB74" s="61">
        <v>11</v>
      </c>
      <c r="AC74" s="61">
        <v>0</v>
      </c>
      <c r="AD74" s="61">
        <v>2</v>
      </c>
      <c r="AE74" s="61">
        <v>0</v>
      </c>
      <c r="AF74" s="61">
        <v>1</v>
      </c>
      <c r="AG74" s="61">
        <v>12</v>
      </c>
      <c r="AH74" s="61">
        <v>10</v>
      </c>
      <c r="AI74" s="61">
        <v>4</v>
      </c>
      <c r="AJ74" s="61">
        <v>10</v>
      </c>
      <c r="AK74" s="61">
        <v>9</v>
      </c>
      <c r="AL74" s="61">
        <f t="shared" si="3"/>
        <v>156</v>
      </c>
      <c r="BC74" s="10"/>
      <c r="BD74" s="9"/>
      <c r="BE74" s="9"/>
    </row>
    <row r="75" spans="1:57" ht="12.75" customHeight="1">
      <c r="A75" s="29">
        <v>70</v>
      </c>
      <c r="B75" s="30" t="s">
        <v>71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2</v>
      </c>
      <c r="W75" s="61">
        <v>0</v>
      </c>
      <c r="X75" s="61">
        <v>1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2</v>
      </c>
      <c r="AI75" s="61">
        <v>0</v>
      </c>
      <c r="AJ75" s="61">
        <v>0</v>
      </c>
      <c r="AK75" s="61">
        <v>0</v>
      </c>
      <c r="AL75" s="61">
        <f t="shared" si="3"/>
        <v>5</v>
      </c>
      <c r="BC75" s="10"/>
      <c r="BD75" s="9"/>
      <c r="BE75" s="9"/>
    </row>
    <row r="76" spans="1:57" ht="12.75" customHeight="1">
      <c r="A76" s="29">
        <v>71</v>
      </c>
      <c r="B76" s="30" t="s">
        <v>72</v>
      </c>
      <c r="C76" s="61">
        <v>0</v>
      </c>
      <c r="D76" s="61">
        <v>0</v>
      </c>
      <c r="E76" s="61">
        <v>0</v>
      </c>
      <c r="F76" s="61">
        <v>2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1</v>
      </c>
      <c r="AE76" s="61">
        <v>0</v>
      </c>
      <c r="AF76" s="61">
        <v>0</v>
      </c>
      <c r="AG76" s="61">
        <v>3</v>
      </c>
      <c r="AH76" s="61">
        <v>0</v>
      </c>
      <c r="AI76" s="61">
        <v>1</v>
      </c>
      <c r="AJ76" s="61">
        <v>2</v>
      </c>
      <c r="AK76" s="61">
        <v>0</v>
      </c>
      <c r="AL76" s="61">
        <f t="shared" si="3"/>
        <v>9</v>
      </c>
      <c r="BC76" s="10"/>
      <c r="BD76" s="9"/>
      <c r="BE76" s="9"/>
    </row>
    <row r="77" spans="1:57" ht="12.75" customHeight="1">
      <c r="A77" s="29">
        <v>72</v>
      </c>
      <c r="B77" s="35" t="s">
        <v>46</v>
      </c>
      <c r="C77" s="65">
        <v>2.0996183639344856</v>
      </c>
      <c r="D77" s="65">
        <v>16.326700179624392</v>
      </c>
      <c r="E77" s="65">
        <v>3.4862590038235384</v>
      </c>
      <c r="F77" s="65">
        <v>-5.8247433967325239</v>
      </c>
      <c r="G77" s="65">
        <v>0.23791076747575871</v>
      </c>
      <c r="H77" s="65">
        <v>1.8301218380027899</v>
      </c>
      <c r="I77" s="65">
        <v>1.8161369378225374</v>
      </c>
      <c r="J77" s="65">
        <v>1.3490902290077311</v>
      </c>
      <c r="K77" s="65">
        <v>3.6376030284121188</v>
      </c>
      <c r="L77" s="65">
        <v>1.9083448804205823</v>
      </c>
      <c r="M77" s="65">
        <v>2.7152967141341056</v>
      </c>
      <c r="N77" s="65">
        <v>0</v>
      </c>
      <c r="O77" s="65">
        <v>4.7621839735856488</v>
      </c>
      <c r="P77" s="65">
        <v>1.7859306916623736</v>
      </c>
      <c r="Q77" s="65">
        <v>1.7018365644835314</v>
      </c>
      <c r="R77" s="65">
        <v>-10.959876941001459</v>
      </c>
      <c r="S77" s="65">
        <v>-6.0450707246146891</v>
      </c>
      <c r="T77" s="65">
        <v>6.0425782065559774</v>
      </c>
      <c r="U77" s="65">
        <v>4.7670299775057652</v>
      </c>
      <c r="V77" s="65">
        <v>1.7650279759720211</v>
      </c>
      <c r="W77" s="65">
        <v>1.8029735728699154</v>
      </c>
      <c r="X77" s="65">
        <v>6.8850500929888065</v>
      </c>
      <c r="Y77" s="65">
        <v>1.9481426172296583</v>
      </c>
      <c r="Z77" s="65">
        <v>7.9622051499096518</v>
      </c>
      <c r="AA77" s="65">
        <v>3.8902960993306075</v>
      </c>
      <c r="AB77" s="65">
        <v>2.6883796019534776</v>
      </c>
      <c r="AC77" s="65">
        <v>6.5601941120641198</v>
      </c>
      <c r="AD77" s="65">
        <v>2.5288119909570539</v>
      </c>
      <c r="AE77" s="65">
        <v>0.46102649244369909</v>
      </c>
      <c r="AF77" s="65">
        <v>1.3928604793762189</v>
      </c>
      <c r="AG77" s="65">
        <v>1.2777676027172362</v>
      </c>
      <c r="AH77" s="65">
        <v>0.68111439218443326</v>
      </c>
      <c r="AI77" s="65">
        <v>1.3899939325593562</v>
      </c>
      <c r="AJ77" s="65">
        <v>2.7420683024007766</v>
      </c>
      <c r="AK77" s="65">
        <v>27.518838163230551</v>
      </c>
      <c r="AL77" s="65">
        <f>+AL73/AL11*100</f>
        <v>1.68996615612983</v>
      </c>
      <c r="BC77" s="10"/>
      <c r="BD77" s="9"/>
      <c r="BE77" s="9"/>
    </row>
    <row r="78" spans="1:57" ht="12.75" customHeight="1">
      <c r="A78" s="29">
        <v>73</v>
      </c>
      <c r="B78" s="35" t="s">
        <v>36</v>
      </c>
      <c r="C78" s="65">
        <v>3.9239874500855678</v>
      </c>
      <c r="D78" s="65">
        <v>47.097395836783832</v>
      </c>
      <c r="E78" s="65">
        <v>12.699647281341807</v>
      </c>
      <c r="F78" s="65">
        <v>-51.01834618958123</v>
      </c>
      <c r="G78" s="65">
        <v>1.2093988560493083</v>
      </c>
      <c r="H78" s="65">
        <v>10.520609770883128</v>
      </c>
      <c r="I78" s="65">
        <v>6.225009180220785</v>
      </c>
      <c r="J78" s="65">
        <v>3.7693261893092691</v>
      </c>
      <c r="K78" s="65">
        <v>3.3942818888657169</v>
      </c>
      <c r="L78" s="65">
        <v>8.7186881239849789</v>
      </c>
      <c r="M78" s="65">
        <v>11.261615153652656</v>
      </c>
      <c r="N78" s="65">
        <v>0</v>
      </c>
      <c r="O78" s="65">
        <v>10.51278220272963</v>
      </c>
      <c r="P78" s="65">
        <v>5.6267923042589487</v>
      </c>
      <c r="Q78" s="65">
        <v>6.3467265520420781</v>
      </c>
      <c r="R78" s="65">
        <v>23.52094859892518</v>
      </c>
      <c r="S78" s="65">
        <v>-19.08948968225031</v>
      </c>
      <c r="T78" s="65">
        <v>20.994675092524989</v>
      </c>
      <c r="U78" s="65">
        <v>14.939314507509922</v>
      </c>
      <c r="V78" s="65">
        <v>7.0247269870791049</v>
      </c>
      <c r="W78" s="65">
        <v>8.4531082475966848</v>
      </c>
      <c r="X78" s="65">
        <v>14.114822392596521</v>
      </c>
      <c r="Y78" s="65">
        <v>4.5837834304264007</v>
      </c>
      <c r="Z78" s="65">
        <v>8.9112218868483204</v>
      </c>
      <c r="AA78" s="65">
        <v>16.815414121419568</v>
      </c>
      <c r="AB78" s="65">
        <v>11.756998417627267</v>
      </c>
      <c r="AC78" s="65">
        <v>11.028578686771359</v>
      </c>
      <c r="AD78" s="65">
        <v>10.482084284388311</v>
      </c>
      <c r="AE78" s="65">
        <v>1.0522988876957173</v>
      </c>
      <c r="AF78" s="65">
        <v>2.1432386805373538</v>
      </c>
      <c r="AG78" s="65">
        <v>7.7040008277025684</v>
      </c>
      <c r="AH78" s="65">
        <v>2.3438916969360784</v>
      </c>
      <c r="AI78" s="65">
        <v>4.7220872684659838</v>
      </c>
      <c r="AJ78" s="65">
        <v>12.809020156368343</v>
      </c>
      <c r="AK78" s="65">
        <v>95.235090602945533</v>
      </c>
      <c r="AL78" s="65">
        <f>+AL73/AL7*100</f>
        <v>11.480938423151001</v>
      </c>
      <c r="BC78" s="10"/>
      <c r="BD78" s="9"/>
      <c r="BE78" s="9"/>
    </row>
    <row r="79" spans="1:57" ht="12.75" customHeight="1">
      <c r="A79" s="29">
        <v>74</v>
      </c>
      <c r="B79" s="30" t="s">
        <v>54</v>
      </c>
      <c r="C79" s="61">
        <v>274229</v>
      </c>
      <c r="D79" s="61">
        <v>298381.89</v>
      </c>
      <c r="E79" s="61">
        <v>1116847.8262024999</v>
      </c>
      <c r="F79" s="61">
        <v>93773.141781400016</v>
      </c>
      <c r="G79" s="61">
        <v>495992.69623090909</v>
      </c>
      <c r="H79" s="61">
        <v>437299.36700296961</v>
      </c>
      <c r="I79" s="61">
        <v>308627.37487181817</v>
      </c>
      <c r="J79" s="61">
        <v>612329.48597290204</v>
      </c>
      <c r="K79" s="61">
        <v>2123546</v>
      </c>
      <c r="L79" s="61">
        <v>636578</v>
      </c>
      <c r="M79" s="61">
        <v>618848</v>
      </c>
      <c r="N79" s="61">
        <v>198443</v>
      </c>
      <c r="O79" s="61">
        <v>423495</v>
      </c>
      <c r="P79" s="61">
        <v>626120</v>
      </c>
      <c r="Q79" s="61">
        <v>306688</v>
      </c>
      <c r="R79" s="61">
        <v>-493263</v>
      </c>
      <c r="S79" s="61">
        <v>38905</v>
      </c>
      <c r="T79" s="61">
        <v>233085</v>
      </c>
      <c r="U79" s="61">
        <v>383898.20600000001</v>
      </c>
      <c r="V79" s="61">
        <v>165073.36000000002</v>
      </c>
      <c r="W79" s="61">
        <v>906061.46727818192</v>
      </c>
      <c r="X79" s="61">
        <v>357158.2618872727</v>
      </c>
      <c r="Y79" s="61">
        <v>74712.042000000001</v>
      </c>
      <c r="Z79" s="61">
        <v>229726.65408340908</v>
      </c>
      <c r="AA79" s="61">
        <v>49286.164301690893</v>
      </c>
      <c r="AB79" s="61">
        <v>420684.97</v>
      </c>
      <c r="AC79" s="61">
        <v>285491.40410545451</v>
      </c>
      <c r="AD79" s="61">
        <v>301180.68000000005</v>
      </c>
      <c r="AE79" s="61">
        <v>283400.82</v>
      </c>
      <c r="AF79" s="61">
        <v>216411.7</v>
      </c>
      <c r="AG79" s="61">
        <v>240158</v>
      </c>
      <c r="AH79" s="61">
        <v>493625</v>
      </c>
      <c r="AI79" s="61">
        <v>469015.50818181818</v>
      </c>
      <c r="AJ79" s="61">
        <v>452631.70933035039</v>
      </c>
      <c r="AK79" s="61">
        <v>484736.87</v>
      </c>
      <c r="AL79" s="61">
        <f>SUM(C79:AK79)</f>
        <v>14163178.599230675</v>
      </c>
      <c r="AM79" s="71"/>
      <c r="BC79" s="10"/>
      <c r="BD79" s="9"/>
      <c r="BE79" s="9"/>
    </row>
    <row r="80" spans="1:57" ht="12.75" customHeight="1">
      <c r="A80" s="29">
        <v>75</v>
      </c>
      <c r="B80" s="30" t="s">
        <v>86</v>
      </c>
      <c r="C80" s="61">
        <v>720220</v>
      </c>
      <c r="D80" s="61">
        <v>511237</v>
      </c>
      <c r="E80" s="61">
        <v>5861202</v>
      </c>
      <c r="F80" s="61">
        <v>682266</v>
      </c>
      <c r="G80" s="61">
        <v>2602130</v>
      </c>
      <c r="H80" s="61">
        <v>2548978</v>
      </c>
      <c r="I80" s="61">
        <v>1215240</v>
      </c>
      <c r="J80" s="61">
        <v>1805932.7336099998</v>
      </c>
      <c r="K80" s="61">
        <v>1616395</v>
      </c>
      <c r="L80" s="61">
        <v>3695573</v>
      </c>
      <c r="M80" s="61">
        <v>3757423</v>
      </c>
      <c r="N80" s="61">
        <v>248609</v>
      </c>
      <c r="O80" s="61">
        <v>117465</v>
      </c>
      <c r="P80" s="61">
        <v>2342902</v>
      </c>
      <c r="Q80" s="61">
        <v>1238230</v>
      </c>
      <c r="R80" s="61">
        <v>721004</v>
      </c>
      <c r="S80" s="61">
        <v>133883</v>
      </c>
      <c r="T80" s="61">
        <v>1136430</v>
      </c>
      <c r="U80" s="63">
        <v>1228362.2</v>
      </c>
      <c r="V80" s="63">
        <v>903968.36992999993</v>
      </c>
      <c r="W80" s="63">
        <v>3806703.8467000006</v>
      </c>
      <c r="X80" s="63">
        <v>1135265.5900000001</v>
      </c>
      <c r="Y80" s="63">
        <v>193145.12</v>
      </c>
      <c r="Z80" s="63">
        <v>235514.91250000001</v>
      </c>
      <c r="AA80" s="63">
        <v>222811.66997999998</v>
      </c>
      <c r="AB80" s="63">
        <v>2561677.9300000002</v>
      </c>
      <c r="AC80" s="63">
        <v>579717.01074000006</v>
      </c>
      <c r="AD80" s="63">
        <v>1792429.4669999999</v>
      </c>
      <c r="AE80" s="63">
        <v>809371.31832000008</v>
      </c>
      <c r="AF80" s="63">
        <v>341584.43</v>
      </c>
      <c r="AG80" s="61">
        <v>1738786</v>
      </c>
      <c r="AH80" s="61">
        <v>1983397</v>
      </c>
      <c r="AI80" s="61">
        <v>1628514.65</v>
      </c>
      <c r="AJ80" s="61">
        <v>2192962</v>
      </c>
      <c r="AK80" s="61">
        <v>1150330</v>
      </c>
      <c r="AL80" s="61">
        <f>SUM(C80:AK80)</f>
        <v>53459661.24877999</v>
      </c>
      <c r="BC80" s="10"/>
      <c r="BD80" s="9"/>
      <c r="BE80" s="9"/>
    </row>
    <row r="81" spans="1:16" ht="12.75" customHeight="1">
      <c r="A81" s="51" t="s">
        <v>94</v>
      </c>
      <c r="B81" s="72" t="s">
        <v>95</v>
      </c>
      <c r="C81" s="72"/>
      <c r="D81" s="15"/>
      <c r="E81" s="46"/>
    </row>
    <row r="82" spans="1:16" ht="12.75" customHeight="1">
      <c r="A82" s="49"/>
      <c r="B82" s="50"/>
      <c r="C82" s="50"/>
      <c r="D82" s="46"/>
      <c r="E82" s="46"/>
    </row>
    <row r="83" spans="1:16" ht="12.75" customHeight="1">
      <c r="A83" s="16" t="s">
        <v>81</v>
      </c>
      <c r="B83" s="17"/>
      <c r="C83" s="17"/>
      <c r="D83" s="17"/>
      <c r="E83" s="47"/>
      <c r="F83" s="45"/>
      <c r="G83" s="45"/>
    </row>
    <row r="84" spans="1:16" ht="12.75" customHeight="1">
      <c r="A84" s="18" t="s">
        <v>75</v>
      </c>
      <c r="B84" s="19"/>
      <c r="C84" s="19"/>
      <c r="D84" s="20"/>
      <c r="E84" s="22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6" ht="12.75" customHeight="1">
      <c r="A85" s="21" t="s">
        <v>76</v>
      </c>
      <c r="B85" s="22"/>
      <c r="C85" s="22"/>
      <c r="D85" s="23"/>
      <c r="E85" s="22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6" ht="12.75" customHeight="1">
      <c r="A86" s="21" t="s">
        <v>82</v>
      </c>
      <c r="B86" s="22"/>
      <c r="C86" s="22"/>
      <c r="D86" s="23"/>
      <c r="E86" s="22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6" ht="12.75" customHeight="1">
      <c r="A87" s="21" t="s">
        <v>83</v>
      </c>
      <c r="B87" s="22"/>
      <c r="C87" s="22"/>
      <c r="D87" s="23"/>
      <c r="E87" s="22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6" ht="12.75" customHeight="1">
      <c r="A88" s="21" t="s">
        <v>77</v>
      </c>
      <c r="B88" s="22"/>
      <c r="C88" s="22"/>
      <c r="D88" s="23"/>
      <c r="E88" s="22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6" ht="12.75" customHeight="1">
      <c r="A89" s="21" t="s">
        <v>78</v>
      </c>
      <c r="B89" s="22"/>
      <c r="C89" s="22"/>
      <c r="D89" s="23"/>
      <c r="E89" s="22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6" ht="12.75" customHeight="1">
      <c r="A90" s="21" t="s">
        <v>79</v>
      </c>
      <c r="B90" s="22"/>
      <c r="C90" s="22"/>
      <c r="D90" s="23"/>
      <c r="E90" s="22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1:16" ht="12.75" customHeight="1">
      <c r="A91" s="24" t="s">
        <v>80</v>
      </c>
      <c r="B91" s="25"/>
      <c r="C91" s="25"/>
      <c r="D91" s="26"/>
      <c r="E91" s="22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1:16" ht="12.75" customHeight="1">
      <c r="A92" s="28"/>
      <c r="B92" s="28"/>
    </row>
    <row r="93" spans="1:16" ht="12.75" customHeight="1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</sheetData>
  <mergeCells count="2">
    <mergeCell ref="B81:C81"/>
    <mergeCell ref="F1:L3"/>
  </mergeCells>
  <phoneticPr fontId="7" type="noConversion"/>
  <conditionalFormatting sqref="S31:T32 C31:R33">
    <cfRule type="cellIs" dxfId="398" priority="1094" stopIfTrue="1" operator="greaterThan">
      <formula>90</formula>
    </cfRule>
  </conditionalFormatting>
  <conditionalFormatting sqref="C33:T33">
    <cfRule type="cellIs" dxfId="397" priority="1091" stopIfTrue="1" operator="greaterThan">
      <formula>5</formula>
    </cfRule>
  </conditionalFormatting>
  <conditionalFormatting sqref="C41:AK46 C52:W52 C54:T54 S66:T66 C69:T69 C77:T78 C60:T61 C14:T16 C36:T37 C65:R66 C24:T24 C31:T33">
    <cfRule type="cellIs" dxfId="396" priority="1084" stopIfTrue="1" operator="lessThan">
      <formula>5.5</formula>
    </cfRule>
  </conditionalFormatting>
  <conditionalFormatting sqref="C15:T15">
    <cfRule type="cellIs" dxfId="395" priority="1083" stopIfTrue="1" operator="lessThan">
      <formula>11</formula>
    </cfRule>
  </conditionalFormatting>
  <conditionalFormatting sqref="I15:J15 E15 C15 L15">
    <cfRule type="cellIs" dxfId="394" priority="1081" stopIfTrue="1" operator="greaterThanOrEqual">
      <formula>11</formula>
    </cfRule>
    <cfRule type="cellIs" dxfId="393" priority="1082" stopIfTrue="1" operator="lessThan">
      <formula>11</formula>
    </cfRule>
  </conditionalFormatting>
  <conditionalFormatting sqref="I24:J24 E24 C24 L24">
    <cfRule type="cellIs" dxfId="392" priority="1079" stopIfTrue="1" operator="lessThan">
      <formula>15</formula>
    </cfRule>
    <cfRule type="cellIs" dxfId="391" priority="1080" stopIfTrue="1" operator="greaterThan">
      <formula>15</formula>
    </cfRule>
  </conditionalFormatting>
  <conditionalFormatting sqref="I44:J44 E44 C44 L44">
    <cfRule type="cellIs" dxfId="390" priority="1077" stopIfTrue="1" operator="lessThanOrEqual">
      <formula>5</formula>
    </cfRule>
    <cfRule type="cellIs" dxfId="389" priority="1078" stopIfTrue="1" operator="greaterThan">
      <formula>5</formula>
    </cfRule>
  </conditionalFormatting>
  <conditionalFormatting sqref="C41:AK46 C52:W52 C54:T54 S66:T66 C69:T69 C77:T78 C60:T61 C14:T16 C36:T37 C65:R66 C24:T24 C31:T33">
    <cfRule type="cellIs" dxfId="388" priority="1076" stopIfTrue="1" operator="lessThan">
      <formula>5.5</formula>
    </cfRule>
  </conditionalFormatting>
  <conditionalFormatting sqref="I41:J41 E41 C41 L41">
    <cfRule type="cellIs" dxfId="387" priority="1075" stopIfTrue="1" operator="greaterThan">
      <formula>90</formula>
    </cfRule>
  </conditionalFormatting>
  <conditionalFormatting sqref="I61:J61 E61 C61 L61 N61">
    <cfRule type="cellIs" dxfId="386" priority="1074" stopIfTrue="1" operator="greaterThan">
      <formula>30</formula>
    </cfRule>
  </conditionalFormatting>
  <conditionalFormatting sqref="I62:J62 E62 C62 L62">
    <cfRule type="cellIs" dxfId="385" priority="1073" stopIfTrue="1" operator="greaterThan">
      <formula>25</formula>
    </cfRule>
  </conditionalFormatting>
  <conditionalFormatting sqref="I46:J46 I31:J31 E46 E31 C46 C31 L46 L31">
    <cfRule type="cellIs" dxfId="384" priority="1071" stopIfTrue="1" operator="lessThan">
      <formula>1</formula>
    </cfRule>
    <cfRule type="cellIs" priority="1072" stopIfTrue="1" operator="greaterThanOrEqual">
      <formula>1</formula>
    </cfRule>
  </conditionalFormatting>
  <conditionalFormatting sqref="I36:J37 E36:E37 C36:C37 L36:L37 C33:R33">
    <cfRule type="cellIs" dxfId="383" priority="1069" stopIfTrue="1" operator="greaterThan">
      <formula>25</formula>
    </cfRule>
    <cfRule type="cellIs" priority="1070" stopIfTrue="1" operator="lessThanOrEqual">
      <formula>25</formula>
    </cfRule>
  </conditionalFormatting>
  <conditionalFormatting sqref="I66:J66 E66 C66 L66">
    <cfRule type="cellIs" dxfId="382" priority="1068" stopIfTrue="1" operator="lessThan">
      <formula>100</formula>
    </cfRule>
  </conditionalFormatting>
  <conditionalFormatting sqref="I43:J43 E43 C43 L43">
    <cfRule type="cellIs" dxfId="381" priority="1067" stopIfTrue="1" operator="greaterThan">
      <formula>80</formula>
    </cfRule>
  </conditionalFormatting>
  <conditionalFormatting sqref="I32:J32 E32 C32 L32">
    <cfRule type="cellIs" dxfId="380" priority="1065" stopIfTrue="1" operator="greaterThan">
      <formula>100</formula>
    </cfRule>
    <cfRule type="cellIs" priority="1066" stopIfTrue="1" operator="lessThanOrEqual">
      <formula>100</formula>
    </cfRule>
  </conditionalFormatting>
  <conditionalFormatting sqref="I36:J36 E36 C36">
    <cfRule type="cellIs" dxfId="379" priority="1063" operator="greaterThan">
      <formula>25</formula>
    </cfRule>
    <cfRule type="cellIs" dxfId="378" priority="1064" operator="greaterThan">
      <formula>25</formula>
    </cfRule>
  </conditionalFormatting>
  <conditionalFormatting sqref="I37:J37 E37 C37">
    <cfRule type="cellIs" dxfId="377" priority="1061" operator="greaterThan">
      <formula>10</formula>
    </cfRule>
    <cfRule type="cellIs" dxfId="376" priority="1062" operator="greaterThan">
      <formula>10</formula>
    </cfRule>
  </conditionalFormatting>
  <conditionalFormatting sqref="C36 L36">
    <cfRule type="cellIs" dxfId="375" priority="1059" stopIfTrue="1" operator="greaterThan">
      <formula>25</formula>
    </cfRule>
    <cfRule type="cellIs" dxfId="374" priority="1060" stopIfTrue="1" operator="greaterThan">
      <formula>25</formula>
    </cfRule>
  </conditionalFormatting>
  <conditionalFormatting sqref="C37 L37">
    <cfRule type="cellIs" dxfId="373" priority="1057" stopIfTrue="1" operator="greaterThan">
      <formula>10</formula>
    </cfRule>
    <cfRule type="cellIs" dxfId="372" priority="1058" stopIfTrue="1" operator="greaterThan">
      <formula>10</formula>
    </cfRule>
  </conditionalFormatting>
  <conditionalFormatting sqref="S31:T32">
    <cfRule type="cellIs" dxfId="371" priority="1016" stopIfTrue="1" operator="greaterThan">
      <formula>90</formula>
    </cfRule>
  </conditionalFormatting>
  <conditionalFormatting sqref="S33:T33">
    <cfRule type="cellIs" dxfId="370" priority="1013" stopIfTrue="1" operator="greaterThan">
      <formula>5</formula>
    </cfRule>
  </conditionalFormatting>
  <conditionalFormatting sqref="S14:T14">
    <cfRule type="cellIs" dxfId="369" priority="1010" stopIfTrue="1" operator="lessThan">
      <formula>5.5</formula>
    </cfRule>
  </conditionalFormatting>
  <conditionalFormatting sqref="S15:T15">
    <cfRule type="cellIs" dxfId="368" priority="1009" stopIfTrue="1" operator="lessThan">
      <formula>11</formula>
    </cfRule>
  </conditionalFormatting>
  <conditionalFormatting sqref="S14">
    <cfRule type="cellIs" dxfId="367" priority="931" stopIfTrue="1" operator="lessThan">
      <formula>5.5</formula>
    </cfRule>
  </conditionalFormatting>
  <conditionalFormatting sqref="S14">
    <cfRule type="cellIs" dxfId="366" priority="930" stopIfTrue="1" operator="lessThan">
      <formula>5.5</formula>
    </cfRule>
  </conditionalFormatting>
  <conditionalFormatting sqref="S15">
    <cfRule type="cellIs" dxfId="365" priority="929" stopIfTrue="1" operator="lessThan">
      <formula>5.5</formula>
    </cfRule>
  </conditionalFormatting>
  <conditionalFormatting sqref="S15">
    <cfRule type="cellIs" dxfId="364" priority="928" stopIfTrue="1" operator="lessThan">
      <formula>5.5</formula>
    </cfRule>
  </conditionalFormatting>
  <conditionalFormatting sqref="S16">
    <cfRule type="cellIs" dxfId="363" priority="927" stopIfTrue="1" operator="lessThan">
      <formula>5.5</formula>
    </cfRule>
  </conditionalFormatting>
  <conditionalFormatting sqref="S16">
    <cfRule type="cellIs" dxfId="362" priority="926" stopIfTrue="1" operator="lessThan">
      <formula>5.5</formula>
    </cfRule>
  </conditionalFormatting>
  <conditionalFormatting sqref="T14">
    <cfRule type="cellIs" dxfId="361" priority="925" stopIfTrue="1" operator="lessThan">
      <formula>5.5</formula>
    </cfRule>
  </conditionalFormatting>
  <conditionalFormatting sqref="T14">
    <cfRule type="cellIs" dxfId="360" priority="924" stopIfTrue="1" operator="lessThan">
      <formula>5.5</formula>
    </cfRule>
  </conditionalFormatting>
  <conditionalFormatting sqref="T15">
    <cfRule type="cellIs" dxfId="359" priority="923" stopIfTrue="1" operator="lessThan">
      <formula>5.5</formula>
    </cfRule>
  </conditionalFormatting>
  <conditionalFormatting sqref="T15">
    <cfRule type="cellIs" dxfId="358" priority="922" stopIfTrue="1" operator="lessThan">
      <formula>5.5</formula>
    </cfRule>
  </conditionalFormatting>
  <conditionalFormatting sqref="T16">
    <cfRule type="cellIs" dxfId="357" priority="921" stopIfTrue="1" operator="lessThan">
      <formula>5.5</formula>
    </cfRule>
  </conditionalFormatting>
  <conditionalFormatting sqref="T16">
    <cfRule type="cellIs" dxfId="356" priority="920" stopIfTrue="1" operator="lessThan">
      <formula>5.5</formula>
    </cfRule>
  </conditionalFormatting>
  <conditionalFormatting sqref="U14:U16">
    <cfRule type="cellIs" dxfId="355" priority="919" stopIfTrue="1" operator="lessThan">
      <formula>5.5</formula>
    </cfRule>
  </conditionalFormatting>
  <conditionalFormatting sqref="U14:U16">
    <cfRule type="cellIs" dxfId="354" priority="918" stopIfTrue="1" operator="lessThan">
      <formula>5.5</formula>
    </cfRule>
  </conditionalFormatting>
  <conditionalFormatting sqref="V14:AA16">
    <cfRule type="cellIs" dxfId="353" priority="917" stopIfTrue="1" operator="lessThan">
      <formula>5.5</formula>
    </cfRule>
  </conditionalFormatting>
  <conditionalFormatting sqref="V14:AA16">
    <cfRule type="cellIs" dxfId="352" priority="916" stopIfTrue="1" operator="lessThan">
      <formula>5.5</formula>
    </cfRule>
  </conditionalFormatting>
  <conditionalFormatting sqref="AB14:AD16">
    <cfRule type="cellIs" dxfId="351" priority="915" stopIfTrue="1" operator="lessThan">
      <formula>5.5</formula>
    </cfRule>
  </conditionalFormatting>
  <conditionalFormatting sqref="AB14:AD16">
    <cfRule type="cellIs" dxfId="350" priority="914" stopIfTrue="1" operator="lessThan">
      <formula>5.5</formula>
    </cfRule>
  </conditionalFormatting>
  <conditionalFormatting sqref="AE14:AG16">
    <cfRule type="cellIs" dxfId="349" priority="913" stopIfTrue="1" operator="lessThan">
      <formula>5.5</formula>
    </cfRule>
  </conditionalFormatting>
  <conditionalFormatting sqref="AE14:AG16">
    <cfRule type="cellIs" dxfId="348" priority="912" stopIfTrue="1" operator="lessThan">
      <formula>5.5</formula>
    </cfRule>
  </conditionalFormatting>
  <conditionalFormatting sqref="AH14:AL16">
    <cfRule type="cellIs" dxfId="347" priority="911" stopIfTrue="1" operator="lessThan">
      <formula>5.5</formula>
    </cfRule>
  </conditionalFormatting>
  <conditionalFormatting sqref="AH14:AL16">
    <cfRule type="cellIs" dxfId="346" priority="910" stopIfTrue="1" operator="lessThan">
      <formula>5.5</formula>
    </cfRule>
  </conditionalFormatting>
  <conditionalFormatting sqref="S24">
    <cfRule type="cellIs" dxfId="345" priority="865" stopIfTrue="1" operator="lessThan">
      <formula>5.5</formula>
    </cfRule>
  </conditionalFormatting>
  <conditionalFormatting sqref="S24">
    <cfRule type="cellIs" dxfId="344" priority="864" stopIfTrue="1" operator="lessThan">
      <formula>5.5</formula>
    </cfRule>
  </conditionalFormatting>
  <conditionalFormatting sqref="T24">
    <cfRule type="cellIs" dxfId="343" priority="863" stopIfTrue="1" operator="lessThan">
      <formula>5.5</formula>
    </cfRule>
  </conditionalFormatting>
  <conditionalFormatting sqref="T24">
    <cfRule type="cellIs" dxfId="342" priority="862" stopIfTrue="1" operator="lessThan">
      <formula>5.5</formula>
    </cfRule>
  </conditionalFormatting>
  <conditionalFormatting sqref="U24">
    <cfRule type="cellIs" dxfId="341" priority="861" stopIfTrue="1" operator="lessThan">
      <formula>5.5</formula>
    </cfRule>
  </conditionalFormatting>
  <conditionalFormatting sqref="U24">
    <cfRule type="cellIs" dxfId="340" priority="860" stopIfTrue="1" operator="lessThan">
      <formula>5.5</formula>
    </cfRule>
  </conditionalFormatting>
  <conditionalFormatting sqref="V24">
    <cfRule type="cellIs" dxfId="339" priority="859" stopIfTrue="1" operator="lessThan">
      <formula>5.5</formula>
    </cfRule>
  </conditionalFormatting>
  <conditionalFormatting sqref="V24">
    <cfRule type="cellIs" dxfId="338" priority="858" stopIfTrue="1" operator="lessThan">
      <formula>5.5</formula>
    </cfRule>
  </conditionalFormatting>
  <conditionalFormatting sqref="W24">
    <cfRule type="cellIs" dxfId="337" priority="857" stopIfTrue="1" operator="lessThan">
      <formula>5.5</formula>
    </cfRule>
  </conditionalFormatting>
  <conditionalFormatting sqref="W24">
    <cfRule type="cellIs" dxfId="336" priority="856" stopIfTrue="1" operator="lessThan">
      <formula>5.5</formula>
    </cfRule>
  </conditionalFormatting>
  <conditionalFormatting sqref="X24">
    <cfRule type="cellIs" dxfId="335" priority="855" stopIfTrue="1" operator="lessThan">
      <formula>5.5</formula>
    </cfRule>
  </conditionalFormatting>
  <conditionalFormatting sqref="X24">
    <cfRule type="cellIs" dxfId="334" priority="854" stopIfTrue="1" operator="lessThan">
      <formula>5.5</formula>
    </cfRule>
  </conditionalFormatting>
  <conditionalFormatting sqref="Y24">
    <cfRule type="cellIs" dxfId="333" priority="853" stopIfTrue="1" operator="lessThan">
      <formula>5.5</formula>
    </cfRule>
  </conditionalFormatting>
  <conditionalFormatting sqref="Y24">
    <cfRule type="cellIs" dxfId="332" priority="852" stopIfTrue="1" operator="lessThan">
      <formula>5.5</formula>
    </cfRule>
  </conditionalFormatting>
  <conditionalFormatting sqref="Z24">
    <cfRule type="cellIs" dxfId="331" priority="851" stopIfTrue="1" operator="lessThan">
      <formula>5.5</formula>
    </cfRule>
  </conditionalFormatting>
  <conditionalFormatting sqref="Z24">
    <cfRule type="cellIs" dxfId="330" priority="850" stopIfTrue="1" operator="lessThan">
      <formula>5.5</formula>
    </cfRule>
  </conditionalFormatting>
  <conditionalFormatting sqref="AA24">
    <cfRule type="cellIs" dxfId="329" priority="849" stopIfTrue="1" operator="lessThan">
      <formula>5.5</formula>
    </cfRule>
  </conditionalFormatting>
  <conditionalFormatting sqref="AA24">
    <cfRule type="cellIs" dxfId="328" priority="848" stopIfTrue="1" operator="lessThan">
      <formula>5.5</formula>
    </cfRule>
  </conditionalFormatting>
  <conditionalFormatting sqref="AB24">
    <cfRule type="cellIs" dxfId="327" priority="847" stopIfTrue="1" operator="lessThan">
      <formula>5.5</formula>
    </cfRule>
  </conditionalFormatting>
  <conditionalFormatting sqref="AB24">
    <cfRule type="cellIs" dxfId="326" priority="846" stopIfTrue="1" operator="lessThan">
      <formula>5.5</formula>
    </cfRule>
  </conditionalFormatting>
  <conditionalFormatting sqref="AC24">
    <cfRule type="cellIs" dxfId="325" priority="845" stopIfTrue="1" operator="lessThan">
      <formula>5.5</formula>
    </cfRule>
  </conditionalFormatting>
  <conditionalFormatting sqref="AC24">
    <cfRule type="cellIs" dxfId="324" priority="844" stopIfTrue="1" operator="lessThan">
      <formula>5.5</formula>
    </cfRule>
  </conditionalFormatting>
  <conditionalFormatting sqref="AD24">
    <cfRule type="cellIs" dxfId="323" priority="843" stopIfTrue="1" operator="lessThan">
      <formula>5.5</formula>
    </cfRule>
  </conditionalFormatting>
  <conditionalFormatting sqref="AD24">
    <cfRule type="cellIs" dxfId="322" priority="842" stopIfTrue="1" operator="lessThan">
      <formula>5.5</formula>
    </cfRule>
  </conditionalFormatting>
  <conditionalFormatting sqref="AE24">
    <cfRule type="cellIs" dxfId="321" priority="841" stopIfTrue="1" operator="lessThan">
      <formula>5.5</formula>
    </cfRule>
  </conditionalFormatting>
  <conditionalFormatting sqref="AE24">
    <cfRule type="cellIs" dxfId="320" priority="840" stopIfTrue="1" operator="lessThan">
      <formula>5.5</formula>
    </cfRule>
  </conditionalFormatting>
  <conditionalFormatting sqref="AF24">
    <cfRule type="cellIs" dxfId="319" priority="839" stopIfTrue="1" operator="lessThan">
      <formula>5.5</formula>
    </cfRule>
  </conditionalFormatting>
  <conditionalFormatting sqref="AF24">
    <cfRule type="cellIs" dxfId="318" priority="838" stopIfTrue="1" operator="lessThan">
      <formula>5.5</formula>
    </cfRule>
  </conditionalFormatting>
  <conditionalFormatting sqref="AG24">
    <cfRule type="cellIs" dxfId="317" priority="837" stopIfTrue="1" operator="lessThan">
      <formula>5.5</formula>
    </cfRule>
  </conditionalFormatting>
  <conditionalFormatting sqref="AG24">
    <cfRule type="cellIs" dxfId="316" priority="836" stopIfTrue="1" operator="lessThan">
      <formula>5.5</formula>
    </cfRule>
  </conditionalFormatting>
  <conditionalFormatting sqref="AH24">
    <cfRule type="cellIs" dxfId="315" priority="835" stopIfTrue="1" operator="lessThan">
      <formula>5.5</formula>
    </cfRule>
  </conditionalFormatting>
  <conditionalFormatting sqref="AH24">
    <cfRule type="cellIs" dxfId="314" priority="834" stopIfTrue="1" operator="lessThan">
      <formula>5.5</formula>
    </cfRule>
  </conditionalFormatting>
  <conditionalFormatting sqref="AI24">
    <cfRule type="cellIs" dxfId="313" priority="833" stopIfTrue="1" operator="lessThan">
      <formula>5.5</formula>
    </cfRule>
  </conditionalFormatting>
  <conditionalFormatting sqref="AI24">
    <cfRule type="cellIs" dxfId="312" priority="832" stopIfTrue="1" operator="lessThan">
      <formula>5.5</formula>
    </cfRule>
  </conditionalFormatting>
  <conditionalFormatting sqref="AJ24">
    <cfRule type="cellIs" dxfId="311" priority="831" stopIfTrue="1" operator="lessThan">
      <formula>5.5</formula>
    </cfRule>
  </conditionalFormatting>
  <conditionalFormatting sqref="AJ24">
    <cfRule type="cellIs" dxfId="310" priority="830" stopIfTrue="1" operator="lessThan">
      <formula>5.5</formula>
    </cfRule>
  </conditionalFormatting>
  <conditionalFormatting sqref="AK24">
    <cfRule type="cellIs" dxfId="309" priority="829" stopIfTrue="1" operator="lessThan">
      <formula>5.5</formula>
    </cfRule>
  </conditionalFormatting>
  <conditionalFormatting sqref="AK24">
    <cfRule type="cellIs" dxfId="308" priority="828" stopIfTrue="1" operator="lessThan">
      <formula>5.5</formula>
    </cfRule>
  </conditionalFormatting>
  <conditionalFormatting sqref="AL24">
    <cfRule type="cellIs" dxfId="307" priority="827" stopIfTrue="1" operator="lessThan">
      <formula>5.5</formula>
    </cfRule>
  </conditionalFormatting>
  <conditionalFormatting sqref="AL24">
    <cfRule type="cellIs" dxfId="306" priority="826" stopIfTrue="1" operator="lessThan">
      <formula>5.5</formula>
    </cfRule>
  </conditionalFormatting>
  <conditionalFormatting sqref="S31">
    <cfRule type="cellIs" dxfId="305" priority="785" stopIfTrue="1" operator="lessThan">
      <formula>5.5</formula>
    </cfRule>
  </conditionalFormatting>
  <conditionalFormatting sqref="S31">
    <cfRule type="cellIs" dxfId="304" priority="784" stopIfTrue="1" operator="lessThan">
      <formula>5.5</formula>
    </cfRule>
  </conditionalFormatting>
  <conditionalFormatting sqref="T31">
    <cfRule type="cellIs" dxfId="303" priority="783" stopIfTrue="1" operator="lessThan">
      <formula>5.5</formula>
    </cfRule>
  </conditionalFormatting>
  <conditionalFormatting sqref="T31">
    <cfRule type="cellIs" dxfId="302" priority="782" stopIfTrue="1" operator="lessThan">
      <formula>5.5</formula>
    </cfRule>
  </conditionalFormatting>
  <conditionalFormatting sqref="U31">
    <cfRule type="cellIs" dxfId="301" priority="781" stopIfTrue="1" operator="lessThan">
      <formula>5.5</formula>
    </cfRule>
  </conditionalFormatting>
  <conditionalFormatting sqref="U31">
    <cfRule type="cellIs" dxfId="300" priority="780" stopIfTrue="1" operator="lessThan">
      <formula>5.5</formula>
    </cfRule>
  </conditionalFormatting>
  <conditionalFormatting sqref="V31">
    <cfRule type="cellIs" dxfId="299" priority="779" stopIfTrue="1" operator="lessThan">
      <formula>5.5</formula>
    </cfRule>
  </conditionalFormatting>
  <conditionalFormatting sqref="V31">
    <cfRule type="cellIs" dxfId="298" priority="778" stopIfTrue="1" operator="lessThan">
      <formula>5.5</formula>
    </cfRule>
  </conditionalFormatting>
  <conditionalFormatting sqref="W31">
    <cfRule type="cellIs" dxfId="297" priority="777" stopIfTrue="1" operator="lessThan">
      <formula>5.5</formula>
    </cfRule>
  </conditionalFormatting>
  <conditionalFormatting sqref="W31">
    <cfRule type="cellIs" dxfId="296" priority="776" stopIfTrue="1" operator="lessThan">
      <formula>5.5</formula>
    </cfRule>
  </conditionalFormatting>
  <conditionalFormatting sqref="X31">
    <cfRule type="cellIs" dxfId="295" priority="775" stopIfTrue="1" operator="lessThan">
      <formula>5.5</formula>
    </cfRule>
  </conditionalFormatting>
  <conditionalFormatting sqref="X31">
    <cfRule type="cellIs" dxfId="294" priority="774" stopIfTrue="1" operator="lessThan">
      <formula>5.5</formula>
    </cfRule>
  </conditionalFormatting>
  <conditionalFormatting sqref="X32">
    <cfRule type="cellIs" dxfId="293" priority="773" stopIfTrue="1" operator="lessThan">
      <formula>5.5</formula>
    </cfRule>
  </conditionalFormatting>
  <conditionalFormatting sqref="X32">
    <cfRule type="cellIs" dxfId="292" priority="772" stopIfTrue="1" operator="lessThan">
      <formula>5.5</formula>
    </cfRule>
  </conditionalFormatting>
  <conditionalFormatting sqref="W32">
    <cfRule type="cellIs" dxfId="291" priority="771" stopIfTrue="1" operator="lessThan">
      <formula>5.5</formula>
    </cfRule>
  </conditionalFormatting>
  <conditionalFormatting sqref="W32">
    <cfRule type="cellIs" dxfId="290" priority="770" stopIfTrue="1" operator="lessThan">
      <formula>5.5</formula>
    </cfRule>
  </conditionalFormatting>
  <conditionalFormatting sqref="V32">
    <cfRule type="cellIs" dxfId="289" priority="769" stopIfTrue="1" operator="lessThan">
      <formula>5.5</formula>
    </cfRule>
  </conditionalFormatting>
  <conditionalFormatting sqref="V32">
    <cfRule type="cellIs" dxfId="288" priority="768" stopIfTrue="1" operator="lessThan">
      <formula>5.5</formula>
    </cfRule>
  </conditionalFormatting>
  <conditionalFormatting sqref="U32">
    <cfRule type="cellIs" dxfId="287" priority="767" stopIfTrue="1" operator="lessThan">
      <formula>5.5</formula>
    </cfRule>
  </conditionalFormatting>
  <conditionalFormatting sqref="U32">
    <cfRule type="cellIs" dxfId="286" priority="766" stopIfTrue="1" operator="lessThan">
      <formula>5.5</formula>
    </cfRule>
  </conditionalFormatting>
  <conditionalFormatting sqref="T32">
    <cfRule type="cellIs" dxfId="285" priority="765" stopIfTrue="1" operator="lessThan">
      <formula>5.5</formula>
    </cfRule>
  </conditionalFormatting>
  <conditionalFormatting sqref="T32">
    <cfRule type="cellIs" dxfId="284" priority="764" stopIfTrue="1" operator="lessThan">
      <formula>5.5</formula>
    </cfRule>
  </conditionalFormatting>
  <conditionalFormatting sqref="S32">
    <cfRule type="cellIs" dxfId="283" priority="763" stopIfTrue="1" operator="lessThan">
      <formula>5.5</formula>
    </cfRule>
  </conditionalFormatting>
  <conditionalFormatting sqref="S32">
    <cfRule type="cellIs" dxfId="282" priority="762" stopIfTrue="1" operator="lessThan">
      <formula>5.5</formula>
    </cfRule>
  </conditionalFormatting>
  <conditionalFormatting sqref="Y31">
    <cfRule type="cellIs" dxfId="281" priority="761" stopIfTrue="1" operator="lessThan">
      <formula>5.5</formula>
    </cfRule>
  </conditionalFormatting>
  <conditionalFormatting sqref="Y31">
    <cfRule type="cellIs" dxfId="280" priority="760" stopIfTrue="1" operator="lessThan">
      <formula>5.5</formula>
    </cfRule>
  </conditionalFormatting>
  <conditionalFormatting sqref="Y32">
    <cfRule type="cellIs" dxfId="279" priority="759" stopIfTrue="1" operator="lessThan">
      <formula>5.5</formula>
    </cfRule>
  </conditionalFormatting>
  <conditionalFormatting sqref="Y32">
    <cfRule type="cellIs" dxfId="278" priority="758" stopIfTrue="1" operator="lessThan">
      <formula>5.5</formula>
    </cfRule>
  </conditionalFormatting>
  <conditionalFormatting sqref="Z31">
    <cfRule type="cellIs" dxfId="277" priority="757" stopIfTrue="1" operator="lessThan">
      <formula>5.5</formula>
    </cfRule>
  </conditionalFormatting>
  <conditionalFormatting sqref="Z31">
    <cfRule type="cellIs" dxfId="276" priority="756" stopIfTrue="1" operator="lessThan">
      <formula>5.5</formula>
    </cfRule>
  </conditionalFormatting>
  <conditionalFormatting sqref="Z32">
    <cfRule type="cellIs" dxfId="275" priority="755" stopIfTrue="1" operator="lessThan">
      <formula>5.5</formula>
    </cfRule>
  </conditionalFormatting>
  <conditionalFormatting sqref="Z32">
    <cfRule type="cellIs" dxfId="274" priority="754" stopIfTrue="1" operator="lessThan">
      <formula>5.5</formula>
    </cfRule>
  </conditionalFormatting>
  <conditionalFormatting sqref="AA31:AE32">
    <cfRule type="cellIs" dxfId="273" priority="753" stopIfTrue="1" operator="lessThan">
      <formula>5.5</formula>
    </cfRule>
  </conditionalFormatting>
  <conditionalFormatting sqref="AA31:AE32">
    <cfRule type="cellIs" dxfId="272" priority="752" stopIfTrue="1" operator="lessThan">
      <formula>5.5</formula>
    </cfRule>
  </conditionalFormatting>
  <conditionalFormatting sqref="AF31">
    <cfRule type="cellIs" dxfId="271" priority="751" stopIfTrue="1" operator="lessThan">
      <formula>5.5</formula>
    </cfRule>
  </conditionalFormatting>
  <conditionalFormatting sqref="AF31">
    <cfRule type="cellIs" dxfId="270" priority="750" stopIfTrue="1" operator="lessThan">
      <formula>5.5</formula>
    </cfRule>
  </conditionalFormatting>
  <conditionalFormatting sqref="AD32">
    <cfRule type="cellIs" dxfId="269" priority="749" stopIfTrue="1" operator="lessThan">
      <formula>5.5</formula>
    </cfRule>
  </conditionalFormatting>
  <conditionalFormatting sqref="AD32">
    <cfRule type="cellIs" dxfId="268" priority="748" stopIfTrue="1" operator="lessThan">
      <formula>5.5</formula>
    </cfRule>
  </conditionalFormatting>
  <conditionalFormatting sqref="AE32">
    <cfRule type="cellIs" dxfId="267" priority="747" stopIfTrue="1" operator="lessThan">
      <formula>5.5</formula>
    </cfRule>
  </conditionalFormatting>
  <conditionalFormatting sqref="AE32">
    <cfRule type="cellIs" dxfId="266" priority="746" stopIfTrue="1" operator="lessThan">
      <formula>5.5</formula>
    </cfRule>
  </conditionalFormatting>
  <conditionalFormatting sqref="AF32">
    <cfRule type="cellIs" dxfId="265" priority="745" stopIfTrue="1" operator="lessThan">
      <formula>5.5</formula>
    </cfRule>
  </conditionalFormatting>
  <conditionalFormatting sqref="AF32">
    <cfRule type="cellIs" dxfId="264" priority="744" stopIfTrue="1" operator="lessThan">
      <formula>5.5</formula>
    </cfRule>
  </conditionalFormatting>
  <conditionalFormatting sqref="AG31">
    <cfRule type="cellIs" dxfId="263" priority="743" stopIfTrue="1" operator="lessThan">
      <formula>5.5</formula>
    </cfRule>
  </conditionalFormatting>
  <conditionalFormatting sqref="AG31">
    <cfRule type="cellIs" dxfId="262" priority="742" stopIfTrue="1" operator="lessThan">
      <formula>5.5</formula>
    </cfRule>
  </conditionalFormatting>
  <conditionalFormatting sqref="AG32">
    <cfRule type="cellIs" dxfId="261" priority="741" stopIfTrue="1" operator="lessThan">
      <formula>5.5</formula>
    </cfRule>
  </conditionalFormatting>
  <conditionalFormatting sqref="AG32">
    <cfRule type="cellIs" dxfId="260" priority="740" stopIfTrue="1" operator="lessThan">
      <formula>5.5</formula>
    </cfRule>
  </conditionalFormatting>
  <conditionalFormatting sqref="AH31">
    <cfRule type="cellIs" dxfId="259" priority="739" stopIfTrue="1" operator="lessThan">
      <formula>5.5</formula>
    </cfRule>
  </conditionalFormatting>
  <conditionalFormatting sqref="AH31">
    <cfRule type="cellIs" dxfId="258" priority="738" stopIfTrue="1" operator="lessThan">
      <formula>5.5</formula>
    </cfRule>
  </conditionalFormatting>
  <conditionalFormatting sqref="AH32">
    <cfRule type="cellIs" dxfId="257" priority="737" stopIfTrue="1" operator="lessThan">
      <formula>5.5</formula>
    </cfRule>
  </conditionalFormatting>
  <conditionalFormatting sqref="AH32">
    <cfRule type="cellIs" dxfId="256" priority="736" stopIfTrue="1" operator="lessThan">
      <formula>5.5</formula>
    </cfRule>
  </conditionalFormatting>
  <conditionalFormatting sqref="AI31">
    <cfRule type="cellIs" dxfId="255" priority="735" stopIfTrue="1" operator="lessThan">
      <formula>5.5</formula>
    </cfRule>
  </conditionalFormatting>
  <conditionalFormatting sqref="AI31">
    <cfRule type="cellIs" dxfId="254" priority="734" stopIfTrue="1" operator="lessThan">
      <formula>5.5</formula>
    </cfRule>
  </conditionalFormatting>
  <conditionalFormatting sqref="AI32">
    <cfRule type="cellIs" dxfId="253" priority="733" stopIfTrue="1" operator="lessThan">
      <formula>5.5</formula>
    </cfRule>
  </conditionalFormatting>
  <conditionalFormatting sqref="AI32">
    <cfRule type="cellIs" dxfId="252" priority="732" stopIfTrue="1" operator="lessThan">
      <formula>5.5</formula>
    </cfRule>
  </conditionalFormatting>
  <conditionalFormatting sqref="AJ31">
    <cfRule type="cellIs" dxfId="251" priority="731" stopIfTrue="1" operator="lessThan">
      <formula>5.5</formula>
    </cfRule>
  </conditionalFormatting>
  <conditionalFormatting sqref="AJ31">
    <cfRule type="cellIs" dxfId="250" priority="730" stopIfTrue="1" operator="lessThan">
      <formula>5.5</formula>
    </cfRule>
  </conditionalFormatting>
  <conditionalFormatting sqref="AJ32">
    <cfRule type="cellIs" dxfId="249" priority="729" stopIfTrue="1" operator="lessThan">
      <formula>5.5</formula>
    </cfRule>
  </conditionalFormatting>
  <conditionalFormatting sqref="AJ32">
    <cfRule type="cellIs" dxfId="248" priority="728" stopIfTrue="1" operator="lessThan">
      <formula>5.5</formula>
    </cfRule>
  </conditionalFormatting>
  <conditionalFormatting sqref="AK31">
    <cfRule type="cellIs" dxfId="247" priority="727" stopIfTrue="1" operator="lessThan">
      <formula>5.5</formula>
    </cfRule>
  </conditionalFormatting>
  <conditionalFormatting sqref="AK31">
    <cfRule type="cellIs" dxfId="246" priority="726" stopIfTrue="1" operator="lessThan">
      <formula>5.5</formula>
    </cfRule>
  </conditionalFormatting>
  <conditionalFormatting sqref="AL31">
    <cfRule type="cellIs" dxfId="245" priority="725" stopIfTrue="1" operator="lessThan">
      <formula>5.5</formula>
    </cfRule>
  </conditionalFormatting>
  <conditionalFormatting sqref="AL31">
    <cfRule type="cellIs" dxfId="244" priority="724" stopIfTrue="1" operator="lessThan">
      <formula>5.5</formula>
    </cfRule>
  </conditionalFormatting>
  <conditionalFormatting sqref="AL31">
    <cfRule type="cellIs" dxfId="243" priority="723" stopIfTrue="1" operator="lessThan">
      <formula>5.5</formula>
    </cfRule>
  </conditionalFormatting>
  <conditionalFormatting sqref="AL31">
    <cfRule type="cellIs" dxfId="242" priority="722" stopIfTrue="1" operator="lessThan">
      <formula>5.5</formula>
    </cfRule>
  </conditionalFormatting>
  <conditionalFormatting sqref="AL32">
    <cfRule type="cellIs" dxfId="241" priority="721" stopIfTrue="1" operator="lessThan">
      <formula>5.5</formula>
    </cfRule>
  </conditionalFormatting>
  <conditionalFormatting sqref="AL32">
    <cfRule type="cellIs" dxfId="240" priority="720" stopIfTrue="1" operator="lessThan">
      <formula>5.5</formula>
    </cfRule>
  </conditionalFormatting>
  <conditionalFormatting sqref="AK32">
    <cfRule type="cellIs" dxfId="239" priority="719" stopIfTrue="1" operator="lessThan">
      <formula>5.5</formula>
    </cfRule>
  </conditionalFormatting>
  <conditionalFormatting sqref="AK32">
    <cfRule type="cellIs" dxfId="238" priority="718" stopIfTrue="1" operator="lessThan">
      <formula>5.5</formula>
    </cfRule>
  </conditionalFormatting>
  <conditionalFormatting sqref="AJ32">
    <cfRule type="cellIs" dxfId="237" priority="717" stopIfTrue="1" operator="lessThan">
      <formula>5.5</formula>
    </cfRule>
  </conditionalFormatting>
  <conditionalFormatting sqref="AJ32">
    <cfRule type="cellIs" dxfId="236" priority="716" stopIfTrue="1" operator="lessThan">
      <formula>5.5</formula>
    </cfRule>
  </conditionalFormatting>
  <conditionalFormatting sqref="S36">
    <cfRule type="cellIs" dxfId="235" priority="643" stopIfTrue="1" operator="lessThan">
      <formula>5.5</formula>
    </cfRule>
  </conditionalFormatting>
  <conditionalFormatting sqref="S36">
    <cfRule type="cellIs" dxfId="234" priority="642" stopIfTrue="1" operator="lessThan">
      <formula>5.5</formula>
    </cfRule>
  </conditionalFormatting>
  <conditionalFormatting sqref="T36">
    <cfRule type="cellIs" dxfId="233" priority="641" stopIfTrue="1" operator="lessThan">
      <formula>5.5</formula>
    </cfRule>
  </conditionalFormatting>
  <conditionalFormatting sqref="T36">
    <cfRule type="cellIs" dxfId="232" priority="640" stopIfTrue="1" operator="lessThan">
      <formula>5.5</formula>
    </cfRule>
  </conditionalFormatting>
  <conditionalFormatting sqref="T37">
    <cfRule type="cellIs" dxfId="231" priority="639" stopIfTrue="1" operator="lessThan">
      <formula>5.5</formula>
    </cfRule>
  </conditionalFormatting>
  <conditionalFormatting sqref="T37">
    <cfRule type="cellIs" dxfId="230" priority="638" stopIfTrue="1" operator="lessThan">
      <formula>5.5</formula>
    </cfRule>
  </conditionalFormatting>
  <conditionalFormatting sqref="S37">
    <cfRule type="cellIs" dxfId="229" priority="637" stopIfTrue="1" operator="lessThan">
      <formula>5.5</formula>
    </cfRule>
  </conditionalFormatting>
  <conditionalFormatting sqref="S37">
    <cfRule type="cellIs" dxfId="228" priority="636" stopIfTrue="1" operator="lessThan">
      <formula>5.5</formula>
    </cfRule>
  </conditionalFormatting>
  <conditionalFormatting sqref="S36">
    <cfRule type="cellIs" dxfId="227" priority="635" stopIfTrue="1" operator="lessThan">
      <formula>5.5</formula>
    </cfRule>
  </conditionalFormatting>
  <conditionalFormatting sqref="S36">
    <cfRule type="cellIs" dxfId="226" priority="634" stopIfTrue="1" operator="lessThan">
      <formula>5.5</formula>
    </cfRule>
  </conditionalFormatting>
  <conditionalFormatting sqref="T36">
    <cfRule type="cellIs" dxfId="225" priority="633" stopIfTrue="1" operator="lessThan">
      <formula>5.5</formula>
    </cfRule>
  </conditionalFormatting>
  <conditionalFormatting sqref="T36">
    <cfRule type="cellIs" dxfId="224" priority="632" stopIfTrue="1" operator="lessThan">
      <formula>5.5</formula>
    </cfRule>
  </conditionalFormatting>
  <conditionalFormatting sqref="U36">
    <cfRule type="cellIs" dxfId="223" priority="631" stopIfTrue="1" operator="lessThan">
      <formula>5.5</formula>
    </cfRule>
  </conditionalFormatting>
  <conditionalFormatting sqref="U36">
    <cfRule type="cellIs" dxfId="222" priority="630" stopIfTrue="1" operator="lessThan">
      <formula>5.5</formula>
    </cfRule>
  </conditionalFormatting>
  <conditionalFormatting sqref="U37">
    <cfRule type="cellIs" dxfId="221" priority="629" stopIfTrue="1" operator="lessThan">
      <formula>5.5</formula>
    </cfRule>
  </conditionalFormatting>
  <conditionalFormatting sqref="U37">
    <cfRule type="cellIs" dxfId="220" priority="628" stopIfTrue="1" operator="lessThan">
      <formula>5.5</formula>
    </cfRule>
  </conditionalFormatting>
  <conditionalFormatting sqref="V37">
    <cfRule type="cellIs" dxfId="219" priority="627" stopIfTrue="1" operator="lessThan">
      <formula>5.5</formula>
    </cfRule>
  </conditionalFormatting>
  <conditionalFormatting sqref="V37">
    <cfRule type="cellIs" dxfId="218" priority="626" stopIfTrue="1" operator="lessThan">
      <formula>5.5</formula>
    </cfRule>
  </conditionalFormatting>
  <conditionalFormatting sqref="V36">
    <cfRule type="cellIs" dxfId="217" priority="625" stopIfTrue="1" operator="lessThan">
      <formula>5.5</formula>
    </cfRule>
  </conditionalFormatting>
  <conditionalFormatting sqref="V36">
    <cfRule type="cellIs" dxfId="216" priority="624" stopIfTrue="1" operator="lessThan">
      <formula>5.5</formula>
    </cfRule>
  </conditionalFormatting>
  <conditionalFormatting sqref="U36">
    <cfRule type="cellIs" dxfId="215" priority="623" stopIfTrue="1" operator="lessThan">
      <formula>5.5</formula>
    </cfRule>
  </conditionalFormatting>
  <conditionalFormatting sqref="U36">
    <cfRule type="cellIs" dxfId="214" priority="622" stopIfTrue="1" operator="lessThan">
      <formula>5.5</formula>
    </cfRule>
  </conditionalFormatting>
  <conditionalFormatting sqref="U37">
    <cfRule type="cellIs" dxfId="213" priority="621" stopIfTrue="1" operator="lessThan">
      <formula>5.5</formula>
    </cfRule>
  </conditionalFormatting>
  <conditionalFormatting sqref="U37">
    <cfRule type="cellIs" dxfId="212" priority="620" stopIfTrue="1" operator="lessThan">
      <formula>5.5</formula>
    </cfRule>
  </conditionalFormatting>
  <conditionalFormatting sqref="V37">
    <cfRule type="cellIs" dxfId="211" priority="619" stopIfTrue="1" operator="lessThan">
      <formula>5.5</formula>
    </cfRule>
  </conditionalFormatting>
  <conditionalFormatting sqref="V37">
    <cfRule type="cellIs" dxfId="210" priority="618" stopIfTrue="1" operator="lessThan">
      <formula>5.5</formula>
    </cfRule>
  </conditionalFormatting>
  <conditionalFormatting sqref="W37">
    <cfRule type="cellIs" dxfId="209" priority="617" stopIfTrue="1" operator="lessThan">
      <formula>5.5</formula>
    </cfRule>
  </conditionalFormatting>
  <conditionalFormatting sqref="W37">
    <cfRule type="cellIs" dxfId="208" priority="616" stopIfTrue="1" operator="lessThan">
      <formula>5.5</formula>
    </cfRule>
  </conditionalFormatting>
  <conditionalFormatting sqref="W36">
    <cfRule type="cellIs" dxfId="207" priority="615" stopIfTrue="1" operator="lessThan">
      <formula>5.5</formula>
    </cfRule>
  </conditionalFormatting>
  <conditionalFormatting sqref="W36">
    <cfRule type="cellIs" dxfId="206" priority="614" stopIfTrue="1" operator="lessThan">
      <formula>5.5</formula>
    </cfRule>
  </conditionalFormatting>
  <conditionalFormatting sqref="X36">
    <cfRule type="cellIs" dxfId="205" priority="613" stopIfTrue="1" operator="lessThan">
      <formula>5.5</formula>
    </cfRule>
  </conditionalFormatting>
  <conditionalFormatting sqref="X36">
    <cfRule type="cellIs" dxfId="204" priority="612" stopIfTrue="1" operator="lessThan">
      <formula>5.5</formula>
    </cfRule>
  </conditionalFormatting>
  <conditionalFormatting sqref="X37">
    <cfRule type="cellIs" dxfId="203" priority="611" stopIfTrue="1" operator="lessThan">
      <formula>5.5</formula>
    </cfRule>
  </conditionalFormatting>
  <conditionalFormatting sqref="X37">
    <cfRule type="cellIs" dxfId="202" priority="610" stopIfTrue="1" operator="lessThan">
      <formula>5.5</formula>
    </cfRule>
  </conditionalFormatting>
  <conditionalFormatting sqref="Y37">
    <cfRule type="cellIs" dxfId="201" priority="609" stopIfTrue="1" operator="lessThan">
      <formula>5.5</formula>
    </cfRule>
  </conditionalFormatting>
  <conditionalFormatting sqref="Y37">
    <cfRule type="cellIs" dxfId="200" priority="608" stopIfTrue="1" operator="lessThan">
      <formula>5.5</formula>
    </cfRule>
  </conditionalFormatting>
  <conditionalFormatting sqref="Y36">
    <cfRule type="cellIs" dxfId="199" priority="607" stopIfTrue="1" operator="lessThan">
      <formula>5.5</formula>
    </cfRule>
  </conditionalFormatting>
  <conditionalFormatting sqref="Y36">
    <cfRule type="cellIs" dxfId="198" priority="606" stopIfTrue="1" operator="lessThan">
      <formula>5.5</formula>
    </cfRule>
  </conditionalFormatting>
  <conditionalFormatting sqref="Z36">
    <cfRule type="cellIs" dxfId="197" priority="605" stopIfTrue="1" operator="lessThan">
      <formula>5.5</formula>
    </cfRule>
  </conditionalFormatting>
  <conditionalFormatting sqref="Z36">
    <cfRule type="cellIs" dxfId="196" priority="604" stopIfTrue="1" operator="lessThan">
      <formula>5.5</formula>
    </cfRule>
  </conditionalFormatting>
  <conditionalFormatting sqref="Z37">
    <cfRule type="cellIs" dxfId="195" priority="603" stopIfTrue="1" operator="lessThan">
      <formula>5.5</formula>
    </cfRule>
  </conditionalFormatting>
  <conditionalFormatting sqref="Z37">
    <cfRule type="cellIs" dxfId="194" priority="602" stopIfTrue="1" operator="lessThan">
      <formula>5.5</formula>
    </cfRule>
  </conditionalFormatting>
  <conditionalFormatting sqref="AA37">
    <cfRule type="cellIs" dxfId="193" priority="601" stopIfTrue="1" operator="lessThan">
      <formula>5.5</formula>
    </cfRule>
  </conditionalFormatting>
  <conditionalFormatting sqref="AA37">
    <cfRule type="cellIs" dxfId="192" priority="600" stopIfTrue="1" operator="lessThan">
      <formula>5.5</formula>
    </cfRule>
  </conditionalFormatting>
  <conditionalFormatting sqref="AA36">
    <cfRule type="cellIs" dxfId="191" priority="599" stopIfTrue="1" operator="lessThan">
      <formula>5.5</formula>
    </cfRule>
  </conditionalFormatting>
  <conditionalFormatting sqref="AA36">
    <cfRule type="cellIs" dxfId="190" priority="598" stopIfTrue="1" operator="lessThan">
      <formula>5.5</formula>
    </cfRule>
  </conditionalFormatting>
  <conditionalFormatting sqref="AB36">
    <cfRule type="cellIs" dxfId="189" priority="597" stopIfTrue="1" operator="lessThan">
      <formula>5.5</formula>
    </cfRule>
  </conditionalFormatting>
  <conditionalFormatting sqref="AB36">
    <cfRule type="cellIs" dxfId="188" priority="596" stopIfTrue="1" operator="lessThan">
      <formula>5.5</formula>
    </cfRule>
  </conditionalFormatting>
  <conditionalFormatting sqref="AB37">
    <cfRule type="cellIs" dxfId="187" priority="595" stopIfTrue="1" operator="lessThan">
      <formula>5.5</formula>
    </cfRule>
  </conditionalFormatting>
  <conditionalFormatting sqref="AB37">
    <cfRule type="cellIs" dxfId="186" priority="594" stopIfTrue="1" operator="lessThan">
      <formula>5.5</formula>
    </cfRule>
  </conditionalFormatting>
  <conditionalFormatting sqref="AC37">
    <cfRule type="cellIs" dxfId="185" priority="593" stopIfTrue="1" operator="lessThan">
      <formula>5.5</formula>
    </cfRule>
  </conditionalFormatting>
  <conditionalFormatting sqref="AC37">
    <cfRule type="cellIs" dxfId="184" priority="592" stopIfTrue="1" operator="lessThan">
      <formula>5.5</formula>
    </cfRule>
  </conditionalFormatting>
  <conditionalFormatting sqref="AC36">
    <cfRule type="cellIs" dxfId="183" priority="591" stopIfTrue="1" operator="lessThan">
      <formula>5.5</formula>
    </cfRule>
  </conditionalFormatting>
  <conditionalFormatting sqref="AC36">
    <cfRule type="cellIs" dxfId="182" priority="590" stopIfTrue="1" operator="lessThan">
      <formula>5.5</formula>
    </cfRule>
  </conditionalFormatting>
  <conditionalFormatting sqref="AD36">
    <cfRule type="cellIs" dxfId="181" priority="589" stopIfTrue="1" operator="lessThan">
      <formula>5.5</formula>
    </cfRule>
  </conditionalFormatting>
  <conditionalFormatting sqref="AD36">
    <cfRule type="cellIs" dxfId="180" priority="588" stopIfTrue="1" operator="lessThan">
      <formula>5.5</formula>
    </cfRule>
  </conditionalFormatting>
  <conditionalFormatting sqref="AD37">
    <cfRule type="cellIs" dxfId="179" priority="587" stopIfTrue="1" operator="lessThan">
      <formula>5.5</formula>
    </cfRule>
  </conditionalFormatting>
  <conditionalFormatting sqref="AD37">
    <cfRule type="cellIs" dxfId="178" priority="586" stopIfTrue="1" operator="lessThan">
      <formula>5.5</formula>
    </cfRule>
  </conditionalFormatting>
  <conditionalFormatting sqref="AE37">
    <cfRule type="cellIs" dxfId="177" priority="585" stopIfTrue="1" operator="lessThan">
      <formula>5.5</formula>
    </cfRule>
  </conditionalFormatting>
  <conditionalFormatting sqref="AE37">
    <cfRule type="cellIs" dxfId="176" priority="584" stopIfTrue="1" operator="lessThan">
      <formula>5.5</formula>
    </cfRule>
  </conditionalFormatting>
  <conditionalFormatting sqref="AE36">
    <cfRule type="cellIs" dxfId="175" priority="583" stopIfTrue="1" operator="lessThan">
      <formula>5.5</formula>
    </cfRule>
  </conditionalFormatting>
  <conditionalFormatting sqref="AE36">
    <cfRule type="cellIs" dxfId="174" priority="582" stopIfTrue="1" operator="lessThan">
      <formula>5.5</formula>
    </cfRule>
  </conditionalFormatting>
  <conditionalFormatting sqref="AF36">
    <cfRule type="cellIs" dxfId="173" priority="581" stopIfTrue="1" operator="lessThan">
      <formula>5.5</formula>
    </cfRule>
  </conditionalFormatting>
  <conditionalFormatting sqref="AF36">
    <cfRule type="cellIs" dxfId="172" priority="580" stopIfTrue="1" operator="lessThan">
      <formula>5.5</formula>
    </cfRule>
  </conditionalFormatting>
  <conditionalFormatting sqref="AF37">
    <cfRule type="cellIs" dxfId="171" priority="579" stopIfTrue="1" operator="lessThan">
      <formula>5.5</formula>
    </cfRule>
  </conditionalFormatting>
  <conditionalFormatting sqref="AF37">
    <cfRule type="cellIs" dxfId="170" priority="578" stopIfTrue="1" operator="lessThan">
      <formula>5.5</formula>
    </cfRule>
  </conditionalFormatting>
  <conditionalFormatting sqref="AG37">
    <cfRule type="cellIs" dxfId="169" priority="577" stopIfTrue="1" operator="lessThan">
      <formula>5.5</formula>
    </cfRule>
  </conditionalFormatting>
  <conditionalFormatting sqref="AG37">
    <cfRule type="cellIs" dxfId="168" priority="576" stopIfTrue="1" operator="lessThan">
      <formula>5.5</formula>
    </cfRule>
  </conditionalFormatting>
  <conditionalFormatting sqref="AG36">
    <cfRule type="cellIs" dxfId="167" priority="575" stopIfTrue="1" operator="lessThan">
      <formula>5.5</formula>
    </cfRule>
  </conditionalFormatting>
  <conditionalFormatting sqref="AG36">
    <cfRule type="cellIs" dxfId="166" priority="574" stopIfTrue="1" operator="lessThan">
      <formula>5.5</formula>
    </cfRule>
  </conditionalFormatting>
  <conditionalFormatting sqref="AH36">
    <cfRule type="cellIs" dxfId="165" priority="573" stopIfTrue="1" operator="lessThan">
      <formula>5.5</formula>
    </cfRule>
  </conditionalFormatting>
  <conditionalFormatting sqref="AH36">
    <cfRule type="cellIs" dxfId="164" priority="572" stopIfTrue="1" operator="lessThan">
      <formula>5.5</formula>
    </cfRule>
  </conditionalFormatting>
  <conditionalFormatting sqref="AH37">
    <cfRule type="cellIs" dxfId="163" priority="571" stopIfTrue="1" operator="lessThan">
      <formula>5.5</formula>
    </cfRule>
  </conditionalFormatting>
  <conditionalFormatting sqref="AH37">
    <cfRule type="cellIs" dxfId="162" priority="570" stopIfTrue="1" operator="lessThan">
      <formula>5.5</formula>
    </cfRule>
  </conditionalFormatting>
  <conditionalFormatting sqref="AI37">
    <cfRule type="cellIs" dxfId="161" priority="569" stopIfTrue="1" operator="lessThan">
      <formula>5.5</formula>
    </cfRule>
  </conditionalFormatting>
  <conditionalFormatting sqref="AI37">
    <cfRule type="cellIs" dxfId="160" priority="568" stopIfTrue="1" operator="lessThan">
      <formula>5.5</formula>
    </cfRule>
  </conditionalFormatting>
  <conditionalFormatting sqref="AI36">
    <cfRule type="cellIs" dxfId="159" priority="567" stopIfTrue="1" operator="lessThan">
      <formula>5.5</formula>
    </cfRule>
  </conditionalFormatting>
  <conditionalFormatting sqref="AI36">
    <cfRule type="cellIs" dxfId="158" priority="566" stopIfTrue="1" operator="lessThan">
      <formula>5.5</formula>
    </cfRule>
  </conditionalFormatting>
  <conditionalFormatting sqref="AJ36">
    <cfRule type="cellIs" dxfId="157" priority="565" stopIfTrue="1" operator="lessThan">
      <formula>5.5</formula>
    </cfRule>
  </conditionalFormatting>
  <conditionalFormatting sqref="AJ36">
    <cfRule type="cellIs" dxfId="156" priority="564" stopIfTrue="1" operator="lessThan">
      <formula>5.5</formula>
    </cfRule>
  </conditionalFormatting>
  <conditionalFormatting sqref="AJ37">
    <cfRule type="cellIs" dxfId="155" priority="563" stopIfTrue="1" operator="lessThan">
      <formula>5.5</formula>
    </cfRule>
  </conditionalFormatting>
  <conditionalFormatting sqref="AJ37">
    <cfRule type="cellIs" dxfId="154" priority="562" stopIfTrue="1" operator="lessThan">
      <formula>5.5</formula>
    </cfRule>
  </conditionalFormatting>
  <conditionalFormatting sqref="AK37">
    <cfRule type="cellIs" dxfId="153" priority="561" stopIfTrue="1" operator="lessThan">
      <formula>5.5</formula>
    </cfRule>
  </conditionalFormatting>
  <conditionalFormatting sqref="AK37">
    <cfRule type="cellIs" dxfId="152" priority="560" stopIfTrue="1" operator="lessThan">
      <formula>5.5</formula>
    </cfRule>
  </conditionalFormatting>
  <conditionalFormatting sqref="AK36">
    <cfRule type="cellIs" dxfId="151" priority="559" stopIfTrue="1" operator="lessThan">
      <formula>5.5</formula>
    </cfRule>
  </conditionalFormatting>
  <conditionalFormatting sqref="AK36">
    <cfRule type="cellIs" dxfId="150" priority="558" stopIfTrue="1" operator="lessThan">
      <formula>5.5</formula>
    </cfRule>
  </conditionalFormatting>
  <conditionalFormatting sqref="AL36">
    <cfRule type="cellIs" dxfId="149" priority="557" stopIfTrue="1" operator="lessThan">
      <formula>5.5</formula>
    </cfRule>
  </conditionalFormatting>
  <conditionalFormatting sqref="AL36">
    <cfRule type="cellIs" dxfId="148" priority="556" stopIfTrue="1" operator="lessThan">
      <formula>5.5</formula>
    </cfRule>
  </conditionalFormatting>
  <conditionalFormatting sqref="AL37">
    <cfRule type="cellIs" dxfId="147" priority="555" stopIfTrue="1" operator="lessThan">
      <formula>5.5</formula>
    </cfRule>
  </conditionalFormatting>
  <conditionalFormatting sqref="AL37">
    <cfRule type="cellIs" dxfId="146" priority="554" stopIfTrue="1" operator="lessThan">
      <formula>5.5</formula>
    </cfRule>
  </conditionalFormatting>
  <conditionalFormatting sqref="S33">
    <cfRule type="cellIs" dxfId="145" priority="352" stopIfTrue="1" operator="greaterThan">
      <formula>5</formula>
    </cfRule>
  </conditionalFormatting>
  <conditionalFormatting sqref="S33">
    <cfRule type="cellIs" dxfId="144" priority="350" stopIfTrue="1" operator="greaterThan">
      <formula>25</formula>
    </cfRule>
    <cfRule type="cellIs" priority="351" stopIfTrue="1" operator="lessThanOrEqual">
      <formula>25</formula>
    </cfRule>
  </conditionalFormatting>
  <conditionalFormatting sqref="S33">
    <cfRule type="cellIs" dxfId="143" priority="349" stopIfTrue="1" operator="lessThan">
      <formula>5.5</formula>
    </cfRule>
  </conditionalFormatting>
  <conditionalFormatting sqref="S33">
    <cfRule type="cellIs" dxfId="142" priority="348" stopIfTrue="1" operator="lessThan">
      <formula>5.5</formula>
    </cfRule>
  </conditionalFormatting>
  <conditionalFormatting sqref="S33">
    <cfRule type="cellIs" dxfId="141" priority="347" stopIfTrue="1" operator="greaterThan">
      <formula>90</formula>
    </cfRule>
  </conditionalFormatting>
  <conditionalFormatting sqref="S33">
    <cfRule type="cellIs" dxfId="140" priority="346" stopIfTrue="1" operator="lessThan">
      <formula>5.5</formula>
    </cfRule>
  </conditionalFormatting>
  <conditionalFormatting sqref="S33">
    <cfRule type="cellIs" dxfId="139" priority="345" stopIfTrue="1" operator="lessThan">
      <formula>5.5</formula>
    </cfRule>
  </conditionalFormatting>
  <conditionalFormatting sqref="T33">
    <cfRule type="cellIs" dxfId="138" priority="344" stopIfTrue="1" operator="greaterThan">
      <formula>5</formula>
    </cfRule>
  </conditionalFormatting>
  <conditionalFormatting sqref="T33">
    <cfRule type="cellIs" dxfId="137" priority="342" stopIfTrue="1" operator="greaterThan">
      <formula>25</formula>
    </cfRule>
    <cfRule type="cellIs" priority="343" stopIfTrue="1" operator="lessThanOrEqual">
      <formula>25</formula>
    </cfRule>
  </conditionalFormatting>
  <conditionalFormatting sqref="T33">
    <cfRule type="cellIs" dxfId="136" priority="341" stopIfTrue="1" operator="lessThan">
      <formula>5.5</formula>
    </cfRule>
  </conditionalFormatting>
  <conditionalFormatting sqref="T33">
    <cfRule type="cellIs" dxfId="135" priority="340" stopIfTrue="1" operator="lessThan">
      <formula>5.5</formula>
    </cfRule>
  </conditionalFormatting>
  <conditionalFormatting sqref="T33">
    <cfRule type="cellIs" dxfId="134" priority="339" stopIfTrue="1" operator="greaterThan">
      <formula>90</formula>
    </cfRule>
  </conditionalFormatting>
  <conditionalFormatting sqref="T33">
    <cfRule type="cellIs" dxfId="133" priority="338" stopIfTrue="1" operator="lessThan">
      <formula>5.5</formula>
    </cfRule>
  </conditionalFormatting>
  <conditionalFormatting sqref="T33">
    <cfRule type="cellIs" dxfId="132" priority="337" stopIfTrue="1" operator="lessThan">
      <formula>5.5</formula>
    </cfRule>
  </conditionalFormatting>
  <conditionalFormatting sqref="U33">
    <cfRule type="cellIs" dxfId="131" priority="336" stopIfTrue="1" operator="greaterThan">
      <formula>5</formula>
    </cfRule>
  </conditionalFormatting>
  <conditionalFormatting sqref="U33">
    <cfRule type="cellIs" dxfId="130" priority="334" stopIfTrue="1" operator="greaterThan">
      <formula>25</formula>
    </cfRule>
    <cfRule type="cellIs" priority="335" stopIfTrue="1" operator="lessThanOrEqual">
      <formula>25</formula>
    </cfRule>
  </conditionalFormatting>
  <conditionalFormatting sqref="U33">
    <cfRule type="cellIs" dxfId="129" priority="333" stopIfTrue="1" operator="lessThan">
      <formula>5.5</formula>
    </cfRule>
  </conditionalFormatting>
  <conditionalFormatting sqref="U33">
    <cfRule type="cellIs" dxfId="128" priority="332" stopIfTrue="1" operator="lessThan">
      <formula>5.5</formula>
    </cfRule>
  </conditionalFormatting>
  <conditionalFormatting sqref="U33">
    <cfRule type="cellIs" dxfId="127" priority="331" stopIfTrue="1" operator="greaterThan">
      <formula>90</formula>
    </cfRule>
  </conditionalFormatting>
  <conditionalFormatting sqref="U33">
    <cfRule type="cellIs" dxfId="126" priority="330" stopIfTrue="1" operator="lessThan">
      <formula>5.5</formula>
    </cfRule>
  </conditionalFormatting>
  <conditionalFormatting sqref="U33">
    <cfRule type="cellIs" dxfId="125" priority="329" stopIfTrue="1" operator="lessThan">
      <formula>5.5</formula>
    </cfRule>
  </conditionalFormatting>
  <conditionalFormatting sqref="V33">
    <cfRule type="cellIs" dxfId="124" priority="328" stopIfTrue="1" operator="greaterThan">
      <formula>5</formula>
    </cfRule>
  </conditionalFormatting>
  <conditionalFormatting sqref="V33">
    <cfRule type="cellIs" dxfId="123" priority="326" stopIfTrue="1" operator="greaterThan">
      <formula>25</formula>
    </cfRule>
    <cfRule type="cellIs" priority="327" stopIfTrue="1" operator="lessThanOrEqual">
      <formula>25</formula>
    </cfRule>
  </conditionalFormatting>
  <conditionalFormatting sqref="V33">
    <cfRule type="cellIs" dxfId="122" priority="325" stopIfTrue="1" operator="lessThan">
      <formula>5.5</formula>
    </cfRule>
  </conditionalFormatting>
  <conditionalFormatting sqref="V33">
    <cfRule type="cellIs" dxfId="121" priority="324" stopIfTrue="1" operator="lessThan">
      <formula>5.5</formula>
    </cfRule>
  </conditionalFormatting>
  <conditionalFormatting sqref="V33">
    <cfRule type="cellIs" dxfId="120" priority="323" stopIfTrue="1" operator="greaterThan">
      <formula>90</formula>
    </cfRule>
  </conditionalFormatting>
  <conditionalFormatting sqref="V33">
    <cfRule type="cellIs" dxfId="119" priority="322" stopIfTrue="1" operator="lessThan">
      <formula>5.5</formula>
    </cfRule>
  </conditionalFormatting>
  <conditionalFormatting sqref="V33">
    <cfRule type="cellIs" dxfId="118" priority="321" stopIfTrue="1" operator="lessThan">
      <formula>5.5</formula>
    </cfRule>
  </conditionalFormatting>
  <conditionalFormatting sqref="W33">
    <cfRule type="cellIs" dxfId="117" priority="320" stopIfTrue="1" operator="greaterThan">
      <formula>5</formula>
    </cfRule>
  </conditionalFormatting>
  <conditionalFormatting sqref="W33">
    <cfRule type="cellIs" dxfId="116" priority="318" stopIfTrue="1" operator="greaterThan">
      <formula>25</formula>
    </cfRule>
    <cfRule type="cellIs" priority="319" stopIfTrue="1" operator="lessThanOrEqual">
      <formula>25</formula>
    </cfRule>
  </conditionalFormatting>
  <conditionalFormatting sqref="W33">
    <cfRule type="cellIs" dxfId="115" priority="317" stopIfTrue="1" operator="lessThan">
      <formula>5.5</formula>
    </cfRule>
  </conditionalFormatting>
  <conditionalFormatting sqref="W33">
    <cfRule type="cellIs" dxfId="114" priority="316" stopIfTrue="1" operator="lessThan">
      <formula>5.5</formula>
    </cfRule>
  </conditionalFormatting>
  <conditionalFormatting sqref="W33">
    <cfRule type="cellIs" dxfId="113" priority="315" stopIfTrue="1" operator="greaterThan">
      <formula>90</formula>
    </cfRule>
  </conditionalFormatting>
  <conditionalFormatting sqref="W33">
    <cfRule type="cellIs" dxfId="112" priority="314" stopIfTrue="1" operator="lessThan">
      <formula>5.5</formula>
    </cfRule>
  </conditionalFormatting>
  <conditionalFormatting sqref="W33">
    <cfRule type="cellIs" dxfId="111" priority="313" stopIfTrue="1" operator="lessThan">
      <formula>5.5</formula>
    </cfRule>
  </conditionalFormatting>
  <conditionalFormatting sqref="X33">
    <cfRule type="cellIs" dxfId="110" priority="312" stopIfTrue="1" operator="greaterThan">
      <formula>5</formula>
    </cfRule>
  </conditionalFormatting>
  <conditionalFormatting sqref="X33">
    <cfRule type="cellIs" dxfId="109" priority="310" stopIfTrue="1" operator="greaterThan">
      <formula>25</formula>
    </cfRule>
    <cfRule type="cellIs" priority="311" stopIfTrue="1" operator="lessThanOrEqual">
      <formula>25</formula>
    </cfRule>
  </conditionalFormatting>
  <conditionalFormatting sqref="X33">
    <cfRule type="cellIs" dxfId="108" priority="309" stopIfTrue="1" operator="lessThan">
      <formula>5.5</formula>
    </cfRule>
  </conditionalFormatting>
  <conditionalFormatting sqref="X33">
    <cfRule type="cellIs" dxfId="107" priority="308" stopIfTrue="1" operator="lessThan">
      <formula>5.5</formula>
    </cfRule>
  </conditionalFormatting>
  <conditionalFormatting sqref="X33">
    <cfRule type="cellIs" dxfId="106" priority="307" stopIfTrue="1" operator="greaterThan">
      <formula>90</formula>
    </cfRule>
  </conditionalFormatting>
  <conditionalFormatting sqref="X33">
    <cfRule type="cellIs" dxfId="105" priority="306" stopIfTrue="1" operator="lessThan">
      <formula>5.5</formula>
    </cfRule>
  </conditionalFormatting>
  <conditionalFormatting sqref="X33">
    <cfRule type="cellIs" dxfId="104" priority="305" stopIfTrue="1" operator="lessThan">
      <formula>5.5</formula>
    </cfRule>
  </conditionalFormatting>
  <conditionalFormatting sqref="Y33">
    <cfRule type="cellIs" dxfId="103" priority="304" stopIfTrue="1" operator="greaterThan">
      <formula>5</formula>
    </cfRule>
  </conditionalFormatting>
  <conditionalFormatting sqref="Y33">
    <cfRule type="cellIs" dxfId="102" priority="302" stopIfTrue="1" operator="greaterThan">
      <formula>25</formula>
    </cfRule>
    <cfRule type="cellIs" priority="303" stopIfTrue="1" operator="lessThanOrEqual">
      <formula>25</formula>
    </cfRule>
  </conditionalFormatting>
  <conditionalFormatting sqref="Y33">
    <cfRule type="cellIs" dxfId="101" priority="301" stopIfTrue="1" operator="lessThan">
      <formula>5.5</formula>
    </cfRule>
  </conditionalFormatting>
  <conditionalFormatting sqref="Y33">
    <cfRule type="cellIs" dxfId="100" priority="300" stopIfTrue="1" operator="lessThan">
      <formula>5.5</formula>
    </cfRule>
  </conditionalFormatting>
  <conditionalFormatting sqref="Y33">
    <cfRule type="cellIs" dxfId="99" priority="299" stopIfTrue="1" operator="greaterThan">
      <formula>90</formula>
    </cfRule>
  </conditionalFormatting>
  <conditionalFormatting sqref="Y33">
    <cfRule type="cellIs" dxfId="98" priority="298" stopIfTrue="1" operator="lessThan">
      <formula>5.5</formula>
    </cfRule>
  </conditionalFormatting>
  <conditionalFormatting sqref="Y33">
    <cfRule type="cellIs" dxfId="97" priority="297" stopIfTrue="1" operator="lessThan">
      <formula>5.5</formula>
    </cfRule>
  </conditionalFormatting>
  <conditionalFormatting sqref="Z33">
    <cfRule type="cellIs" dxfId="96" priority="296" stopIfTrue="1" operator="greaterThan">
      <formula>5</formula>
    </cfRule>
  </conditionalFormatting>
  <conditionalFormatting sqref="Z33">
    <cfRule type="cellIs" dxfId="95" priority="294" stopIfTrue="1" operator="greaterThan">
      <formula>25</formula>
    </cfRule>
    <cfRule type="cellIs" priority="295" stopIfTrue="1" operator="lessThanOrEqual">
      <formula>25</formula>
    </cfRule>
  </conditionalFormatting>
  <conditionalFormatting sqref="Z33">
    <cfRule type="cellIs" dxfId="94" priority="293" stopIfTrue="1" operator="lessThan">
      <formula>5.5</formula>
    </cfRule>
  </conditionalFormatting>
  <conditionalFormatting sqref="Z33">
    <cfRule type="cellIs" dxfId="93" priority="292" stopIfTrue="1" operator="lessThan">
      <formula>5.5</formula>
    </cfRule>
  </conditionalFormatting>
  <conditionalFormatting sqref="Z33">
    <cfRule type="cellIs" dxfId="92" priority="291" stopIfTrue="1" operator="greaterThan">
      <formula>90</formula>
    </cfRule>
  </conditionalFormatting>
  <conditionalFormatting sqref="Z33">
    <cfRule type="cellIs" dxfId="91" priority="290" stopIfTrue="1" operator="lessThan">
      <formula>5.5</formula>
    </cfRule>
  </conditionalFormatting>
  <conditionalFormatting sqref="Z33">
    <cfRule type="cellIs" dxfId="90" priority="289" stopIfTrue="1" operator="lessThan">
      <formula>5.5</formula>
    </cfRule>
  </conditionalFormatting>
  <conditionalFormatting sqref="AA33">
    <cfRule type="cellIs" dxfId="89" priority="288" stopIfTrue="1" operator="greaterThan">
      <formula>5</formula>
    </cfRule>
  </conditionalFormatting>
  <conditionalFormatting sqref="AA33">
    <cfRule type="cellIs" dxfId="88" priority="286" stopIfTrue="1" operator="greaterThan">
      <formula>25</formula>
    </cfRule>
    <cfRule type="cellIs" priority="287" stopIfTrue="1" operator="lessThanOrEqual">
      <formula>25</formula>
    </cfRule>
  </conditionalFormatting>
  <conditionalFormatting sqref="AA33">
    <cfRule type="cellIs" dxfId="87" priority="285" stopIfTrue="1" operator="lessThan">
      <formula>5.5</formula>
    </cfRule>
  </conditionalFormatting>
  <conditionalFormatting sqref="AA33">
    <cfRule type="cellIs" dxfId="86" priority="284" stopIfTrue="1" operator="lessThan">
      <formula>5.5</formula>
    </cfRule>
  </conditionalFormatting>
  <conditionalFormatting sqref="AA33">
    <cfRule type="cellIs" dxfId="85" priority="283" stopIfTrue="1" operator="greaterThan">
      <formula>90</formula>
    </cfRule>
  </conditionalFormatting>
  <conditionalFormatting sqref="AA33">
    <cfRule type="cellIs" dxfId="84" priority="282" stopIfTrue="1" operator="lessThan">
      <formula>5.5</formula>
    </cfRule>
  </conditionalFormatting>
  <conditionalFormatting sqref="AA33">
    <cfRule type="cellIs" dxfId="83" priority="281" stopIfTrue="1" operator="lessThan">
      <formula>5.5</formula>
    </cfRule>
  </conditionalFormatting>
  <conditionalFormatting sqref="AB33">
    <cfRule type="cellIs" dxfId="82" priority="280" stopIfTrue="1" operator="greaterThan">
      <formula>5</formula>
    </cfRule>
  </conditionalFormatting>
  <conditionalFormatting sqref="AB33">
    <cfRule type="cellIs" dxfId="81" priority="278" stopIfTrue="1" operator="greaterThan">
      <formula>25</formula>
    </cfRule>
    <cfRule type="cellIs" priority="279" stopIfTrue="1" operator="lessThanOrEqual">
      <formula>25</formula>
    </cfRule>
  </conditionalFormatting>
  <conditionalFormatting sqref="AB33">
    <cfRule type="cellIs" dxfId="80" priority="277" stopIfTrue="1" operator="lessThan">
      <formula>5.5</formula>
    </cfRule>
  </conditionalFormatting>
  <conditionalFormatting sqref="AB33">
    <cfRule type="cellIs" dxfId="79" priority="276" stopIfTrue="1" operator="lessThan">
      <formula>5.5</formula>
    </cfRule>
  </conditionalFormatting>
  <conditionalFormatting sqref="AB33">
    <cfRule type="cellIs" dxfId="78" priority="275" stopIfTrue="1" operator="greaterThan">
      <formula>90</formula>
    </cfRule>
  </conditionalFormatting>
  <conditionalFormatting sqref="AB33">
    <cfRule type="cellIs" dxfId="77" priority="274" stopIfTrue="1" operator="lessThan">
      <formula>5.5</formula>
    </cfRule>
  </conditionalFormatting>
  <conditionalFormatting sqref="AB33">
    <cfRule type="cellIs" dxfId="76" priority="273" stopIfTrue="1" operator="lessThan">
      <formula>5.5</formula>
    </cfRule>
  </conditionalFormatting>
  <conditionalFormatting sqref="AC33">
    <cfRule type="cellIs" dxfId="75" priority="272" stopIfTrue="1" operator="greaterThan">
      <formula>5</formula>
    </cfRule>
  </conditionalFormatting>
  <conditionalFormatting sqref="AC33">
    <cfRule type="cellIs" dxfId="74" priority="270" stopIfTrue="1" operator="greaterThan">
      <formula>25</formula>
    </cfRule>
    <cfRule type="cellIs" priority="271" stopIfTrue="1" operator="lessThanOrEqual">
      <formula>25</formula>
    </cfRule>
  </conditionalFormatting>
  <conditionalFormatting sqref="AC33">
    <cfRule type="cellIs" dxfId="73" priority="269" stopIfTrue="1" operator="lessThan">
      <formula>5.5</formula>
    </cfRule>
  </conditionalFormatting>
  <conditionalFormatting sqref="AC33">
    <cfRule type="cellIs" dxfId="72" priority="268" stopIfTrue="1" operator="lessThan">
      <formula>5.5</formula>
    </cfRule>
  </conditionalFormatting>
  <conditionalFormatting sqref="AC33">
    <cfRule type="cellIs" dxfId="71" priority="267" stopIfTrue="1" operator="greaterThan">
      <formula>90</formula>
    </cfRule>
  </conditionalFormatting>
  <conditionalFormatting sqref="AC33">
    <cfRule type="cellIs" dxfId="70" priority="266" stopIfTrue="1" operator="lessThan">
      <formula>5.5</formula>
    </cfRule>
  </conditionalFormatting>
  <conditionalFormatting sqref="AC33">
    <cfRule type="cellIs" dxfId="69" priority="265" stopIfTrue="1" operator="lessThan">
      <formula>5.5</formula>
    </cfRule>
  </conditionalFormatting>
  <conditionalFormatting sqref="AD33">
    <cfRule type="cellIs" dxfId="68" priority="264" stopIfTrue="1" operator="greaterThan">
      <formula>5</formula>
    </cfRule>
  </conditionalFormatting>
  <conditionalFormatting sqref="AD33">
    <cfRule type="cellIs" dxfId="67" priority="262" stopIfTrue="1" operator="greaterThan">
      <formula>25</formula>
    </cfRule>
    <cfRule type="cellIs" priority="263" stopIfTrue="1" operator="lessThanOrEqual">
      <formula>25</formula>
    </cfRule>
  </conditionalFormatting>
  <conditionalFormatting sqref="AD33">
    <cfRule type="cellIs" dxfId="66" priority="261" stopIfTrue="1" operator="lessThan">
      <formula>5.5</formula>
    </cfRule>
  </conditionalFormatting>
  <conditionalFormatting sqref="AD33">
    <cfRule type="cellIs" dxfId="65" priority="260" stopIfTrue="1" operator="lessThan">
      <formula>5.5</formula>
    </cfRule>
  </conditionalFormatting>
  <conditionalFormatting sqref="AD33">
    <cfRule type="cellIs" dxfId="64" priority="259" stopIfTrue="1" operator="greaterThan">
      <formula>90</formula>
    </cfRule>
  </conditionalFormatting>
  <conditionalFormatting sqref="AD33">
    <cfRule type="cellIs" dxfId="63" priority="258" stopIfTrue="1" operator="lessThan">
      <formula>5.5</formula>
    </cfRule>
  </conditionalFormatting>
  <conditionalFormatting sqref="AD33">
    <cfRule type="cellIs" dxfId="62" priority="257" stopIfTrue="1" operator="lessThan">
      <formula>5.5</formula>
    </cfRule>
  </conditionalFormatting>
  <conditionalFormatting sqref="AE33">
    <cfRule type="cellIs" dxfId="61" priority="256" stopIfTrue="1" operator="greaterThan">
      <formula>5</formula>
    </cfRule>
  </conditionalFormatting>
  <conditionalFormatting sqref="AE33">
    <cfRule type="cellIs" dxfId="60" priority="254" stopIfTrue="1" operator="greaterThan">
      <formula>25</formula>
    </cfRule>
    <cfRule type="cellIs" priority="255" stopIfTrue="1" operator="lessThanOrEqual">
      <formula>25</formula>
    </cfRule>
  </conditionalFormatting>
  <conditionalFormatting sqref="AE33">
    <cfRule type="cellIs" dxfId="59" priority="253" stopIfTrue="1" operator="lessThan">
      <formula>5.5</formula>
    </cfRule>
  </conditionalFormatting>
  <conditionalFormatting sqref="AE33">
    <cfRule type="cellIs" dxfId="58" priority="252" stopIfTrue="1" operator="lessThan">
      <formula>5.5</formula>
    </cfRule>
  </conditionalFormatting>
  <conditionalFormatting sqref="AE33">
    <cfRule type="cellIs" dxfId="57" priority="251" stopIfTrue="1" operator="greaterThan">
      <formula>90</formula>
    </cfRule>
  </conditionalFormatting>
  <conditionalFormatting sqref="AE33">
    <cfRule type="cellIs" dxfId="56" priority="250" stopIfTrue="1" operator="lessThan">
      <formula>5.5</formula>
    </cfRule>
  </conditionalFormatting>
  <conditionalFormatting sqref="AE33">
    <cfRule type="cellIs" dxfId="55" priority="249" stopIfTrue="1" operator="lessThan">
      <formula>5.5</formula>
    </cfRule>
  </conditionalFormatting>
  <conditionalFormatting sqref="AF33">
    <cfRule type="cellIs" dxfId="54" priority="248" stopIfTrue="1" operator="greaterThan">
      <formula>5</formula>
    </cfRule>
  </conditionalFormatting>
  <conditionalFormatting sqref="AF33">
    <cfRule type="cellIs" dxfId="53" priority="246" stopIfTrue="1" operator="greaterThan">
      <formula>25</formula>
    </cfRule>
    <cfRule type="cellIs" priority="247" stopIfTrue="1" operator="lessThanOrEqual">
      <formula>25</formula>
    </cfRule>
  </conditionalFormatting>
  <conditionalFormatting sqref="AF33">
    <cfRule type="cellIs" dxfId="52" priority="245" stopIfTrue="1" operator="lessThan">
      <formula>5.5</formula>
    </cfRule>
  </conditionalFormatting>
  <conditionalFormatting sqref="AF33">
    <cfRule type="cellIs" dxfId="51" priority="244" stopIfTrue="1" operator="lessThan">
      <formula>5.5</formula>
    </cfRule>
  </conditionalFormatting>
  <conditionalFormatting sqref="AF33">
    <cfRule type="cellIs" dxfId="50" priority="243" stopIfTrue="1" operator="greaterThan">
      <formula>90</formula>
    </cfRule>
  </conditionalFormatting>
  <conditionalFormatting sqref="AF33">
    <cfRule type="cellIs" dxfId="49" priority="242" stopIfTrue="1" operator="lessThan">
      <formula>5.5</formula>
    </cfRule>
  </conditionalFormatting>
  <conditionalFormatting sqref="AF33">
    <cfRule type="cellIs" dxfId="48" priority="241" stopIfTrue="1" operator="lessThan">
      <formula>5.5</formula>
    </cfRule>
  </conditionalFormatting>
  <conditionalFormatting sqref="AG33">
    <cfRule type="cellIs" dxfId="47" priority="240" stopIfTrue="1" operator="greaterThan">
      <formula>5</formula>
    </cfRule>
  </conditionalFormatting>
  <conditionalFormatting sqref="AG33">
    <cfRule type="cellIs" dxfId="46" priority="238" stopIfTrue="1" operator="greaterThan">
      <formula>25</formula>
    </cfRule>
    <cfRule type="cellIs" priority="239" stopIfTrue="1" operator="lessThanOrEqual">
      <formula>25</formula>
    </cfRule>
  </conditionalFormatting>
  <conditionalFormatting sqref="AG33">
    <cfRule type="cellIs" dxfId="45" priority="237" stopIfTrue="1" operator="lessThan">
      <formula>5.5</formula>
    </cfRule>
  </conditionalFormatting>
  <conditionalFormatting sqref="AG33">
    <cfRule type="cellIs" dxfId="44" priority="236" stopIfTrue="1" operator="lessThan">
      <formula>5.5</formula>
    </cfRule>
  </conditionalFormatting>
  <conditionalFormatting sqref="AG33">
    <cfRule type="cellIs" dxfId="43" priority="235" stopIfTrue="1" operator="greaterThan">
      <formula>90</formula>
    </cfRule>
  </conditionalFormatting>
  <conditionalFormatting sqref="AG33">
    <cfRule type="cellIs" dxfId="42" priority="234" stopIfTrue="1" operator="lessThan">
      <formula>5.5</formula>
    </cfRule>
  </conditionalFormatting>
  <conditionalFormatting sqref="AG33">
    <cfRule type="cellIs" dxfId="41" priority="233" stopIfTrue="1" operator="lessThan">
      <formula>5.5</formula>
    </cfRule>
  </conditionalFormatting>
  <conditionalFormatting sqref="AH33">
    <cfRule type="cellIs" dxfId="40" priority="232" stopIfTrue="1" operator="greaterThan">
      <formula>5</formula>
    </cfRule>
  </conditionalFormatting>
  <conditionalFormatting sqref="AH33">
    <cfRule type="cellIs" dxfId="39" priority="230" stopIfTrue="1" operator="greaterThan">
      <formula>25</formula>
    </cfRule>
    <cfRule type="cellIs" priority="231" stopIfTrue="1" operator="lessThanOrEqual">
      <formula>25</formula>
    </cfRule>
  </conditionalFormatting>
  <conditionalFormatting sqref="AH33">
    <cfRule type="cellIs" dxfId="38" priority="229" stopIfTrue="1" operator="lessThan">
      <formula>5.5</formula>
    </cfRule>
  </conditionalFormatting>
  <conditionalFormatting sqref="AH33">
    <cfRule type="cellIs" dxfId="37" priority="228" stopIfTrue="1" operator="lessThan">
      <formula>5.5</formula>
    </cfRule>
  </conditionalFormatting>
  <conditionalFormatting sqref="AH33">
    <cfRule type="cellIs" dxfId="36" priority="227" stopIfTrue="1" operator="greaterThan">
      <formula>90</formula>
    </cfRule>
  </conditionalFormatting>
  <conditionalFormatting sqref="AH33">
    <cfRule type="cellIs" dxfId="35" priority="226" stopIfTrue="1" operator="lessThan">
      <formula>5.5</formula>
    </cfRule>
  </conditionalFormatting>
  <conditionalFormatting sqref="AH33">
    <cfRule type="cellIs" dxfId="34" priority="225" stopIfTrue="1" operator="lessThan">
      <formula>5.5</formula>
    </cfRule>
  </conditionalFormatting>
  <conditionalFormatting sqref="AI33">
    <cfRule type="cellIs" dxfId="33" priority="224" stopIfTrue="1" operator="greaterThan">
      <formula>5</formula>
    </cfRule>
  </conditionalFormatting>
  <conditionalFormatting sqref="AI33">
    <cfRule type="cellIs" dxfId="32" priority="222" stopIfTrue="1" operator="greaterThan">
      <formula>25</formula>
    </cfRule>
    <cfRule type="cellIs" priority="223" stopIfTrue="1" operator="lessThanOrEqual">
      <formula>25</formula>
    </cfRule>
  </conditionalFormatting>
  <conditionalFormatting sqref="AI33">
    <cfRule type="cellIs" dxfId="31" priority="221" stopIfTrue="1" operator="lessThan">
      <formula>5.5</formula>
    </cfRule>
  </conditionalFormatting>
  <conditionalFormatting sqref="AI33">
    <cfRule type="cellIs" dxfId="30" priority="220" stopIfTrue="1" operator="lessThan">
      <formula>5.5</formula>
    </cfRule>
  </conditionalFormatting>
  <conditionalFormatting sqref="AI33">
    <cfRule type="cellIs" dxfId="29" priority="219" stopIfTrue="1" operator="greaterThan">
      <formula>90</formula>
    </cfRule>
  </conditionalFormatting>
  <conditionalFormatting sqref="AI33">
    <cfRule type="cellIs" dxfId="28" priority="218" stopIfTrue="1" operator="lessThan">
      <formula>5.5</formula>
    </cfRule>
  </conditionalFormatting>
  <conditionalFormatting sqref="AI33">
    <cfRule type="cellIs" dxfId="27" priority="217" stopIfTrue="1" operator="lessThan">
      <formula>5.5</formula>
    </cfRule>
  </conditionalFormatting>
  <conditionalFormatting sqref="AJ33">
    <cfRule type="cellIs" dxfId="26" priority="216" stopIfTrue="1" operator="greaterThan">
      <formula>5</formula>
    </cfRule>
  </conditionalFormatting>
  <conditionalFormatting sqref="AJ33">
    <cfRule type="cellIs" dxfId="25" priority="214" stopIfTrue="1" operator="greaterThan">
      <formula>25</formula>
    </cfRule>
    <cfRule type="cellIs" priority="215" stopIfTrue="1" operator="lessThanOrEqual">
      <formula>25</formula>
    </cfRule>
  </conditionalFormatting>
  <conditionalFormatting sqref="AJ33">
    <cfRule type="cellIs" dxfId="24" priority="213" stopIfTrue="1" operator="lessThan">
      <formula>5.5</formula>
    </cfRule>
  </conditionalFormatting>
  <conditionalFormatting sqref="AJ33">
    <cfRule type="cellIs" dxfId="23" priority="212" stopIfTrue="1" operator="lessThan">
      <formula>5.5</formula>
    </cfRule>
  </conditionalFormatting>
  <conditionalFormatting sqref="AJ33">
    <cfRule type="cellIs" dxfId="22" priority="211" stopIfTrue="1" operator="greaterThan">
      <formula>90</formula>
    </cfRule>
  </conditionalFormatting>
  <conditionalFormatting sqref="AJ33">
    <cfRule type="cellIs" dxfId="21" priority="210" stopIfTrue="1" operator="lessThan">
      <formula>5.5</formula>
    </cfRule>
  </conditionalFormatting>
  <conditionalFormatting sqref="AJ33">
    <cfRule type="cellIs" dxfId="20" priority="209" stopIfTrue="1" operator="lessThan">
      <formula>5.5</formula>
    </cfRule>
  </conditionalFormatting>
  <conditionalFormatting sqref="AK33">
    <cfRule type="cellIs" dxfId="19" priority="208" stopIfTrue="1" operator="greaterThan">
      <formula>5</formula>
    </cfRule>
  </conditionalFormatting>
  <conditionalFormatting sqref="AK33">
    <cfRule type="cellIs" dxfId="18" priority="206" stopIfTrue="1" operator="greaterThan">
      <formula>25</formula>
    </cfRule>
    <cfRule type="cellIs" priority="207" stopIfTrue="1" operator="lessThanOrEqual">
      <formula>25</formula>
    </cfRule>
  </conditionalFormatting>
  <conditionalFormatting sqref="AK33">
    <cfRule type="cellIs" dxfId="17" priority="205" stopIfTrue="1" operator="lessThan">
      <formula>5.5</formula>
    </cfRule>
  </conditionalFormatting>
  <conditionalFormatting sqref="AK33">
    <cfRule type="cellIs" dxfId="16" priority="204" stopIfTrue="1" operator="lessThan">
      <formula>5.5</formula>
    </cfRule>
  </conditionalFormatting>
  <conditionalFormatting sqref="AK33">
    <cfRule type="cellIs" dxfId="15" priority="203" stopIfTrue="1" operator="greaterThan">
      <formula>90</formula>
    </cfRule>
  </conditionalFormatting>
  <conditionalFormatting sqref="AK33">
    <cfRule type="cellIs" dxfId="14" priority="202" stopIfTrue="1" operator="lessThan">
      <formula>5.5</formula>
    </cfRule>
  </conditionalFormatting>
  <conditionalFormatting sqref="AK33">
    <cfRule type="cellIs" dxfId="13" priority="201" stopIfTrue="1" operator="lessThan">
      <formula>5.5</formula>
    </cfRule>
  </conditionalFormatting>
  <conditionalFormatting sqref="AL33">
    <cfRule type="cellIs" dxfId="12" priority="200" stopIfTrue="1" operator="greaterThan">
      <formula>5</formula>
    </cfRule>
  </conditionalFormatting>
  <conditionalFormatting sqref="AL33">
    <cfRule type="cellIs" dxfId="11" priority="198" stopIfTrue="1" operator="greaterThan">
      <formula>25</formula>
    </cfRule>
    <cfRule type="cellIs" priority="199" stopIfTrue="1" operator="lessThanOrEqual">
      <formula>25</formula>
    </cfRule>
  </conditionalFormatting>
  <conditionalFormatting sqref="AL33">
    <cfRule type="cellIs" dxfId="10" priority="197" stopIfTrue="1" operator="lessThan">
      <formula>5.5</formula>
    </cfRule>
  </conditionalFormatting>
  <conditionalFormatting sqref="AL33">
    <cfRule type="cellIs" dxfId="9" priority="196" stopIfTrue="1" operator="lessThan">
      <formula>5.5</formula>
    </cfRule>
  </conditionalFormatting>
  <conditionalFormatting sqref="AL33">
    <cfRule type="cellIs" dxfId="8" priority="195" stopIfTrue="1" operator="greaterThan">
      <formula>90</formula>
    </cfRule>
  </conditionalFormatting>
  <conditionalFormatting sqref="AL33">
    <cfRule type="cellIs" dxfId="7" priority="194" stopIfTrue="1" operator="lessThan">
      <formula>5.5</formula>
    </cfRule>
  </conditionalFormatting>
  <conditionalFormatting sqref="AL33">
    <cfRule type="cellIs" dxfId="6" priority="193" stopIfTrue="1" operator="lessThan">
      <formula>5.5</formula>
    </cfRule>
  </conditionalFormatting>
  <conditionalFormatting sqref="U52">
    <cfRule type="cellIs" dxfId="5" priority="117" stopIfTrue="1" operator="lessThan">
      <formula>5.5</formula>
    </cfRule>
  </conditionalFormatting>
  <conditionalFormatting sqref="U52">
    <cfRule type="cellIs" dxfId="4" priority="116" stopIfTrue="1" operator="lessThan">
      <formula>5.5</formula>
    </cfRule>
  </conditionalFormatting>
  <conditionalFormatting sqref="X52:AD52">
    <cfRule type="cellIs" dxfId="3" priority="57" stopIfTrue="1" operator="lessThan">
      <formula>5.5</formula>
    </cfRule>
  </conditionalFormatting>
  <conditionalFormatting sqref="X52:AD52">
    <cfRule type="cellIs" dxfId="2" priority="56" stopIfTrue="1" operator="lessThan">
      <formula>5.5</formula>
    </cfRule>
  </conditionalFormatting>
  <conditionalFormatting sqref="AE52:AL52">
    <cfRule type="cellIs" dxfId="1" priority="55" stopIfTrue="1" operator="lessThan">
      <formula>5.5</formula>
    </cfRule>
  </conditionalFormatting>
  <conditionalFormatting sqref="AE52:AL52">
    <cfRule type="cellIs" dxfId="0" priority="54" stopIfTrue="1" operator="lessThan">
      <formula>5.5</formula>
    </cfRule>
  </conditionalFormatting>
  <pageMargins left="0.2" right="0.18" top="0.83" bottom="0.2" header="0.39" footer="0.18"/>
  <pageSetup paperSize="9" scale="70" orientation="landscape" r:id="rId1"/>
  <headerFooter differentOddEven="1" alignWithMargins="0">
    <oddHeader xml:space="preserve">&amp;CKey Financial Highlights of Finance Companies 
for the Qtr Ended Poush 2072 (Mid January. 2016)
(As per Unaudited / Provisional financial statements received from Finance Companies)&amp;R
Amount in ' 000'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Finance Company</vt:lpstr>
      <vt:lpstr>'Finance Company'!Print_Titles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NRB</cp:lastModifiedBy>
  <cp:lastPrinted>2016-07-28T06:31:33Z</cp:lastPrinted>
  <dcterms:created xsi:type="dcterms:W3CDTF">1996-10-14T23:33:28Z</dcterms:created>
  <dcterms:modified xsi:type="dcterms:W3CDTF">2016-07-28T06:39:06Z</dcterms:modified>
</cp:coreProperties>
</file>