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tabRatio="919" activeTab="0"/>
  </bookViews>
  <sheets>
    <sheet name="Finance Companies" sheetId="1" r:id="rId1"/>
  </sheets>
  <externalReferences>
    <externalReference r:id="rId4"/>
  </externalReferences>
  <definedNames>
    <definedName name="PRINT_AREA_MI">'[1]BS'!#REF!</definedName>
    <definedName name="_xlnm.Print_Titles" localSheetId="0">'Finance Companies'!$1:$5</definedName>
  </definedNames>
  <calcPr fullCalcOnLoad="1"/>
</workbook>
</file>

<file path=xl/sharedStrings.xml><?xml version="1.0" encoding="utf-8"?>
<sst xmlns="http://schemas.openxmlformats.org/spreadsheetml/2006/main" count="103" uniqueCount="95">
  <si>
    <t>Total</t>
  </si>
  <si>
    <t>S. N.</t>
  </si>
  <si>
    <t>Core Capital</t>
  </si>
  <si>
    <t>Capital Fund</t>
  </si>
  <si>
    <t>Deposits</t>
  </si>
  <si>
    <t>L&amp;A</t>
  </si>
  <si>
    <t>NPA(NPL)</t>
  </si>
  <si>
    <t>Credit Deposit (C/D) Ratio</t>
  </si>
  <si>
    <t>Liquid Assets</t>
  </si>
  <si>
    <t>% of RWA</t>
  </si>
  <si>
    <t>(Rs. In '000")</t>
  </si>
  <si>
    <t>% of                      Total Loan</t>
  </si>
  <si>
    <t>% of Total Deposits</t>
  </si>
  <si>
    <t>Rank (Descending)</t>
  </si>
  <si>
    <t>Rank (Ascending)</t>
  </si>
  <si>
    <t>Financial Indicators and Ranking of Finance Companies (Provisional)</t>
  </si>
  <si>
    <t>Finance Companies</t>
  </si>
  <si>
    <t>Nepal Awas Bikas Bitta Co. Ltd.</t>
  </si>
  <si>
    <t>Nepal Finance &amp; Saving Co. Ltd.</t>
  </si>
  <si>
    <t>NIDC Capital Market Ltd.</t>
  </si>
  <si>
    <t>National Finance Ltd.</t>
  </si>
  <si>
    <t>Annapurna Finance Co. Ltd.</t>
  </si>
  <si>
    <t>Nepal Share Market &amp; Finance Ltd.</t>
  </si>
  <si>
    <t>Peoples Finance Ltd.</t>
  </si>
  <si>
    <t>Merchantile Finance Co. Ltd.</t>
  </si>
  <si>
    <t>Kathmandu Finance Ltd.</t>
  </si>
  <si>
    <t xml:space="preserve">Himalaya Finance &amp; Saving Co. Ltd.    </t>
  </si>
  <si>
    <t>Union Finance Co. Ltd.</t>
  </si>
  <si>
    <t>Narayani Finance Ltd.</t>
  </si>
  <si>
    <t>Gorkha Finance Co. Ltd.</t>
  </si>
  <si>
    <t xml:space="preserve">Paschimanchal Finance Co. Ltd.   </t>
  </si>
  <si>
    <t>Nepal Housing &amp; Merchant Finance Ltd.</t>
  </si>
  <si>
    <t>Universal Finance Ltd.</t>
  </si>
  <si>
    <t xml:space="preserve">Samjhana Finance Co. Ltd.                      </t>
  </si>
  <si>
    <t>Goodwill Finance Ltd.</t>
  </si>
  <si>
    <t>Siddartha Finance Ltd.</t>
  </si>
  <si>
    <t>Shree Investment &amp; Finance Co. Ltd.</t>
  </si>
  <si>
    <t>Lumbini Finance &amp; Leasing Co. Ltd.</t>
  </si>
  <si>
    <t>Investa Finance Ltd.</t>
  </si>
  <si>
    <t>Yeti Finance Co. Ltd.</t>
  </si>
  <si>
    <t>Standard Finance Ltd.</t>
  </si>
  <si>
    <t>ILFC</t>
  </si>
  <si>
    <t>Mahalaxmi Finance Ltd.</t>
  </si>
  <si>
    <t>Lalitpur Finance Co. Ltd.</t>
  </si>
  <si>
    <t>Bhajuratna Finance &amp; Saving Co. Ltd.</t>
  </si>
  <si>
    <t>United Finance Co. Ltd.</t>
  </si>
  <si>
    <t xml:space="preserve">General Finance Ltd.                                </t>
  </si>
  <si>
    <t>Nepal Sri Lanka Merchant Banking &amp; Finance Ltd.</t>
  </si>
  <si>
    <t>Merchant Finance Co. Ltd.</t>
  </si>
  <si>
    <t>Alpic Everest Finance Ltd.</t>
  </si>
  <si>
    <t>Navadurga Finance Co. Ltd.</t>
  </si>
  <si>
    <t>Janaki Finance Co. Ltd.</t>
  </si>
  <si>
    <t>Pokhara Finance Ltd.</t>
  </si>
  <si>
    <t>Central Finance Ltd.</t>
  </si>
  <si>
    <t>Premier Finance Co. Ltd.</t>
  </si>
  <si>
    <t xml:space="preserve">Arun Finance &amp; Saving Co. Ltd.         </t>
  </si>
  <si>
    <t xml:space="preserve">Multipurpose Finance Co. Ltd.        </t>
  </si>
  <si>
    <t>Butwal Finance Ltd.</t>
  </si>
  <si>
    <t>Srijana Finance Ltd.</t>
  </si>
  <si>
    <t>Om Finance Ltd.</t>
  </si>
  <si>
    <t xml:space="preserve">Cosmic Merchant Banking &amp; Finance Co. Ltd.                  </t>
  </si>
  <si>
    <t>World Merchant Banking &amp; Finance Co. Ltd.</t>
  </si>
  <si>
    <t>Capital Merchant Banking &amp; Finance Co. Ltd.</t>
  </si>
  <si>
    <t xml:space="preserve">Crystal Finance Ltd.                                        </t>
  </si>
  <si>
    <t>Royal Merchant Banking &amp; Finance Ltd.</t>
  </si>
  <si>
    <t>Guheswori Merchant Banking &amp; Finance Ltd.</t>
  </si>
  <si>
    <t xml:space="preserve">Patan Finance Co. Ltd.                                          </t>
  </si>
  <si>
    <t>Fewa Finance Co. Ltd.</t>
  </si>
  <si>
    <t>Everest Finance Ltd.</t>
  </si>
  <si>
    <t>Birgunj Finance Ltd.</t>
  </si>
  <si>
    <t>Prudential Bittiya Sanstha Ltd.</t>
  </si>
  <si>
    <t>ICFC</t>
  </si>
  <si>
    <t>IME Financial Institutions Ltd.</t>
  </si>
  <si>
    <t>Sagarmatha Merchant Banking &amp; Finance Co. Ltd.</t>
  </si>
  <si>
    <t>Shikhar Bittiya Sanstha Ltd.</t>
  </si>
  <si>
    <t>Civil Merchant Bittiya Sanstha Ltd.</t>
  </si>
  <si>
    <t>Prabhu Finance Co. Ltd.</t>
  </si>
  <si>
    <t>Imperial Financial Institution Ltd.</t>
  </si>
  <si>
    <t>Kuber Merchant Bittiya Sanstha Ltd.</t>
  </si>
  <si>
    <t>Nepal Express Finance Ltd.</t>
  </si>
  <si>
    <t>Valley Finance Ltd.</t>
  </si>
  <si>
    <t xml:space="preserve">Seti Bittiya Sanstha Ltd.                                       </t>
  </si>
  <si>
    <t>Hama Financial Institution Ltd.</t>
  </si>
  <si>
    <t>Reliable Investment Bittiya Sanstha Ltd.</t>
  </si>
  <si>
    <t>Lord Buddha Financial Institiution Ltd.</t>
  </si>
  <si>
    <t>Api Financial Institution Ltd.</t>
  </si>
  <si>
    <t xml:space="preserve">Namaste Bittiya Sanstha Ltd.                           </t>
  </si>
  <si>
    <t>Kaski Finance Ltd.</t>
  </si>
  <si>
    <t>Suryadarsan</t>
  </si>
  <si>
    <t>Zenith Merchant Financial Institution Ltd.</t>
  </si>
  <si>
    <t>Unique Financial Institution Ltd.</t>
  </si>
  <si>
    <t>Manjushree</t>
  </si>
  <si>
    <t>Swastik Merchant</t>
  </si>
  <si>
    <t>Subhalaxmi</t>
  </si>
  <si>
    <t>Ashad-end, 2066 (Mid-July 2009)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</si>
</sst>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  <numFmt numFmtId="167" formatCode="0.0"/>
    <numFmt numFmtId="168" formatCode="0.00000"/>
    <numFmt numFmtId="169" formatCode="0.0000"/>
    <numFmt numFmtId="170" formatCode="0.000000"/>
    <numFmt numFmtId="171" formatCode="0.0000000"/>
    <numFmt numFmtId="172" formatCode="0_)"/>
    <numFmt numFmtId="173" formatCode="0.00_)"/>
    <numFmt numFmtId="174" formatCode="0.0_)"/>
    <numFmt numFmtId="175" formatCode="_(* #,##0.000_);_(* \(#,##0.000\);_(* &quot;-&quot;??_);_(@_)"/>
    <numFmt numFmtId="176" formatCode="_(* #,##0.0000_);_(* \(#,##0.0000\);_(* &quot;-&quot;??_);_(@_)"/>
    <numFmt numFmtId="177" formatCode="_(* #,##0.0_);_(* \(#,##0.0\);_(* &quot;-&quot;??_);_(@_)"/>
    <numFmt numFmtId="178" formatCode="0.000_)"/>
    <numFmt numFmtId="179" formatCode="_(* #,##0.00000_);_(* \(#,##0.00000\);_(* &quot;-&quot;??_);_(@_)"/>
    <numFmt numFmtId="180" formatCode="_(* #,##0.000000_);_(* \(#,##0.000000\);_(* &quot;-&quot;??_);_(@_)"/>
    <numFmt numFmtId="181" formatCode="0.000%"/>
    <numFmt numFmtId="182" formatCode="0.0000%"/>
    <numFmt numFmtId="183" formatCode="0.00000%"/>
    <numFmt numFmtId="184" formatCode="0.0000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);\(0.00\)"/>
    <numFmt numFmtId="189" formatCode="0_);\(0\)"/>
    <numFmt numFmtId="190" formatCode="0.00_);[Red]\(0.00\)"/>
    <numFmt numFmtId="191" formatCode="[$-409]dddd\,\ mmmm\ dd\,\ yyyy"/>
    <numFmt numFmtId="192" formatCode="0.00000000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???_);_(@_)"/>
    <numFmt numFmtId="196" formatCode="_(* #,##0.0_);_(* \(#,##0.0\);_(* &quot;-&quot;?_);_(@_)"/>
    <numFmt numFmtId="197" formatCode="_(* #,##0.0000_);_(* \(#,##0.0000\);_(* &quot;-&quot;????_);_(@_)"/>
    <numFmt numFmtId="198" formatCode="_(* #,##0.000_);_(* \(#,##0.000\);_(* &quot;-&quot;_);_(@_)"/>
    <numFmt numFmtId="199" formatCode="_(* #,##0.0000_);_(* \(#,##0.0000\);_(* &quot;-&quot;_);_(@_)"/>
  </numFmts>
  <fonts count="2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i/>
      <sz val="10"/>
      <name val="Arial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right"/>
    </xf>
    <xf numFmtId="0" fontId="0" fillId="0" borderId="0" xfId="0" applyFill="1" applyAlignment="1">
      <alignment/>
    </xf>
    <xf numFmtId="2" fontId="0" fillId="0" borderId="10" xfId="0" applyNumberFormat="1" applyFill="1" applyBorder="1" applyAlignment="1">
      <alignment horizontal="center"/>
    </xf>
    <xf numFmtId="188" fontId="0" fillId="0" borderId="10" xfId="0" applyNumberFormat="1" applyFill="1" applyBorder="1" applyAlignment="1">
      <alignment horizontal="center"/>
    </xf>
    <xf numFmtId="37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 horizontal="left" indent="2"/>
    </xf>
    <xf numFmtId="188" fontId="24" fillId="0" borderId="10" xfId="0" applyNumberFormat="1" applyFont="1" applyFill="1" applyBorder="1" applyAlignment="1">
      <alignment horizontal="center"/>
    </xf>
    <xf numFmtId="3" fontId="24" fillId="0" borderId="10" xfId="0" applyNumberFormat="1" applyFont="1" applyFill="1" applyBorder="1" applyAlignment="1">
      <alignment horizontal="right"/>
    </xf>
    <xf numFmtId="37" fontId="24" fillId="0" borderId="10" xfId="0" applyNumberFormat="1" applyFont="1" applyFill="1" applyBorder="1" applyAlignment="1">
      <alignment horizontal="right"/>
    </xf>
    <xf numFmtId="2" fontId="2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 indent="2"/>
    </xf>
    <xf numFmtId="188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7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2" fontId="0" fillId="0" borderId="0" xfId="0" applyNumberFormat="1" applyFill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7" fontId="0" fillId="0" borderId="0" xfId="0" applyNumberFormat="1" applyFill="1" applyBorder="1" applyAlignment="1">
      <alignment horizontal="right"/>
    </xf>
    <xf numFmtId="37" fontId="0" fillId="0" borderId="0" xfId="0" applyNumberForma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rb.org.np/wamp\www\nrb_new\fis\financialhighlights\groupb\Dev%20Banks%20Unaudited%202064%20Ash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"/>
      <sheetName val="BS"/>
      <sheetName val="MI"/>
      <sheetName val="Fin. Ind."/>
      <sheetName val="Sect. Lo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1">
      <pane xSplit="4" ySplit="13" topLeftCell="F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O84" sqref="O84"/>
    </sheetView>
  </sheetViews>
  <sheetFormatPr defaultColWidth="9.140625" defaultRowHeight="12.75"/>
  <cols>
    <col min="1" max="1" width="5.421875" style="22" customWidth="1"/>
    <col min="2" max="2" width="46.00390625" style="23" customWidth="1"/>
    <col min="3" max="3" width="12.140625" style="5" customWidth="1"/>
    <col min="4" max="4" width="11.421875" style="5" bestFit="1" customWidth="1"/>
    <col min="5" max="5" width="11.00390625" style="5" customWidth="1"/>
    <col min="6" max="6" width="11.421875" style="5" bestFit="1" customWidth="1"/>
    <col min="7" max="7" width="11.421875" style="5" customWidth="1"/>
    <col min="8" max="8" width="11.421875" style="5" bestFit="1" customWidth="1"/>
    <col min="9" max="9" width="12.00390625" style="5" customWidth="1"/>
    <col min="10" max="10" width="11.421875" style="5" bestFit="1" customWidth="1"/>
    <col min="11" max="11" width="11.57421875" style="5" customWidth="1"/>
    <col min="12" max="12" width="10.57421875" style="5" bestFit="1" customWidth="1"/>
    <col min="13" max="13" width="11.8515625" style="5" customWidth="1"/>
    <col min="14" max="14" width="10.57421875" style="5" bestFit="1" customWidth="1"/>
    <col min="15" max="15" width="11.421875" style="5" customWidth="1"/>
    <col min="16" max="16" width="11.421875" style="5" bestFit="1" customWidth="1"/>
    <col min="17" max="17" width="8.28125" style="5" customWidth="1"/>
    <col min="18" max="18" width="9.8515625" style="5" customWidth="1"/>
    <col min="19" max="16384" width="9.140625" style="5" customWidth="1"/>
  </cols>
  <sheetData>
    <row r="1" spans="1:16" ht="19.5">
      <c r="A1" s="33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2.75">
      <c r="A2" s="34" t="s">
        <v>94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21" customHeight="1">
      <c r="A4" s="38" t="s">
        <v>1</v>
      </c>
      <c r="B4" s="36" t="s">
        <v>16</v>
      </c>
      <c r="C4" s="30" t="s">
        <v>2</v>
      </c>
      <c r="D4" s="31"/>
      <c r="E4" s="30" t="s">
        <v>3</v>
      </c>
      <c r="F4" s="31"/>
      <c r="G4" s="30" t="s">
        <v>4</v>
      </c>
      <c r="H4" s="31"/>
      <c r="I4" s="30" t="s">
        <v>5</v>
      </c>
      <c r="J4" s="31"/>
      <c r="K4" s="30" t="s">
        <v>6</v>
      </c>
      <c r="L4" s="31"/>
      <c r="M4" s="30" t="s">
        <v>7</v>
      </c>
      <c r="N4" s="31"/>
      <c r="O4" s="32" t="s">
        <v>8</v>
      </c>
      <c r="P4" s="32"/>
    </row>
    <row r="5" spans="1:16" ht="31.5" customHeight="1">
      <c r="A5" s="39"/>
      <c r="B5" s="37"/>
      <c r="C5" s="1" t="s">
        <v>9</v>
      </c>
      <c r="D5" s="1" t="s">
        <v>13</v>
      </c>
      <c r="E5" s="1" t="s">
        <v>9</v>
      </c>
      <c r="F5" s="1" t="s">
        <v>13</v>
      </c>
      <c r="G5" s="1" t="s">
        <v>10</v>
      </c>
      <c r="H5" s="1" t="s">
        <v>13</v>
      </c>
      <c r="I5" s="1" t="s">
        <v>10</v>
      </c>
      <c r="J5" s="1" t="s">
        <v>13</v>
      </c>
      <c r="K5" s="1" t="s">
        <v>11</v>
      </c>
      <c r="L5" s="1" t="s">
        <v>14</v>
      </c>
      <c r="M5" s="1" t="s">
        <v>12</v>
      </c>
      <c r="N5" s="1" t="s">
        <v>14</v>
      </c>
      <c r="O5" s="1" t="s">
        <v>12</v>
      </c>
      <c r="P5" s="1" t="s">
        <v>13</v>
      </c>
    </row>
    <row r="6" spans="1:16" ht="12.75">
      <c r="A6" s="2">
        <v>1</v>
      </c>
      <c r="B6" s="9" t="s">
        <v>17</v>
      </c>
      <c r="C6" s="7">
        <v>36.37</v>
      </c>
      <c r="D6" s="3">
        <f aca="true" t="shared" si="0" ref="D6:D37">RANK(C6,$C$6:$C$82,0)</f>
        <v>5</v>
      </c>
      <c r="E6" s="7">
        <v>37.25</v>
      </c>
      <c r="F6" s="3">
        <f aca="true" t="shared" si="1" ref="F6:F37">RANK(E6,$E$6:$E$82,0)</f>
        <v>5</v>
      </c>
      <c r="G6" s="4">
        <v>569400</v>
      </c>
      <c r="H6" s="3">
        <f aca="true" t="shared" si="2" ref="H6:H37">RANK(G6,$G$6:$G$82,0)</f>
        <v>40</v>
      </c>
      <c r="I6" s="8">
        <v>487900</v>
      </c>
      <c r="J6" s="3">
        <f aca="true" t="shared" si="3" ref="J6:J37">RANK(I6,$I$6:$I$82,0)</f>
        <v>47</v>
      </c>
      <c r="K6" s="6">
        <v>1.53</v>
      </c>
      <c r="L6" s="3">
        <f aca="true" t="shared" si="4" ref="L6:L37">RANK(K6,$K$6:$K$82,1)</f>
        <v>41</v>
      </c>
      <c r="M6" s="6">
        <v>86</v>
      </c>
      <c r="N6" s="3">
        <f aca="true" t="shared" si="5" ref="N6:N37">RANK(M6,$M$6:$M$82,1)</f>
        <v>11</v>
      </c>
      <c r="O6" s="6">
        <v>66.35</v>
      </c>
      <c r="P6" s="3">
        <f aca="true" t="shared" si="6" ref="P6:P37">RANK(O6,$O$6:$O$82,0)</f>
        <v>8</v>
      </c>
    </row>
    <row r="7" spans="1:16" ht="12.75">
      <c r="A7" s="2">
        <v>2</v>
      </c>
      <c r="B7" s="9" t="s">
        <v>18</v>
      </c>
      <c r="C7" s="7">
        <v>22.37</v>
      </c>
      <c r="D7" s="3">
        <f t="shared" si="0"/>
        <v>19</v>
      </c>
      <c r="E7" s="7">
        <v>23.27</v>
      </c>
      <c r="F7" s="3">
        <f t="shared" si="1"/>
        <v>19</v>
      </c>
      <c r="G7" s="4">
        <v>530882</v>
      </c>
      <c r="H7" s="3">
        <f t="shared" si="2"/>
        <v>45</v>
      </c>
      <c r="I7" s="8">
        <v>591078</v>
      </c>
      <c r="J7" s="3">
        <f t="shared" si="3"/>
        <v>42</v>
      </c>
      <c r="K7" s="6">
        <v>1.65</v>
      </c>
      <c r="L7" s="3">
        <f t="shared" si="4"/>
        <v>44</v>
      </c>
      <c r="M7" s="6">
        <v>111.34</v>
      </c>
      <c r="N7" s="3">
        <f t="shared" si="5"/>
        <v>52</v>
      </c>
      <c r="O7" s="6">
        <v>36.67</v>
      </c>
      <c r="P7" s="3">
        <f t="shared" si="6"/>
        <v>21</v>
      </c>
    </row>
    <row r="8" spans="1:16" ht="12.75">
      <c r="A8" s="2">
        <v>3</v>
      </c>
      <c r="B8" s="9" t="s">
        <v>19</v>
      </c>
      <c r="C8" s="7">
        <v>13.9</v>
      </c>
      <c r="D8" s="3">
        <f t="shared" si="0"/>
        <v>56</v>
      </c>
      <c r="E8" s="7">
        <v>14.42</v>
      </c>
      <c r="F8" s="3">
        <f t="shared" si="1"/>
        <v>61</v>
      </c>
      <c r="G8" s="4">
        <v>1291438</v>
      </c>
      <c r="H8" s="3">
        <f t="shared" si="2"/>
        <v>11</v>
      </c>
      <c r="I8" s="8">
        <v>1057235</v>
      </c>
      <c r="J8" s="3">
        <f t="shared" si="3"/>
        <v>21</v>
      </c>
      <c r="K8" s="6">
        <v>3.71</v>
      </c>
      <c r="L8" s="3">
        <f t="shared" si="4"/>
        <v>65</v>
      </c>
      <c r="M8" s="6">
        <v>81.86</v>
      </c>
      <c r="N8" s="3">
        <f t="shared" si="5"/>
        <v>7</v>
      </c>
      <c r="O8" s="6">
        <v>250.89</v>
      </c>
      <c r="P8" s="3">
        <f t="shared" si="6"/>
        <v>1</v>
      </c>
    </row>
    <row r="9" spans="1:16" ht="12.75">
      <c r="A9" s="2">
        <v>4</v>
      </c>
      <c r="B9" s="9" t="s">
        <v>20</v>
      </c>
      <c r="C9" s="7">
        <v>33.26</v>
      </c>
      <c r="D9" s="3">
        <f t="shared" si="0"/>
        <v>7</v>
      </c>
      <c r="E9" s="7">
        <v>34.23</v>
      </c>
      <c r="F9" s="3">
        <f t="shared" si="1"/>
        <v>7</v>
      </c>
      <c r="G9" s="4">
        <v>832700</v>
      </c>
      <c r="H9" s="3">
        <f t="shared" si="2"/>
        <v>29</v>
      </c>
      <c r="I9" s="8">
        <v>800700</v>
      </c>
      <c r="J9" s="3">
        <f t="shared" si="3"/>
        <v>33</v>
      </c>
      <c r="K9" s="6">
        <v>2.07</v>
      </c>
      <c r="L9" s="3">
        <f t="shared" si="4"/>
        <v>51</v>
      </c>
      <c r="M9" s="6">
        <v>96.16</v>
      </c>
      <c r="N9" s="3">
        <f t="shared" si="5"/>
        <v>27</v>
      </c>
      <c r="O9" s="6">
        <v>23.65</v>
      </c>
      <c r="P9" s="3">
        <f t="shared" si="6"/>
        <v>41</v>
      </c>
    </row>
    <row r="10" spans="1:16" ht="12.75">
      <c r="A10" s="2">
        <v>5</v>
      </c>
      <c r="B10" s="9" t="s">
        <v>21</v>
      </c>
      <c r="C10" s="7">
        <v>13.68</v>
      </c>
      <c r="D10" s="3">
        <f t="shared" si="0"/>
        <v>59</v>
      </c>
      <c r="E10" s="7">
        <v>15.1</v>
      </c>
      <c r="F10" s="3">
        <f t="shared" si="1"/>
        <v>57</v>
      </c>
      <c r="G10" s="4">
        <v>2201500</v>
      </c>
      <c r="H10" s="3">
        <f t="shared" si="2"/>
        <v>1</v>
      </c>
      <c r="I10" s="8">
        <v>2627600</v>
      </c>
      <c r="J10" s="3">
        <f t="shared" si="3"/>
        <v>1</v>
      </c>
      <c r="K10" s="6">
        <v>1.08</v>
      </c>
      <c r="L10" s="3">
        <f t="shared" si="4"/>
        <v>34</v>
      </c>
      <c r="M10" s="6">
        <v>119.35</v>
      </c>
      <c r="N10" s="3">
        <f t="shared" si="5"/>
        <v>65</v>
      </c>
      <c r="O10" s="6">
        <v>6.67</v>
      </c>
      <c r="P10" s="3">
        <f t="shared" si="6"/>
        <v>74</v>
      </c>
    </row>
    <row r="11" spans="1:16" ht="12.75">
      <c r="A11" s="2">
        <v>6</v>
      </c>
      <c r="B11" s="9" t="s">
        <v>22</v>
      </c>
      <c r="C11" s="7">
        <v>24.92</v>
      </c>
      <c r="D11" s="3">
        <f t="shared" si="0"/>
        <v>15</v>
      </c>
      <c r="E11" s="7">
        <v>25.81</v>
      </c>
      <c r="F11" s="3">
        <f t="shared" si="1"/>
        <v>15</v>
      </c>
      <c r="G11" s="4">
        <v>2049197</v>
      </c>
      <c r="H11" s="3">
        <f t="shared" si="2"/>
        <v>4</v>
      </c>
      <c r="I11" s="8">
        <v>2521917</v>
      </c>
      <c r="J11" s="3">
        <f t="shared" si="3"/>
        <v>2</v>
      </c>
      <c r="K11" s="6">
        <v>1.59</v>
      </c>
      <c r="L11" s="3">
        <f t="shared" si="4"/>
        <v>43</v>
      </c>
      <c r="M11" s="6">
        <v>123.07</v>
      </c>
      <c r="N11" s="3">
        <f t="shared" si="5"/>
        <v>68</v>
      </c>
      <c r="O11" s="6">
        <v>9.48</v>
      </c>
      <c r="P11" s="3">
        <f t="shared" si="6"/>
        <v>71</v>
      </c>
    </row>
    <row r="12" spans="1:16" ht="12.75">
      <c r="A12" s="2">
        <v>7</v>
      </c>
      <c r="B12" s="9" t="s">
        <v>23</v>
      </c>
      <c r="C12" s="7">
        <v>23.77</v>
      </c>
      <c r="D12" s="3">
        <f t="shared" si="0"/>
        <v>17</v>
      </c>
      <c r="E12" s="7">
        <v>24.93</v>
      </c>
      <c r="F12" s="3">
        <f t="shared" si="1"/>
        <v>17</v>
      </c>
      <c r="G12" s="4">
        <v>839200</v>
      </c>
      <c r="H12" s="3">
        <f t="shared" si="2"/>
        <v>28</v>
      </c>
      <c r="I12" s="8">
        <v>936400</v>
      </c>
      <c r="J12" s="3">
        <f t="shared" si="3"/>
        <v>27</v>
      </c>
      <c r="K12" s="6">
        <v>1.05</v>
      </c>
      <c r="L12" s="3">
        <f t="shared" si="4"/>
        <v>33</v>
      </c>
      <c r="M12" s="6">
        <v>112.79</v>
      </c>
      <c r="N12" s="3">
        <f t="shared" si="5"/>
        <v>55</v>
      </c>
      <c r="O12" s="6">
        <v>28.63</v>
      </c>
      <c r="P12" s="3">
        <f t="shared" si="6"/>
        <v>32</v>
      </c>
    </row>
    <row r="13" spans="1:16" ht="12.75">
      <c r="A13" s="2">
        <v>8</v>
      </c>
      <c r="B13" s="9" t="s">
        <v>24</v>
      </c>
      <c r="C13" s="7">
        <v>53.06</v>
      </c>
      <c r="D13" s="3">
        <f t="shared" si="0"/>
        <v>3</v>
      </c>
      <c r="E13" s="7">
        <v>69.74</v>
      </c>
      <c r="F13" s="3">
        <f t="shared" si="1"/>
        <v>2</v>
      </c>
      <c r="G13" s="4">
        <v>23389</v>
      </c>
      <c r="H13" s="3">
        <f t="shared" si="2"/>
        <v>76</v>
      </c>
      <c r="I13" s="8">
        <v>42644</v>
      </c>
      <c r="J13" s="3">
        <f t="shared" si="3"/>
        <v>76</v>
      </c>
      <c r="K13" s="6">
        <v>0</v>
      </c>
      <c r="L13" s="3">
        <f t="shared" si="4"/>
        <v>1</v>
      </c>
      <c r="M13" s="6">
        <v>182.33</v>
      </c>
      <c r="N13" s="3">
        <f t="shared" si="5"/>
        <v>75</v>
      </c>
      <c r="O13" s="6">
        <v>46.67</v>
      </c>
      <c r="P13" s="3">
        <f t="shared" si="6"/>
        <v>15</v>
      </c>
    </row>
    <row r="14" spans="1:16" ht="12.75">
      <c r="A14" s="2">
        <v>9</v>
      </c>
      <c r="B14" s="9" t="s">
        <v>25</v>
      </c>
      <c r="C14" s="7">
        <v>23.62</v>
      </c>
      <c r="D14" s="3">
        <f t="shared" si="0"/>
        <v>18</v>
      </c>
      <c r="E14" s="7">
        <v>24.9</v>
      </c>
      <c r="F14" s="3">
        <f t="shared" si="1"/>
        <v>18</v>
      </c>
      <c r="G14" s="4">
        <v>377153</v>
      </c>
      <c r="H14" s="3">
        <f t="shared" si="2"/>
        <v>54</v>
      </c>
      <c r="I14" s="8">
        <v>418263</v>
      </c>
      <c r="J14" s="3">
        <f t="shared" si="3"/>
        <v>52</v>
      </c>
      <c r="K14" s="6">
        <v>2.82</v>
      </c>
      <c r="L14" s="3">
        <f t="shared" si="4"/>
        <v>57</v>
      </c>
      <c r="M14" s="6">
        <v>110.9</v>
      </c>
      <c r="N14" s="3">
        <f t="shared" si="5"/>
        <v>51</v>
      </c>
      <c r="O14" s="6">
        <v>19.46</v>
      </c>
      <c r="P14" s="3">
        <f t="shared" si="6"/>
        <v>51</v>
      </c>
    </row>
    <row r="15" spans="1:16" ht="12.75">
      <c r="A15" s="2">
        <v>10</v>
      </c>
      <c r="B15" s="9" t="s">
        <v>26</v>
      </c>
      <c r="C15" s="7">
        <v>19.23</v>
      </c>
      <c r="D15" s="3">
        <f t="shared" si="0"/>
        <v>28</v>
      </c>
      <c r="E15" s="7">
        <v>20.48</v>
      </c>
      <c r="F15" s="3">
        <f t="shared" si="1"/>
        <v>28</v>
      </c>
      <c r="G15" s="4">
        <v>324170</v>
      </c>
      <c r="H15" s="3">
        <f t="shared" si="2"/>
        <v>59</v>
      </c>
      <c r="I15" s="8">
        <v>362503</v>
      </c>
      <c r="J15" s="3">
        <f t="shared" si="3"/>
        <v>58</v>
      </c>
      <c r="K15" s="6">
        <v>1.75</v>
      </c>
      <c r="L15" s="3">
        <f t="shared" si="4"/>
        <v>45</v>
      </c>
      <c r="M15" s="6">
        <v>111.82</v>
      </c>
      <c r="N15" s="3">
        <f t="shared" si="5"/>
        <v>54</v>
      </c>
      <c r="O15" s="6">
        <v>21</v>
      </c>
      <c r="P15" s="3">
        <f t="shared" si="6"/>
        <v>47</v>
      </c>
    </row>
    <row r="16" spans="1:16" ht="12.75">
      <c r="A16" s="2">
        <v>11</v>
      </c>
      <c r="B16" s="9" t="s">
        <v>27</v>
      </c>
      <c r="C16" s="7">
        <v>19.69</v>
      </c>
      <c r="D16" s="3">
        <f t="shared" si="0"/>
        <v>26</v>
      </c>
      <c r="E16" s="7">
        <v>20.63</v>
      </c>
      <c r="F16" s="3">
        <f t="shared" si="1"/>
        <v>27</v>
      </c>
      <c r="G16" s="4">
        <v>816937</v>
      </c>
      <c r="H16" s="3">
        <f t="shared" si="2"/>
        <v>32</v>
      </c>
      <c r="I16" s="8">
        <v>984460</v>
      </c>
      <c r="J16" s="3">
        <f t="shared" si="3"/>
        <v>24</v>
      </c>
      <c r="K16" s="6">
        <v>0.65</v>
      </c>
      <c r="L16" s="3">
        <f t="shared" si="4"/>
        <v>25</v>
      </c>
      <c r="M16" s="6">
        <v>120.51</v>
      </c>
      <c r="N16" s="3">
        <f t="shared" si="5"/>
        <v>67</v>
      </c>
      <c r="O16" s="6">
        <v>11.74</v>
      </c>
      <c r="P16" s="3">
        <f t="shared" si="6"/>
        <v>67</v>
      </c>
    </row>
    <row r="17" spans="1:16" ht="12.75">
      <c r="A17" s="2">
        <v>12</v>
      </c>
      <c r="B17" s="9" t="s">
        <v>28</v>
      </c>
      <c r="C17" s="7">
        <v>30.8</v>
      </c>
      <c r="D17" s="3">
        <f t="shared" si="0"/>
        <v>8</v>
      </c>
      <c r="E17" s="7">
        <v>32.05</v>
      </c>
      <c r="F17" s="3">
        <f t="shared" si="1"/>
        <v>8</v>
      </c>
      <c r="G17" s="4">
        <v>819524</v>
      </c>
      <c r="H17" s="3">
        <f t="shared" si="2"/>
        <v>31</v>
      </c>
      <c r="I17" s="8">
        <v>880509</v>
      </c>
      <c r="J17" s="3">
        <f t="shared" si="3"/>
        <v>30</v>
      </c>
      <c r="K17" s="6">
        <v>0</v>
      </c>
      <c r="L17" s="3">
        <f t="shared" si="4"/>
        <v>1</v>
      </c>
      <c r="M17" s="6">
        <v>107.44</v>
      </c>
      <c r="N17" s="3">
        <f t="shared" si="5"/>
        <v>44</v>
      </c>
      <c r="O17" s="6">
        <v>25.57</v>
      </c>
      <c r="P17" s="3">
        <f t="shared" si="6"/>
        <v>38</v>
      </c>
    </row>
    <row r="18" spans="1:16" ht="12.75">
      <c r="A18" s="2">
        <v>13</v>
      </c>
      <c r="B18" s="9" t="s">
        <v>29</v>
      </c>
      <c r="C18" s="7">
        <v>24.19</v>
      </c>
      <c r="D18" s="3">
        <f t="shared" si="0"/>
        <v>16</v>
      </c>
      <c r="E18" s="7">
        <v>25.44</v>
      </c>
      <c r="F18" s="3">
        <f t="shared" si="1"/>
        <v>16</v>
      </c>
      <c r="G18" s="4">
        <v>432091</v>
      </c>
      <c r="H18" s="3">
        <f t="shared" si="2"/>
        <v>50</v>
      </c>
      <c r="I18" s="8">
        <v>460110</v>
      </c>
      <c r="J18" s="3">
        <f t="shared" si="3"/>
        <v>50</v>
      </c>
      <c r="K18" s="6">
        <v>4.28</v>
      </c>
      <c r="L18" s="3">
        <f t="shared" si="4"/>
        <v>68</v>
      </c>
      <c r="M18" s="6">
        <v>106.48</v>
      </c>
      <c r="N18" s="3">
        <f t="shared" si="5"/>
        <v>43</v>
      </c>
      <c r="O18" s="6">
        <v>26.71</v>
      </c>
      <c r="P18" s="3">
        <f t="shared" si="6"/>
        <v>36</v>
      </c>
    </row>
    <row r="19" spans="1:16" ht="12.75">
      <c r="A19" s="2">
        <v>14</v>
      </c>
      <c r="B19" s="9" t="s">
        <v>30</v>
      </c>
      <c r="C19" s="7">
        <v>18.62</v>
      </c>
      <c r="D19" s="3">
        <f t="shared" si="0"/>
        <v>32</v>
      </c>
      <c r="E19" s="7">
        <v>19.75</v>
      </c>
      <c r="F19" s="3">
        <f t="shared" si="1"/>
        <v>31</v>
      </c>
      <c r="G19" s="4">
        <v>876136</v>
      </c>
      <c r="H19" s="3">
        <f t="shared" si="2"/>
        <v>25</v>
      </c>
      <c r="I19" s="8">
        <v>883894</v>
      </c>
      <c r="J19" s="3">
        <f t="shared" si="3"/>
        <v>29</v>
      </c>
      <c r="K19" s="6">
        <v>4.01</v>
      </c>
      <c r="L19" s="3">
        <f t="shared" si="4"/>
        <v>67</v>
      </c>
      <c r="M19" s="6">
        <v>100.89</v>
      </c>
      <c r="N19" s="3">
        <f t="shared" si="5"/>
        <v>32</v>
      </c>
      <c r="O19" s="6">
        <v>22.57</v>
      </c>
      <c r="P19" s="3">
        <f t="shared" si="6"/>
        <v>43</v>
      </c>
    </row>
    <row r="20" spans="1:16" ht="12.75">
      <c r="A20" s="2">
        <v>15</v>
      </c>
      <c r="B20" s="9" t="s">
        <v>31</v>
      </c>
      <c r="C20" s="7">
        <v>19.36</v>
      </c>
      <c r="D20" s="3">
        <f t="shared" si="0"/>
        <v>27</v>
      </c>
      <c r="E20" s="7">
        <v>20.3</v>
      </c>
      <c r="F20" s="3">
        <f t="shared" si="1"/>
        <v>29</v>
      </c>
      <c r="G20" s="4">
        <v>1346000</v>
      </c>
      <c r="H20" s="3">
        <f t="shared" si="2"/>
        <v>9</v>
      </c>
      <c r="I20" s="8">
        <v>1382500</v>
      </c>
      <c r="J20" s="3">
        <f t="shared" si="3"/>
        <v>11</v>
      </c>
      <c r="K20" s="6">
        <v>2.53</v>
      </c>
      <c r="L20" s="3">
        <f t="shared" si="4"/>
        <v>55</v>
      </c>
      <c r="M20" s="6">
        <v>102.71</v>
      </c>
      <c r="N20" s="3">
        <f t="shared" si="5"/>
        <v>38</v>
      </c>
      <c r="O20" s="6">
        <v>14.93</v>
      </c>
      <c r="P20" s="3">
        <f t="shared" si="6"/>
        <v>64</v>
      </c>
    </row>
    <row r="21" spans="1:16" ht="12.75">
      <c r="A21" s="2">
        <v>16</v>
      </c>
      <c r="B21" s="9" t="s">
        <v>32</v>
      </c>
      <c r="C21" s="7">
        <v>16.45</v>
      </c>
      <c r="D21" s="3">
        <f t="shared" si="0"/>
        <v>41</v>
      </c>
      <c r="E21" s="7">
        <v>17.3</v>
      </c>
      <c r="F21" s="3">
        <f t="shared" si="1"/>
        <v>41</v>
      </c>
      <c r="G21" s="4">
        <v>851788</v>
      </c>
      <c r="H21" s="3">
        <f t="shared" si="2"/>
        <v>27</v>
      </c>
      <c r="I21" s="8">
        <v>936015</v>
      </c>
      <c r="J21" s="3">
        <f t="shared" si="3"/>
        <v>28</v>
      </c>
      <c r="K21" s="6">
        <v>1.03</v>
      </c>
      <c r="L21" s="3">
        <f t="shared" si="4"/>
        <v>32</v>
      </c>
      <c r="M21" s="6">
        <v>109.89</v>
      </c>
      <c r="N21" s="3">
        <f t="shared" si="5"/>
        <v>48</v>
      </c>
      <c r="O21" s="6">
        <v>32.9</v>
      </c>
      <c r="P21" s="3">
        <f t="shared" si="6"/>
        <v>23</v>
      </c>
    </row>
    <row r="22" spans="1:16" ht="12.75">
      <c r="A22" s="2">
        <v>17</v>
      </c>
      <c r="B22" s="9" t="s">
        <v>33</v>
      </c>
      <c r="C22" s="7">
        <v>10.71</v>
      </c>
      <c r="D22" s="3">
        <f t="shared" si="0"/>
        <v>70</v>
      </c>
      <c r="E22" s="7">
        <v>11.96</v>
      </c>
      <c r="F22" s="3">
        <f t="shared" si="1"/>
        <v>71</v>
      </c>
      <c r="G22" s="4">
        <v>317400</v>
      </c>
      <c r="H22" s="3">
        <f t="shared" si="2"/>
        <v>60</v>
      </c>
      <c r="I22" s="8">
        <v>325100</v>
      </c>
      <c r="J22" s="3">
        <f t="shared" si="3"/>
        <v>61</v>
      </c>
      <c r="K22" s="6">
        <v>0</v>
      </c>
      <c r="L22" s="3">
        <f t="shared" si="4"/>
        <v>1</v>
      </c>
      <c r="M22" s="6">
        <v>102.43</v>
      </c>
      <c r="N22" s="3">
        <f t="shared" si="5"/>
        <v>37</v>
      </c>
      <c r="O22" s="6">
        <v>6.08</v>
      </c>
      <c r="P22" s="3">
        <f t="shared" si="6"/>
        <v>75</v>
      </c>
    </row>
    <row r="23" spans="1:16" ht="12.75">
      <c r="A23" s="2">
        <v>18</v>
      </c>
      <c r="B23" s="9" t="s">
        <v>34</v>
      </c>
      <c r="C23" s="7">
        <v>12.67</v>
      </c>
      <c r="D23" s="3">
        <f t="shared" si="0"/>
        <v>63</v>
      </c>
      <c r="E23" s="7">
        <v>13.78</v>
      </c>
      <c r="F23" s="3">
        <f t="shared" si="1"/>
        <v>62</v>
      </c>
      <c r="G23" s="4">
        <v>1102522</v>
      </c>
      <c r="H23" s="3">
        <f t="shared" si="2"/>
        <v>19</v>
      </c>
      <c r="I23" s="8">
        <v>997653</v>
      </c>
      <c r="J23" s="3">
        <f t="shared" si="3"/>
        <v>23</v>
      </c>
      <c r="K23" s="6">
        <v>1.31</v>
      </c>
      <c r="L23" s="3">
        <f t="shared" si="4"/>
        <v>38</v>
      </c>
      <c r="M23" s="6">
        <v>90.49</v>
      </c>
      <c r="N23" s="3">
        <f t="shared" si="5"/>
        <v>17</v>
      </c>
      <c r="O23" s="6">
        <v>14.73</v>
      </c>
      <c r="P23" s="3">
        <f t="shared" si="6"/>
        <v>65</v>
      </c>
    </row>
    <row r="24" spans="1:16" ht="12.75">
      <c r="A24" s="2">
        <v>19</v>
      </c>
      <c r="B24" s="9" t="s">
        <v>35</v>
      </c>
      <c r="C24" s="7">
        <v>20.93</v>
      </c>
      <c r="D24" s="3">
        <f t="shared" si="0"/>
        <v>24</v>
      </c>
      <c r="E24" s="7">
        <v>22.18</v>
      </c>
      <c r="F24" s="3">
        <f t="shared" si="1"/>
        <v>24</v>
      </c>
      <c r="G24" s="4">
        <v>652063</v>
      </c>
      <c r="H24" s="3">
        <f t="shared" si="2"/>
        <v>37</v>
      </c>
      <c r="I24" s="8">
        <v>685456</v>
      </c>
      <c r="J24" s="3">
        <f t="shared" si="3"/>
        <v>37</v>
      </c>
      <c r="K24" s="6">
        <v>2.46</v>
      </c>
      <c r="L24" s="3">
        <f t="shared" si="4"/>
        <v>53</v>
      </c>
      <c r="M24" s="6">
        <v>105.12</v>
      </c>
      <c r="N24" s="3">
        <f t="shared" si="5"/>
        <v>40</v>
      </c>
      <c r="O24" s="6">
        <v>29.53</v>
      </c>
      <c r="P24" s="3">
        <f t="shared" si="6"/>
        <v>29</v>
      </c>
    </row>
    <row r="25" spans="1:16" ht="12.75">
      <c r="A25" s="2">
        <v>20</v>
      </c>
      <c r="B25" s="9" t="s">
        <v>36</v>
      </c>
      <c r="C25" s="7">
        <v>14.44</v>
      </c>
      <c r="D25" s="3">
        <f t="shared" si="0"/>
        <v>52</v>
      </c>
      <c r="E25" s="7">
        <v>15.35</v>
      </c>
      <c r="F25" s="3">
        <f t="shared" si="1"/>
        <v>54</v>
      </c>
      <c r="G25" s="4">
        <v>1079898</v>
      </c>
      <c r="H25" s="3">
        <f t="shared" si="2"/>
        <v>20</v>
      </c>
      <c r="I25" s="8">
        <v>1008071</v>
      </c>
      <c r="J25" s="3">
        <f t="shared" si="3"/>
        <v>22</v>
      </c>
      <c r="K25" s="6">
        <v>0.17</v>
      </c>
      <c r="L25" s="3">
        <f t="shared" si="4"/>
        <v>14</v>
      </c>
      <c r="M25" s="6">
        <v>93.35</v>
      </c>
      <c r="N25" s="3">
        <f t="shared" si="5"/>
        <v>24</v>
      </c>
      <c r="O25" s="6">
        <v>21.23</v>
      </c>
      <c r="P25" s="3">
        <f t="shared" si="6"/>
        <v>45</v>
      </c>
    </row>
    <row r="26" spans="1:16" ht="12.75">
      <c r="A26" s="2">
        <v>21</v>
      </c>
      <c r="B26" s="9" t="s">
        <v>37</v>
      </c>
      <c r="C26" s="7">
        <v>24.99</v>
      </c>
      <c r="D26" s="3">
        <f t="shared" si="0"/>
        <v>14</v>
      </c>
      <c r="E26" s="7">
        <v>26.24</v>
      </c>
      <c r="F26" s="3">
        <f t="shared" si="1"/>
        <v>14</v>
      </c>
      <c r="G26" s="4">
        <v>1071289</v>
      </c>
      <c r="H26" s="3">
        <f t="shared" si="2"/>
        <v>22</v>
      </c>
      <c r="I26" s="8">
        <v>1238340</v>
      </c>
      <c r="J26" s="3">
        <f t="shared" si="3"/>
        <v>13</v>
      </c>
      <c r="K26" s="6">
        <v>4.43</v>
      </c>
      <c r="L26" s="3">
        <f t="shared" si="4"/>
        <v>69</v>
      </c>
      <c r="M26" s="6">
        <v>115.59</v>
      </c>
      <c r="N26" s="3">
        <f t="shared" si="5"/>
        <v>57</v>
      </c>
      <c r="O26" s="6">
        <v>25.02</v>
      </c>
      <c r="P26" s="3">
        <f t="shared" si="6"/>
        <v>39</v>
      </c>
    </row>
    <row r="27" spans="1:16" ht="12.75">
      <c r="A27" s="2">
        <v>22</v>
      </c>
      <c r="B27" s="9" t="s">
        <v>38</v>
      </c>
      <c r="C27" s="7">
        <v>85.77</v>
      </c>
      <c r="D27" s="3">
        <f t="shared" si="0"/>
        <v>1</v>
      </c>
      <c r="E27" s="7">
        <v>87.02</v>
      </c>
      <c r="F27" s="3">
        <f t="shared" si="1"/>
        <v>1</v>
      </c>
      <c r="G27" s="4">
        <v>14130</v>
      </c>
      <c r="H27" s="3">
        <f t="shared" si="2"/>
        <v>77</v>
      </c>
      <c r="I27" s="8">
        <v>58058</v>
      </c>
      <c r="J27" s="3">
        <f t="shared" si="3"/>
        <v>73</v>
      </c>
      <c r="K27" s="6">
        <v>24.88</v>
      </c>
      <c r="L27" s="3">
        <f t="shared" si="4"/>
        <v>74</v>
      </c>
      <c r="M27" s="6">
        <v>410.88</v>
      </c>
      <c r="N27" s="3">
        <f t="shared" si="5"/>
        <v>77</v>
      </c>
      <c r="O27" s="6">
        <v>246.42</v>
      </c>
      <c r="P27" s="3">
        <f t="shared" si="6"/>
        <v>2</v>
      </c>
    </row>
    <row r="28" spans="1:16" ht="12.75">
      <c r="A28" s="2">
        <v>23</v>
      </c>
      <c r="B28" s="9" t="s">
        <v>39</v>
      </c>
      <c r="C28" s="7">
        <v>21.99</v>
      </c>
      <c r="D28" s="3">
        <f t="shared" si="0"/>
        <v>20</v>
      </c>
      <c r="E28" s="7">
        <v>22.97</v>
      </c>
      <c r="F28" s="3">
        <f t="shared" si="1"/>
        <v>20</v>
      </c>
      <c r="G28" s="4">
        <v>458710</v>
      </c>
      <c r="H28" s="3">
        <f t="shared" si="2"/>
        <v>49</v>
      </c>
      <c r="I28" s="8">
        <v>540029</v>
      </c>
      <c r="J28" s="3">
        <f t="shared" si="3"/>
        <v>45</v>
      </c>
      <c r="K28" s="6">
        <v>2.88</v>
      </c>
      <c r="L28" s="3">
        <f t="shared" si="4"/>
        <v>58</v>
      </c>
      <c r="M28" s="6">
        <v>117.73</v>
      </c>
      <c r="N28" s="3">
        <f t="shared" si="5"/>
        <v>62</v>
      </c>
      <c r="O28" s="6">
        <v>15.12</v>
      </c>
      <c r="P28" s="3">
        <f t="shared" si="6"/>
        <v>63</v>
      </c>
    </row>
    <row r="29" spans="1:16" ht="12.75">
      <c r="A29" s="2">
        <v>24</v>
      </c>
      <c r="B29" s="9" t="s">
        <v>40</v>
      </c>
      <c r="C29" s="7">
        <v>58.72</v>
      </c>
      <c r="D29" s="3">
        <f t="shared" si="0"/>
        <v>2</v>
      </c>
      <c r="E29" s="7">
        <v>59.46</v>
      </c>
      <c r="F29" s="3">
        <f t="shared" si="1"/>
        <v>3</v>
      </c>
      <c r="G29" s="4">
        <v>872427</v>
      </c>
      <c r="H29" s="3">
        <f t="shared" si="2"/>
        <v>26</v>
      </c>
      <c r="I29" s="8">
        <v>938828</v>
      </c>
      <c r="J29" s="3">
        <f t="shared" si="3"/>
        <v>26</v>
      </c>
      <c r="K29" s="6">
        <v>62</v>
      </c>
      <c r="L29" s="3">
        <f t="shared" si="4"/>
        <v>76</v>
      </c>
      <c r="M29" s="6">
        <v>107.61</v>
      </c>
      <c r="N29" s="3">
        <f t="shared" si="5"/>
        <v>45</v>
      </c>
      <c r="O29" s="6">
        <v>72.81</v>
      </c>
      <c r="P29" s="3">
        <f t="shared" si="6"/>
        <v>6</v>
      </c>
    </row>
    <row r="30" spans="1:16" ht="12.75">
      <c r="A30" s="2">
        <v>25</v>
      </c>
      <c r="B30" s="9" t="s">
        <v>41</v>
      </c>
      <c r="C30" s="7">
        <v>35.54</v>
      </c>
      <c r="D30" s="3">
        <f t="shared" si="0"/>
        <v>6</v>
      </c>
      <c r="E30" s="7">
        <v>36.45</v>
      </c>
      <c r="F30" s="3">
        <f t="shared" si="1"/>
        <v>6</v>
      </c>
      <c r="G30" s="4">
        <v>1569837</v>
      </c>
      <c r="H30" s="3">
        <f t="shared" si="2"/>
        <v>6</v>
      </c>
      <c r="I30" s="8">
        <v>2461455</v>
      </c>
      <c r="J30" s="3">
        <f t="shared" si="3"/>
        <v>3</v>
      </c>
      <c r="K30" s="6">
        <v>2.98</v>
      </c>
      <c r="L30" s="3">
        <f t="shared" si="4"/>
        <v>59</v>
      </c>
      <c r="M30" s="6">
        <v>156.8</v>
      </c>
      <c r="N30" s="3">
        <f t="shared" si="5"/>
        <v>74</v>
      </c>
      <c r="O30" s="6">
        <v>27.53</v>
      </c>
      <c r="P30" s="3">
        <f t="shared" si="6"/>
        <v>34</v>
      </c>
    </row>
    <row r="31" spans="1:16" ht="12.75">
      <c r="A31" s="2">
        <v>26</v>
      </c>
      <c r="B31" s="9" t="s">
        <v>42</v>
      </c>
      <c r="C31" s="7">
        <v>15.12</v>
      </c>
      <c r="D31" s="3">
        <f t="shared" si="0"/>
        <v>46</v>
      </c>
      <c r="E31" s="7">
        <v>15.98</v>
      </c>
      <c r="F31" s="3">
        <f t="shared" si="1"/>
        <v>47</v>
      </c>
      <c r="G31" s="4">
        <v>1234104</v>
      </c>
      <c r="H31" s="3">
        <f t="shared" si="2"/>
        <v>14</v>
      </c>
      <c r="I31" s="8">
        <v>1109811</v>
      </c>
      <c r="J31" s="3">
        <f t="shared" si="3"/>
        <v>19</v>
      </c>
      <c r="K31" s="6">
        <v>1.11</v>
      </c>
      <c r="L31" s="3">
        <f t="shared" si="4"/>
        <v>36</v>
      </c>
      <c r="M31" s="6">
        <v>89.93</v>
      </c>
      <c r="N31" s="3">
        <f t="shared" si="5"/>
        <v>15</v>
      </c>
      <c r="O31" s="6">
        <v>19.65</v>
      </c>
      <c r="P31" s="3">
        <f t="shared" si="6"/>
        <v>50</v>
      </c>
    </row>
    <row r="32" spans="1:16" ht="12.75">
      <c r="A32" s="2">
        <v>27</v>
      </c>
      <c r="B32" s="9" t="s">
        <v>43</v>
      </c>
      <c r="C32" s="7">
        <v>13.82</v>
      </c>
      <c r="D32" s="3">
        <f t="shared" si="0"/>
        <v>57</v>
      </c>
      <c r="E32" s="7">
        <v>15.07</v>
      </c>
      <c r="F32" s="3">
        <f t="shared" si="1"/>
        <v>58</v>
      </c>
      <c r="G32" s="4">
        <v>1450085</v>
      </c>
      <c r="H32" s="3">
        <f t="shared" si="2"/>
        <v>8</v>
      </c>
      <c r="I32" s="8">
        <v>1914499</v>
      </c>
      <c r="J32" s="3">
        <f t="shared" si="3"/>
        <v>5</v>
      </c>
      <c r="K32" s="6">
        <v>1.18</v>
      </c>
      <c r="L32" s="3">
        <f t="shared" si="4"/>
        <v>37</v>
      </c>
      <c r="M32" s="6">
        <v>132.03</v>
      </c>
      <c r="N32" s="3">
        <f t="shared" si="5"/>
        <v>72</v>
      </c>
      <c r="O32" s="6">
        <v>5.86</v>
      </c>
      <c r="P32" s="3">
        <f t="shared" si="6"/>
        <v>76</v>
      </c>
    </row>
    <row r="33" spans="1:16" ht="12.75">
      <c r="A33" s="2">
        <v>28</v>
      </c>
      <c r="B33" s="9" t="s">
        <v>44</v>
      </c>
      <c r="C33" s="7">
        <v>28.54</v>
      </c>
      <c r="D33" s="3">
        <f t="shared" si="0"/>
        <v>10</v>
      </c>
      <c r="E33" s="7">
        <v>29.39</v>
      </c>
      <c r="F33" s="3">
        <f t="shared" si="1"/>
        <v>10</v>
      </c>
      <c r="G33" s="4">
        <v>188449</v>
      </c>
      <c r="H33" s="3">
        <f t="shared" si="2"/>
        <v>69</v>
      </c>
      <c r="I33" s="8">
        <v>192992</v>
      </c>
      <c r="J33" s="3">
        <f t="shared" si="3"/>
        <v>66</v>
      </c>
      <c r="K33" s="6">
        <v>3.19</v>
      </c>
      <c r="L33" s="3">
        <f t="shared" si="4"/>
        <v>60</v>
      </c>
      <c r="M33" s="6">
        <v>102.41</v>
      </c>
      <c r="N33" s="3">
        <f t="shared" si="5"/>
        <v>36</v>
      </c>
      <c r="O33" s="6">
        <v>17.6</v>
      </c>
      <c r="P33" s="3">
        <f t="shared" si="6"/>
        <v>56</v>
      </c>
    </row>
    <row r="34" spans="1:16" ht="12.75">
      <c r="A34" s="2">
        <v>29</v>
      </c>
      <c r="B34" s="9" t="s">
        <v>45</v>
      </c>
      <c r="C34" s="7">
        <v>15.34</v>
      </c>
      <c r="D34" s="3">
        <f t="shared" si="0"/>
        <v>43</v>
      </c>
      <c r="E34" s="7">
        <v>16.33</v>
      </c>
      <c r="F34" s="3">
        <f t="shared" si="1"/>
        <v>44</v>
      </c>
      <c r="G34" s="4">
        <v>1262078</v>
      </c>
      <c r="H34" s="3">
        <f t="shared" si="2"/>
        <v>12</v>
      </c>
      <c r="I34" s="8">
        <v>1644527</v>
      </c>
      <c r="J34" s="3">
        <f t="shared" si="3"/>
        <v>8</v>
      </c>
      <c r="K34" s="6">
        <v>0.56</v>
      </c>
      <c r="L34" s="3">
        <f t="shared" si="4"/>
        <v>24</v>
      </c>
      <c r="M34" s="6">
        <v>130.3</v>
      </c>
      <c r="N34" s="3">
        <f t="shared" si="5"/>
        <v>71</v>
      </c>
      <c r="O34" s="6">
        <v>11.48</v>
      </c>
      <c r="P34" s="3">
        <f t="shared" si="6"/>
        <v>68</v>
      </c>
    </row>
    <row r="35" spans="1:16" ht="12.75">
      <c r="A35" s="2">
        <v>30</v>
      </c>
      <c r="B35" s="9" t="s">
        <v>46</v>
      </c>
      <c r="C35" s="7">
        <v>8.21</v>
      </c>
      <c r="D35" s="3">
        <f t="shared" si="0"/>
        <v>76</v>
      </c>
      <c r="E35" s="7">
        <v>9.19</v>
      </c>
      <c r="F35" s="3">
        <f t="shared" si="1"/>
        <v>76</v>
      </c>
      <c r="G35" s="4">
        <v>619500</v>
      </c>
      <c r="H35" s="3">
        <f t="shared" si="2"/>
        <v>39</v>
      </c>
      <c r="I35" s="8">
        <v>629400</v>
      </c>
      <c r="J35" s="3">
        <f t="shared" si="3"/>
        <v>41</v>
      </c>
      <c r="K35" s="6">
        <v>1.31</v>
      </c>
      <c r="L35" s="3">
        <f t="shared" si="4"/>
        <v>38</v>
      </c>
      <c r="M35" s="6">
        <v>101.6</v>
      </c>
      <c r="N35" s="3">
        <f t="shared" si="5"/>
        <v>34</v>
      </c>
      <c r="O35" s="6">
        <v>10.86</v>
      </c>
      <c r="P35" s="3">
        <f t="shared" si="6"/>
        <v>69</v>
      </c>
    </row>
    <row r="36" spans="1:16" ht="12.75">
      <c r="A36" s="2">
        <v>31</v>
      </c>
      <c r="B36" s="9" t="s">
        <v>47</v>
      </c>
      <c r="C36" s="7">
        <v>-49.32</v>
      </c>
      <c r="D36" s="3">
        <f t="shared" si="0"/>
        <v>77</v>
      </c>
      <c r="E36" s="7">
        <v>-49.32</v>
      </c>
      <c r="F36" s="3">
        <f t="shared" si="1"/>
        <v>77</v>
      </c>
      <c r="G36" s="4">
        <v>486090</v>
      </c>
      <c r="H36" s="3">
        <f t="shared" si="2"/>
        <v>47</v>
      </c>
      <c r="I36" s="8">
        <v>159451</v>
      </c>
      <c r="J36" s="3">
        <f t="shared" si="3"/>
        <v>69</v>
      </c>
      <c r="K36" s="6">
        <v>0</v>
      </c>
      <c r="L36" s="3">
        <f t="shared" si="4"/>
        <v>1</v>
      </c>
      <c r="M36" s="6">
        <v>32.8</v>
      </c>
      <c r="N36" s="3">
        <f t="shared" si="5"/>
        <v>1</v>
      </c>
      <c r="O36" s="6">
        <v>3</v>
      </c>
      <c r="P36" s="3">
        <f t="shared" si="6"/>
        <v>77</v>
      </c>
    </row>
    <row r="37" spans="1:16" ht="12.75">
      <c r="A37" s="2">
        <v>32</v>
      </c>
      <c r="B37" s="9" t="s">
        <v>48</v>
      </c>
      <c r="C37" s="7">
        <v>14.54</v>
      </c>
      <c r="D37" s="3">
        <f t="shared" si="0"/>
        <v>51</v>
      </c>
      <c r="E37" s="7">
        <v>15.79</v>
      </c>
      <c r="F37" s="3">
        <f t="shared" si="1"/>
        <v>51</v>
      </c>
      <c r="G37" s="4">
        <v>204120</v>
      </c>
      <c r="H37" s="3">
        <f t="shared" si="2"/>
        <v>67</v>
      </c>
      <c r="I37" s="8">
        <v>166843</v>
      </c>
      <c r="J37" s="3">
        <f t="shared" si="3"/>
        <v>68</v>
      </c>
      <c r="K37" s="6">
        <v>10.37</v>
      </c>
      <c r="L37" s="3">
        <f t="shared" si="4"/>
        <v>72</v>
      </c>
      <c r="M37" s="6">
        <v>81.74</v>
      </c>
      <c r="N37" s="3">
        <f t="shared" si="5"/>
        <v>6</v>
      </c>
      <c r="O37" s="6">
        <v>27.97</v>
      </c>
      <c r="P37" s="3">
        <f t="shared" si="6"/>
        <v>33</v>
      </c>
    </row>
    <row r="38" spans="1:16" ht="12.75">
      <c r="A38" s="2">
        <v>33</v>
      </c>
      <c r="B38" s="9" t="s">
        <v>49</v>
      </c>
      <c r="C38" s="7">
        <v>14.21</v>
      </c>
      <c r="D38" s="3">
        <f aca="true" t="shared" si="7" ref="D38:D69">RANK(C38,$C$6:$C$82,0)</f>
        <v>54</v>
      </c>
      <c r="E38" s="7">
        <v>15.46</v>
      </c>
      <c r="F38" s="3">
        <f aca="true" t="shared" si="8" ref="F38:F69">RANK(E38,$E$6:$E$82,0)</f>
        <v>53</v>
      </c>
      <c r="G38" s="4">
        <v>715661</v>
      </c>
      <c r="H38" s="3">
        <f aca="true" t="shared" si="9" ref="H38:H69">RANK(G38,$G$6:$G$82,0)</f>
        <v>34</v>
      </c>
      <c r="I38" s="8">
        <v>844867</v>
      </c>
      <c r="J38" s="3">
        <f aca="true" t="shared" si="10" ref="J38:J69">RANK(I38,$I$6:$I$82,0)</f>
        <v>31</v>
      </c>
      <c r="K38" s="6">
        <v>3.8</v>
      </c>
      <c r="L38" s="3">
        <f aca="true" t="shared" si="11" ref="L38:L69">RANK(K38,$K$6:$K$82,1)</f>
        <v>66</v>
      </c>
      <c r="M38" s="6">
        <v>118.05</v>
      </c>
      <c r="N38" s="3">
        <f aca="true" t="shared" si="12" ref="N38:N69">RANK(M38,$M$6:$M$82,1)</f>
        <v>63</v>
      </c>
      <c r="O38" s="6">
        <v>39.65</v>
      </c>
      <c r="P38" s="3">
        <f aca="true" t="shared" si="13" ref="P38:P69">RANK(O38,$O$6:$O$82,0)</f>
        <v>19</v>
      </c>
    </row>
    <row r="39" spans="1:16" ht="12.75">
      <c r="A39" s="2">
        <v>34</v>
      </c>
      <c r="B39" s="9" t="s">
        <v>50</v>
      </c>
      <c r="C39" s="7">
        <v>15.58</v>
      </c>
      <c r="D39" s="3">
        <f t="shared" si="7"/>
        <v>42</v>
      </c>
      <c r="E39" s="7">
        <v>16.45</v>
      </c>
      <c r="F39" s="3">
        <f t="shared" si="8"/>
        <v>42</v>
      </c>
      <c r="G39" s="4">
        <v>558445</v>
      </c>
      <c r="H39" s="3">
        <f t="shared" si="9"/>
        <v>42</v>
      </c>
      <c r="I39" s="8">
        <v>559057</v>
      </c>
      <c r="J39" s="3">
        <f t="shared" si="10"/>
        <v>43</v>
      </c>
      <c r="K39" s="6">
        <v>0.79</v>
      </c>
      <c r="L39" s="3">
        <f t="shared" si="11"/>
        <v>27</v>
      </c>
      <c r="M39" s="6">
        <v>100.11</v>
      </c>
      <c r="N39" s="3">
        <f t="shared" si="12"/>
        <v>31</v>
      </c>
      <c r="O39" s="6">
        <v>18.66</v>
      </c>
      <c r="P39" s="3">
        <f t="shared" si="13"/>
        <v>52</v>
      </c>
    </row>
    <row r="40" spans="1:16" ht="12.75">
      <c r="A40" s="2">
        <v>35</v>
      </c>
      <c r="B40" s="9" t="s">
        <v>51</v>
      </c>
      <c r="C40" s="7">
        <v>18</v>
      </c>
      <c r="D40" s="3">
        <f t="shared" si="7"/>
        <v>33</v>
      </c>
      <c r="E40" s="7">
        <v>19.16</v>
      </c>
      <c r="F40" s="3">
        <f t="shared" si="8"/>
        <v>33</v>
      </c>
      <c r="G40" s="4">
        <v>539434</v>
      </c>
      <c r="H40" s="3">
        <f t="shared" si="9"/>
        <v>44</v>
      </c>
      <c r="I40" s="8">
        <v>669228</v>
      </c>
      <c r="J40" s="3">
        <f t="shared" si="10"/>
        <v>38</v>
      </c>
      <c r="K40" s="6">
        <v>10.17</v>
      </c>
      <c r="L40" s="3">
        <f t="shared" si="11"/>
        <v>71</v>
      </c>
      <c r="M40" s="6">
        <v>124.06</v>
      </c>
      <c r="N40" s="3">
        <f t="shared" si="12"/>
        <v>70</v>
      </c>
      <c r="O40" s="6">
        <v>15.47</v>
      </c>
      <c r="P40" s="3">
        <f t="shared" si="13"/>
        <v>61</v>
      </c>
    </row>
    <row r="41" spans="1:16" ht="12.75">
      <c r="A41" s="2">
        <v>36</v>
      </c>
      <c r="B41" s="9" t="s">
        <v>52</v>
      </c>
      <c r="C41" s="7">
        <v>27.96</v>
      </c>
      <c r="D41" s="3">
        <f t="shared" si="7"/>
        <v>11</v>
      </c>
      <c r="E41" s="7">
        <v>29.21</v>
      </c>
      <c r="F41" s="3">
        <f t="shared" si="8"/>
        <v>11</v>
      </c>
      <c r="G41" s="4">
        <v>1071874</v>
      </c>
      <c r="H41" s="3">
        <f t="shared" si="9"/>
        <v>21</v>
      </c>
      <c r="I41" s="8">
        <v>1169415</v>
      </c>
      <c r="J41" s="3">
        <f t="shared" si="10"/>
        <v>14</v>
      </c>
      <c r="K41" s="6">
        <v>1.52</v>
      </c>
      <c r="L41" s="3">
        <f t="shared" si="11"/>
        <v>40</v>
      </c>
      <c r="M41" s="6">
        <v>109.1</v>
      </c>
      <c r="N41" s="3">
        <f t="shared" si="12"/>
        <v>46</v>
      </c>
      <c r="O41" s="6">
        <v>26.53</v>
      </c>
      <c r="P41" s="3">
        <f t="shared" si="13"/>
        <v>37</v>
      </c>
    </row>
    <row r="42" spans="1:16" ht="12.75">
      <c r="A42" s="2">
        <v>37</v>
      </c>
      <c r="B42" s="9" t="s">
        <v>53</v>
      </c>
      <c r="C42" s="7">
        <v>15.19</v>
      </c>
      <c r="D42" s="3">
        <f t="shared" si="7"/>
        <v>44</v>
      </c>
      <c r="E42" s="7">
        <v>16.13</v>
      </c>
      <c r="F42" s="3">
        <f t="shared" si="8"/>
        <v>45</v>
      </c>
      <c r="G42" s="4">
        <v>1179900</v>
      </c>
      <c r="H42" s="3">
        <f t="shared" si="9"/>
        <v>16</v>
      </c>
      <c r="I42" s="8">
        <v>1084100</v>
      </c>
      <c r="J42" s="3">
        <f t="shared" si="10"/>
        <v>20</v>
      </c>
      <c r="K42" s="6">
        <v>0.55</v>
      </c>
      <c r="L42" s="3">
        <f t="shared" si="11"/>
        <v>23</v>
      </c>
      <c r="M42" s="6">
        <v>91.88</v>
      </c>
      <c r="N42" s="3">
        <f t="shared" si="12"/>
        <v>21</v>
      </c>
      <c r="O42" s="6">
        <v>38.81</v>
      </c>
      <c r="P42" s="3">
        <f t="shared" si="13"/>
        <v>20</v>
      </c>
    </row>
    <row r="43" spans="1:16" ht="12.75">
      <c r="A43" s="2">
        <v>38</v>
      </c>
      <c r="B43" s="9" t="s">
        <v>54</v>
      </c>
      <c r="C43" s="7">
        <v>15.19</v>
      </c>
      <c r="D43" s="3">
        <f t="shared" si="7"/>
        <v>44</v>
      </c>
      <c r="E43" s="7">
        <v>16.44</v>
      </c>
      <c r="F43" s="3">
        <f t="shared" si="8"/>
        <v>43</v>
      </c>
      <c r="G43" s="4">
        <v>692960</v>
      </c>
      <c r="H43" s="3">
        <f t="shared" si="9"/>
        <v>35</v>
      </c>
      <c r="I43" s="8">
        <v>713073</v>
      </c>
      <c r="J43" s="3">
        <f t="shared" si="10"/>
        <v>35</v>
      </c>
      <c r="K43" s="6">
        <v>1.75</v>
      </c>
      <c r="L43" s="3">
        <f t="shared" si="11"/>
        <v>45</v>
      </c>
      <c r="M43" s="6">
        <v>102.9</v>
      </c>
      <c r="N43" s="3">
        <f t="shared" si="12"/>
        <v>39</v>
      </c>
      <c r="O43" s="6">
        <v>21.03</v>
      </c>
      <c r="P43" s="3">
        <f t="shared" si="13"/>
        <v>46</v>
      </c>
    </row>
    <row r="44" spans="1:16" ht="12.75">
      <c r="A44" s="2">
        <v>39</v>
      </c>
      <c r="B44" s="9" t="s">
        <v>55</v>
      </c>
      <c r="C44" s="7">
        <v>17.63</v>
      </c>
      <c r="D44" s="3">
        <f t="shared" si="7"/>
        <v>36</v>
      </c>
      <c r="E44" s="7">
        <v>18.27</v>
      </c>
      <c r="F44" s="3">
        <f t="shared" si="8"/>
        <v>36</v>
      </c>
      <c r="G44" s="4">
        <v>54780</v>
      </c>
      <c r="H44" s="3">
        <f t="shared" si="9"/>
        <v>75</v>
      </c>
      <c r="I44" s="8">
        <v>28985</v>
      </c>
      <c r="J44" s="3">
        <f t="shared" si="10"/>
        <v>77</v>
      </c>
      <c r="K44" s="6">
        <v>82.88</v>
      </c>
      <c r="L44" s="3">
        <f t="shared" si="11"/>
        <v>77</v>
      </c>
      <c r="M44" s="6">
        <v>52.91</v>
      </c>
      <c r="N44" s="3">
        <f t="shared" si="12"/>
        <v>2</v>
      </c>
      <c r="O44" s="6">
        <v>99.97</v>
      </c>
      <c r="P44" s="3">
        <f t="shared" si="13"/>
        <v>4</v>
      </c>
    </row>
    <row r="45" spans="1:16" ht="12.75">
      <c r="A45" s="2">
        <v>40</v>
      </c>
      <c r="B45" s="9" t="s">
        <v>56</v>
      </c>
      <c r="C45" s="7">
        <v>17.02</v>
      </c>
      <c r="D45" s="3">
        <f t="shared" si="7"/>
        <v>38</v>
      </c>
      <c r="E45" s="7">
        <v>18.27</v>
      </c>
      <c r="F45" s="3">
        <f t="shared" si="8"/>
        <v>36</v>
      </c>
      <c r="G45" s="4">
        <v>57797</v>
      </c>
      <c r="H45" s="3">
        <f t="shared" si="9"/>
        <v>74</v>
      </c>
      <c r="I45" s="8">
        <v>67579</v>
      </c>
      <c r="J45" s="3">
        <f t="shared" si="10"/>
        <v>72</v>
      </c>
      <c r="K45" s="6">
        <v>3.7</v>
      </c>
      <c r="L45" s="3">
        <f t="shared" si="11"/>
        <v>64</v>
      </c>
      <c r="M45" s="6">
        <v>116.92</v>
      </c>
      <c r="N45" s="3">
        <f t="shared" si="12"/>
        <v>58</v>
      </c>
      <c r="O45" s="6">
        <v>7.81</v>
      </c>
      <c r="P45" s="3">
        <f t="shared" si="13"/>
        <v>72</v>
      </c>
    </row>
    <row r="46" spans="1:16" ht="12.75">
      <c r="A46" s="2">
        <v>41</v>
      </c>
      <c r="B46" s="9" t="s">
        <v>57</v>
      </c>
      <c r="C46" s="7">
        <v>11.48</v>
      </c>
      <c r="D46" s="3">
        <f t="shared" si="7"/>
        <v>67</v>
      </c>
      <c r="E46" s="7">
        <v>12.48</v>
      </c>
      <c r="F46" s="3">
        <f t="shared" si="8"/>
        <v>66</v>
      </c>
      <c r="G46" s="4">
        <v>1065056</v>
      </c>
      <c r="H46" s="3">
        <f t="shared" si="9"/>
        <v>23</v>
      </c>
      <c r="I46" s="8">
        <v>973120</v>
      </c>
      <c r="J46" s="3">
        <f t="shared" si="10"/>
        <v>25</v>
      </c>
      <c r="K46" s="6">
        <v>1.76</v>
      </c>
      <c r="L46" s="3">
        <f t="shared" si="11"/>
        <v>47</v>
      </c>
      <c r="M46" s="6">
        <v>91.37</v>
      </c>
      <c r="N46" s="3">
        <f t="shared" si="12"/>
        <v>20</v>
      </c>
      <c r="O46" s="6">
        <v>18.1</v>
      </c>
      <c r="P46" s="3">
        <f t="shared" si="13"/>
        <v>53</v>
      </c>
    </row>
    <row r="47" spans="1:16" ht="12.75">
      <c r="A47" s="2">
        <v>42</v>
      </c>
      <c r="B47" s="9" t="s">
        <v>58</v>
      </c>
      <c r="C47" s="7">
        <v>47.08</v>
      </c>
      <c r="D47" s="3">
        <f t="shared" si="7"/>
        <v>4</v>
      </c>
      <c r="E47" s="7">
        <v>47.79</v>
      </c>
      <c r="F47" s="3">
        <f t="shared" si="8"/>
        <v>4</v>
      </c>
      <c r="G47" s="4">
        <v>82419</v>
      </c>
      <c r="H47" s="3">
        <f t="shared" si="9"/>
        <v>72</v>
      </c>
      <c r="I47" s="8">
        <v>57015</v>
      </c>
      <c r="J47" s="3">
        <f t="shared" si="10"/>
        <v>74</v>
      </c>
      <c r="K47" s="6">
        <v>0.88</v>
      </c>
      <c r="L47" s="3">
        <f t="shared" si="11"/>
        <v>29</v>
      </c>
      <c r="M47" s="6">
        <v>69.1</v>
      </c>
      <c r="N47" s="3">
        <f t="shared" si="12"/>
        <v>3</v>
      </c>
      <c r="O47" s="6">
        <v>68.04</v>
      </c>
      <c r="P47" s="3">
        <f t="shared" si="13"/>
        <v>7</v>
      </c>
    </row>
    <row r="48" spans="1:16" ht="12.75">
      <c r="A48" s="2">
        <v>43</v>
      </c>
      <c r="B48" s="9" t="s">
        <v>59</v>
      </c>
      <c r="C48" s="7">
        <v>11.48</v>
      </c>
      <c r="D48" s="3">
        <f t="shared" si="7"/>
        <v>67</v>
      </c>
      <c r="E48" s="7">
        <v>12.46</v>
      </c>
      <c r="F48" s="3">
        <f t="shared" si="8"/>
        <v>67</v>
      </c>
      <c r="G48" s="4">
        <v>1168300</v>
      </c>
      <c r="H48" s="3">
        <f t="shared" si="9"/>
        <v>17</v>
      </c>
      <c r="I48" s="8">
        <v>1280300</v>
      </c>
      <c r="J48" s="3">
        <f t="shared" si="10"/>
        <v>12</v>
      </c>
      <c r="K48" s="6">
        <v>0.23</v>
      </c>
      <c r="L48" s="3">
        <f t="shared" si="11"/>
        <v>16</v>
      </c>
      <c r="M48" s="6">
        <v>109.59</v>
      </c>
      <c r="N48" s="3">
        <f t="shared" si="12"/>
        <v>47</v>
      </c>
      <c r="O48" s="6">
        <v>10.44</v>
      </c>
      <c r="P48" s="3">
        <f t="shared" si="13"/>
        <v>70</v>
      </c>
    </row>
    <row r="49" spans="1:16" ht="12.75">
      <c r="A49" s="2">
        <v>44</v>
      </c>
      <c r="B49" s="9" t="s">
        <v>60</v>
      </c>
      <c r="C49" s="7">
        <v>10.25</v>
      </c>
      <c r="D49" s="3">
        <f t="shared" si="7"/>
        <v>73</v>
      </c>
      <c r="E49" s="7">
        <v>11.86</v>
      </c>
      <c r="F49" s="3">
        <f t="shared" si="8"/>
        <v>72</v>
      </c>
      <c r="G49" s="4">
        <v>295636</v>
      </c>
      <c r="H49" s="3">
        <f t="shared" si="9"/>
        <v>63</v>
      </c>
      <c r="I49" s="8">
        <v>364064</v>
      </c>
      <c r="J49" s="3">
        <f t="shared" si="10"/>
        <v>57</v>
      </c>
      <c r="K49" s="6">
        <v>33.06</v>
      </c>
      <c r="L49" s="3">
        <f t="shared" si="11"/>
        <v>75</v>
      </c>
      <c r="M49" s="6">
        <v>123.15</v>
      </c>
      <c r="N49" s="3">
        <f t="shared" si="12"/>
        <v>69</v>
      </c>
      <c r="O49" s="6">
        <v>30.83</v>
      </c>
      <c r="P49" s="3">
        <f t="shared" si="13"/>
        <v>25</v>
      </c>
    </row>
    <row r="50" spans="1:16" ht="12.75">
      <c r="A50" s="2">
        <v>45</v>
      </c>
      <c r="B50" s="9" t="s">
        <v>61</v>
      </c>
      <c r="C50" s="7">
        <v>11.25</v>
      </c>
      <c r="D50" s="3">
        <f t="shared" si="7"/>
        <v>69</v>
      </c>
      <c r="E50" s="7">
        <v>12.11</v>
      </c>
      <c r="F50" s="3">
        <f t="shared" si="8"/>
        <v>70</v>
      </c>
      <c r="G50" s="4">
        <v>932513</v>
      </c>
      <c r="H50" s="3">
        <f t="shared" si="9"/>
        <v>24</v>
      </c>
      <c r="I50" s="8">
        <v>1123077</v>
      </c>
      <c r="J50" s="3">
        <f t="shared" si="10"/>
        <v>18</v>
      </c>
      <c r="K50" s="6">
        <v>0.72</v>
      </c>
      <c r="L50" s="3">
        <f t="shared" si="11"/>
        <v>26</v>
      </c>
      <c r="M50" s="6">
        <v>120.44</v>
      </c>
      <c r="N50" s="3">
        <f t="shared" si="12"/>
        <v>66</v>
      </c>
      <c r="O50" s="6">
        <v>16.04</v>
      </c>
      <c r="P50" s="3">
        <f t="shared" si="13"/>
        <v>58</v>
      </c>
    </row>
    <row r="51" spans="1:16" ht="12.75">
      <c r="A51" s="2">
        <v>46</v>
      </c>
      <c r="B51" s="9" t="s">
        <v>62</v>
      </c>
      <c r="C51" s="7">
        <v>19.11</v>
      </c>
      <c r="D51" s="3">
        <f t="shared" si="7"/>
        <v>29</v>
      </c>
      <c r="E51" s="7">
        <v>20.01</v>
      </c>
      <c r="F51" s="3">
        <f t="shared" si="8"/>
        <v>30</v>
      </c>
      <c r="G51" s="4">
        <v>1785206</v>
      </c>
      <c r="H51" s="3">
        <f t="shared" si="9"/>
        <v>5</v>
      </c>
      <c r="I51" s="8">
        <v>2087279</v>
      </c>
      <c r="J51" s="3">
        <f t="shared" si="10"/>
        <v>4</v>
      </c>
      <c r="K51" s="6">
        <v>2.69</v>
      </c>
      <c r="L51" s="3">
        <f t="shared" si="11"/>
        <v>56</v>
      </c>
      <c r="M51" s="6">
        <v>116.92</v>
      </c>
      <c r="N51" s="3">
        <f t="shared" si="12"/>
        <v>58</v>
      </c>
      <c r="O51" s="6">
        <v>14.08</v>
      </c>
      <c r="P51" s="3">
        <f t="shared" si="13"/>
        <v>66</v>
      </c>
    </row>
    <row r="52" spans="1:16" ht="12.75">
      <c r="A52" s="2">
        <v>47</v>
      </c>
      <c r="B52" s="9" t="s">
        <v>63</v>
      </c>
      <c r="C52" s="7">
        <v>10.26</v>
      </c>
      <c r="D52" s="3">
        <f t="shared" si="7"/>
        <v>72</v>
      </c>
      <c r="E52" s="7">
        <v>11.12</v>
      </c>
      <c r="F52" s="3">
        <f t="shared" si="8"/>
        <v>74</v>
      </c>
      <c r="G52" s="4">
        <v>832254</v>
      </c>
      <c r="H52" s="3">
        <f t="shared" si="9"/>
        <v>30</v>
      </c>
      <c r="I52" s="8">
        <v>818187</v>
      </c>
      <c r="J52" s="3">
        <f t="shared" si="10"/>
        <v>32</v>
      </c>
      <c r="K52" s="6">
        <v>3.37</v>
      </c>
      <c r="L52" s="3">
        <f t="shared" si="11"/>
        <v>62</v>
      </c>
      <c r="M52" s="6">
        <v>98.31</v>
      </c>
      <c r="N52" s="3">
        <f t="shared" si="12"/>
        <v>30</v>
      </c>
      <c r="O52" s="6">
        <v>7.01</v>
      </c>
      <c r="P52" s="3">
        <f t="shared" si="13"/>
        <v>73</v>
      </c>
    </row>
    <row r="53" spans="1:16" ht="12.75">
      <c r="A53" s="2">
        <v>48</v>
      </c>
      <c r="B53" s="9" t="s">
        <v>64</v>
      </c>
      <c r="C53" s="7">
        <v>12.38</v>
      </c>
      <c r="D53" s="3">
        <f t="shared" si="7"/>
        <v>64</v>
      </c>
      <c r="E53" s="7">
        <v>13.25</v>
      </c>
      <c r="F53" s="3">
        <f t="shared" si="8"/>
        <v>65</v>
      </c>
      <c r="G53" s="4">
        <v>1135402</v>
      </c>
      <c r="H53" s="3">
        <f t="shared" si="9"/>
        <v>18</v>
      </c>
      <c r="I53" s="8">
        <v>1146836</v>
      </c>
      <c r="J53" s="3">
        <f t="shared" si="10"/>
        <v>16</v>
      </c>
      <c r="K53" s="6">
        <v>2.26</v>
      </c>
      <c r="L53" s="3">
        <f t="shared" si="11"/>
        <v>52</v>
      </c>
      <c r="M53" s="6">
        <v>101.01</v>
      </c>
      <c r="N53" s="3">
        <f t="shared" si="12"/>
        <v>33</v>
      </c>
      <c r="O53" s="6">
        <v>22.86</v>
      </c>
      <c r="P53" s="3">
        <f t="shared" si="13"/>
        <v>42</v>
      </c>
    </row>
    <row r="54" spans="1:16" ht="12.75">
      <c r="A54" s="2">
        <v>49</v>
      </c>
      <c r="B54" s="9" t="s">
        <v>65</v>
      </c>
      <c r="C54" s="7">
        <v>19.1</v>
      </c>
      <c r="D54" s="3">
        <f t="shared" si="7"/>
        <v>30</v>
      </c>
      <c r="E54" s="7">
        <v>21.96</v>
      </c>
      <c r="F54" s="3">
        <f t="shared" si="8"/>
        <v>25</v>
      </c>
      <c r="G54" s="4">
        <v>555301</v>
      </c>
      <c r="H54" s="3">
        <f t="shared" si="9"/>
        <v>43</v>
      </c>
      <c r="I54" s="8">
        <v>659475</v>
      </c>
      <c r="J54" s="3">
        <f t="shared" si="10"/>
        <v>40</v>
      </c>
      <c r="K54" s="6">
        <v>0.54</v>
      </c>
      <c r="L54" s="3">
        <f t="shared" si="11"/>
        <v>21</v>
      </c>
      <c r="M54" s="6">
        <v>118.76</v>
      </c>
      <c r="N54" s="3">
        <f t="shared" si="12"/>
        <v>64</v>
      </c>
      <c r="O54" s="6">
        <v>20.89</v>
      </c>
      <c r="P54" s="3">
        <f t="shared" si="13"/>
        <v>48</v>
      </c>
    </row>
    <row r="55" spans="1:16" ht="12.75">
      <c r="A55" s="2">
        <v>50</v>
      </c>
      <c r="B55" s="9" t="s">
        <v>66</v>
      </c>
      <c r="C55" s="7">
        <v>16.6</v>
      </c>
      <c r="D55" s="3">
        <f t="shared" si="7"/>
        <v>40</v>
      </c>
      <c r="E55" s="7">
        <v>17.36</v>
      </c>
      <c r="F55" s="3">
        <f t="shared" si="8"/>
        <v>40</v>
      </c>
      <c r="G55" s="4">
        <v>359304</v>
      </c>
      <c r="H55" s="3">
        <f t="shared" si="9"/>
        <v>55</v>
      </c>
      <c r="I55" s="8">
        <v>350262</v>
      </c>
      <c r="J55" s="3">
        <f t="shared" si="10"/>
        <v>59</v>
      </c>
      <c r="K55" s="6">
        <v>4.62</v>
      </c>
      <c r="L55" s="3">
        <f t="shared" si="11"/>
        <v>70</v>
      </c>
      <c r="M55" s="6">
        <v>97.48</v>
      </c>
      <c r="N55" s="3">
        <f t="shared" si="12"/>
        <v>29</v>
      </c>
      <c r="O55" s="6">
        <v>15.8</v>
      </c>
      <c r="P55" s="3">
        <f t="shared" si="13"/>
        <v>59</v>
      </c>
    </row>
    <row r="56" spans="1:16" ht="12.75">
      <c r="A56" s="2">
        <v>51</v>
      </c>
      <c r="B56" s="9" t="s">
        <v>67</v>
      </c>
      <c r="C56" s="7">
        <v>14.73</v>
      </c>
      <c r="D56" s="3">
        <f t="shared" si="7"/>
        <v>50</v>
      </c>
      <c r="E56" s="7">
        <v>15.98</v>
      </c>
      <c r="F56" s="3">
        <f t="shared" si="8"/>
        <v>47</v>
      </c>
      <c r="G56" s="4">
        <v>1204500</v>
      </c>
      <c r="H56" s="3">
        <f t="shared" si="9"/>
        <v>15</v>
      </c>
      <c r="I56" s="8">
        <v>1123928</v>
      </c>
      <c r="J56" s="3">
        <f t="shared" si="10"/>
        <v>17</v>
      </c>
      <c r="K56" s="6">
        <v>0.22</v>
      </c>
      <c r="L56" s="3">
        <f t="shared" si="11"/>
        <v>15</v>
      </c>
      <c r="M56" s="6">
        <v>93.31</v>
      </c>
      <c r="N56" s="3">
        <f t="shared" si="12"/>
        <v>23</v>
      </c>
      <c r="O56" s="6">
        <v>23.72</v>
      </c>
      <c r="P56" s="3">
        <f t="shared" si="13"/>
        <v>40</v>
      </c>
    </row>
    <row r="57" spans="1:16" ht="12.75">
      <c r="A57" s="2">
        <v>52</v>
      </c>
      <c r="B57" s="9" t="s">
        <v>68</v>
      </c>
      <c r="C57" s="7">
        <v>15.06</v>
      </c>
      <c r="D57" s="3">
        <f t="shared" si="7"/>
        <v>47</v>
      </c>
      <c r="E57" s="7">
        <v>15.98</v>
      </c>
      <c r="F57" s="3">
        <f t="shared" si="8"/>
        <v>47</v>
      </c>
      <c r="G57" s="4">
        <v>234891</v>
      </c>
      <c r="H57" s="3">
        <f t="shared" si="9"/>
        <v>65</v>
      </c>
      <c r="I57" s="8">
        <v>249110</v>
      </c>
      <c r="J57" s="3">
        <f t="shared" si="10"/>
        <v>64</v>
      </c>
      <c r="K57" s="6">
        <v>3.62</v>
      </c>
      <c r="L57" s="3">
        <f t="shared" si="11"/>
        <v>63</v>
      </c>
      <c r="M57" s="6">
        <v>106.05</v>
      </c>
      <c r="N57" s="3">
        <f t="shared" si="12"/>
        <v>41</v>
      </c>
      <c r="O57" s="6">
        <v>17.81</v>
      </c>
      <c r="P57" s="3">
        <f t="shared" si="13"/>
        <v>55</v>
      </c>
    </row>
    <row r="58" spans="1:16" ht="12.75">
      <c r="A58" s="2">
        <v>53</v>
      </c>
      <c r="B58" s="9" t="s">
        <v>69</v>
      </c>
      <c r="C58" s="7">
        <v>13.69</v>
      </c>
      <c r="D58" s="3">
        <f t="shared" si="7"/>
        <v>58</v>
      </c>
      <c r="E58" s="7">
        <v>14.61</v>
      </c>
      <c r="F58" s="3">
        <f t="shared" si="8"/>
        <v>60</v>
      </c>
      <c r="G58" s="4">
        <v>1243825</v>
      </c>
      <c r="H58" s="3">
        <f t="shared" si="9"/>
        <v>13</v>
      </c>
      <c r="I58" s="8">
        <v>1456033</v>
      </c>
      <c r="J58" s="3">
        <f t="shared" si="10"/>
        <v>9</v>
      </c>
      <c r="K58" s="6">
        <v>0.93</v>
      </c>
      <c r="L58" s="3">
        <f t="shared" si="11"/>
        <v>30</v>
      </c>
      <c r="M58" s="6">
        <v>117.06</v>
      </c>
      <c r="N58" s="3">
        <f t="shared" si="12"/>
        <v>60</v>
      </c>
      <c r="O58" s="6">
        <v>17.84</v>
      </c>
      <c r="P58" s="3">
        <f t="shared" si="13"/>
        <v>54</v>
      </c>
    </row>
    <row r="59" spans="1:16" ht="12.75">
      <c r="A59" s="2">
        <v>54</v>
      </c>
      <c r="B59" s="9" t="s">
        <v>70</v>
      </c>
      <c r="C59" s="7">
        <v>14.27</v>
      </c>
      <c r="D59" s="3">
        <f t="shared" si="7"/>
        <v>53</v>
      </c>
      <c r="E59" s="7">
        <v>15.2</v>
      </c>
      <c r="F59" s="3">
        <f t="shared" si="8"/>
        <v>56</v>
      </c>
      <c r="G59" s="4">
        <v>687798</v>
      </c>
      <c r="H59" s="3">
        <f t="shared" si="9"/>
        <v>36</v>
      </c>
      <c r="I59" s="8">
        <v>759570</v>
      </c>
      <c r="J59" s="3">
        <f t="shared" si="10"/>
        <v>34</v>
      </c>
      <c r="K59" s="6">
        <v>0.85</v>
      </c>
      <c r="L59" s="3">
        <f t="shared" si="11"/>
        <v>28</v>
      </c>
      <c r="M59" s="6">
        <v>110.44</v>
      </c>
      <c r="N59" s="3">
        <f t="shared" si="12"/>
        <v>50</v>
      </c>
      <c r="O59" s="6">
        <v>28.89</v>
      </c>
      <c r="P59" s="3">
        <f t="shared" si="13"/>
        <v>31</v>
      </c>
    </row>
    <row r="60" spans="1:16" ht="12.75">
      <c r="A60" s="2">
        <v>55</v>
      </c>
      <c r="B60" s="9" t="s">
        <v>71</v>
      </c>
      <c r="C60" s="7">
        <v>20.46</v>
      </c>
      <c r="D60" s="3">
        <f t="shared" si="7"/>
        <v>25</v>
      </c>
      <c r="E60" s="7">
        <v>21.3</v>
      </c>
      <c r="F60" s="3">
        <f t="shared" si="8"/>
        <v>26</v>
      </c>
      <c r="G60" s="4">
        <v>1554515</v>
      </c>
      <c r="H60" s="3">
        <f t="shared" si="9"/>
        <v>7</v>
      </c>
      <c r="I60" s="8">
        <v>1412335</v>
      </c>
      <c r="J60" s="3">
        <f t="shared" si="10"/>
        <v>10</v>
      </c>
      <c r="K60" s="6">
        <v>0.54</v>
      </c>
      <c r="L60" s="3">
        <f t="shared" si="11"/>
        <v>21</v>
      </c>
      <c r="M60" s="6">
        <v>90.85</v>
      </c>
      <c r="N60" s="3">
        <f t="shared" si="12"/>
        <v>18</v>
      </c>
      <c r="O60" s="6">
        <v>21.54</v>
      </c>
      <c r="P60" s="3">
        <f t="shared" si="13"/>
        <v>44</v>
      </c>
    </row>
    <row r="61" spans="1:16" ht="12.75">
      <c r="A61" s="2">
        <v>56</v>
      </c>
      <c r="B61" s="9" t="s">
        <v>72</v>
      </c>
      <c r="C61" s="7">
        <v>15.02</v>
      </c>
      <c r="D61" s="3">
        <f t="shared" si="7"/>
        <v>49</v>
      </c>
      <c r="E61" s="7">
        <v>15.86</v>
      </c>
      <c r="F61" s="3">
        <f t="shared" si="8"/>
        <v>50</v>
      </c>
      <c r="G61" s="4">
        <v>2067753</v>
      </c>
      <c r="H61" s="3">
        <f t="shared" si="9"/>
        <v>2</v>
      </c>
      <c r="I61" s="8">
        <v>1745207</v>
      </c>
      <c r="J61" s="3">
        <f t="shared" si="10"/>
        <v>7</v>
      </c>
      <c r="K61" s="6">
        <v>0.32</v>
      </c>
      <c r="L61" s="3">
        <f t="shared" si="11"/>
        <v>18</v>
      </c>
      <c r="M61" s="6">
        <v>84.4</v>
      </c>
      <c r="N61" s="3">
        <f t="shared" si="12"/>
        <v>9</v>
      </c>
      <c r="O61" s="6">
        <v>41.19</v>
      </c>
      <c r="P61" s="3">
        <f t="shared" si="13"/>
        <v>17</v>
      </c>
    </row>
    <row r="62" spans="1:16" ht="12.75">
      <c r="A62" s="2">
        <v>57</v>
      </c>
      <c r="B62" s="9" t="s">
        <v>73</v>
      </c>
      <c r="C62" s="7">
        <v>10.55</v>
      </c>
      <c r="D62" s="3">
        <f t="shared" si="7"/>
        <v>71</v>
      </c>
      <c r="E62" s="7">
        <v>12.41</v>
      </c>
      <c r="F62" s="3">
        <f t="shared" si="8"/>
        <v>68</v>
      </c>
      <c r="G62" s="4">
        <v>566945</v>
      </c>
      <c r="H62" s="3">
        <f t="shared" si="9"/>
        <v>41</v>
      </c>
      <c r="I62" s="8">
        <v>666980</v>
      </c>
      <c r="J62" s="3">
        <f t="shared" si="10"/>
        <v>39</v>
      </c>
      <c r="K62" s="6">
        <v>0.16</v>
      </c>
      <c r="L62" s="3">
        <f t="shared" si="11"/>
        <v>13</v>
      </c>
      <c r="M62" s="6">
        <v>117.64</v>
      </c>
      <c r="N62" s="3">
        <f t="shared" si="12"/>
        <v>61</v>
      </c>
      <c r="O62" s="6">
        <v>42.63</v>
      </c>
      <c r="P62" s="3">
        <f t="shared" si="13"/>
        <v>16</v>
      </c>
    </row>
    <row r="63" spans="1:16" ht="12.75">
      <c r="A63" s="2">
        <v>58</v>
      </c>
      <c r="B63" s="9" t="s">
        <v>74</v>
      </c>
      <c r="C63" s="7">
        <v>16.93</v>
      </c>
      <c r="D63" s="3">
        <f t="shared" si="7"/>
        <v>39</v>
      </c>
      <c r="E63" s="7">
        <v>17.87</v>
      </c>
      <c r="F63" s="3">
        <f t="shared" si="8"/>
        <v>39</v>
      </c>
      <c r="G63" s="4">
        <v>282619</v>
      </c>
      <c r="H63" s="3">
        <f t="shared" si="9"/>
        <v>64</v>
      </c>
      <c r="I63" s="8">
        <v>536518</v>
      </c>
      <c r="J63" s="3">
        <f t="shared" si="10"/>
        <v>46</v>
      </c>
      <c r="K63" s="6">
        <v>2.05</v>
      </c>
      <c r="L63" s="3">
        <f t="shared" si="11"/>
        <v>50</v>
      </c>
      <c r="M63" s="6">
        <v>189.84</v>
      </c>
      <c r="N63" s="3">
        <f t="shared" si="12"/>
        <v>76</v>
      </c>
      <c r="O63" s="6">
        <v>15.22</v>
      </c>
      <c r="P63" s="3">
        <f t="shared" si="13"/>
        <v>62</v>
      </c>
    </row>
    <row r="64" spans="1:16" ht="12.75">
      <c r="A64" s="2">
        <v>59</v>
      </c>
      <c r="B64" s="9" t="s">
        <v>75</v>
      </c>
      <c r="C64" s="7">
        <v>25.48</v>
      </c>
      <c r="D64" s="3">
        <f t="shared" si="7"/>
        <v>12</v>
      </c>
      <c r="E64" s="7">
        <v>26.27</v>
      </c>
      <c r="F64" s="3">
        <f t="shared" si="8"/>
        <v>12</v>
      </c>
      <c r="G64" s="4">
        <v>403530</v>
      </c>
      <c r="H64" s="3">
        <f t="shared" si="9"/>
        <v>53</v>
      </c>
      <c r="I64" s="8">
        <v>410456</v>
      </c>
      <c r="J64" s="3">
        <f t="shared" si="10"/>
        <v>54</v>
      </c>
      <c r="K64" s="6">
        <v>0.95</v>
      </c>
      <c r="L64" s="3">
        <f t="shared" si="11"/>
        <v>31</v>
      </c>
      <c r="M64" s="6">
        <v>101.72</v>
      </c>
      <c r="N64" s="3">
        <f t="shared" si="12"/>
        <v>35</v>
      </c>
      <c r="O64" s="6">
        <v>40.21</v>
      </c>
      <c r="P64" s="3">
        <f t="shared" si="13"/>
        <v>18</v>
      </c>
    </row>
    <row r="65" spans="1:16" ht="12.75">
      <c r="A65" s="2">
        <v>60</v>
      </c>
      <c r="B65" s="9" t="s">
        <v>76</v>
      </c>
      <c r="C65" s="7">
        <v>11.55</v>
      </c>
      <c r="D65" s="3">
        <f t="shared" si="7"/>
        <v>66</v>
      </c>
      <c r="E65" s="7">
        <v>12.38</v>
      </c>
      <c r="F65" s="3">
        <f t="shared" si="8"/>
        <v>69</v>
      </c>
      <c r="G65" s="4">
        <v>2055200</v>
      </c>
      <c r="H65" s="3">
        <f t="shared" si="9"/>
        <v>3</v>
      </c>
      <c r="I65" s="8">
        <v>1749869</v>
      </c>
      <c r="J65" s="3">
        <f t="shared" si="10"/>
        <v>6</v>
      </c>
      <c r="K65" s="6">
        <v>0.08</v>
      </c>
      <c r="L65" s="3">
        <f t="shared" si="11"/>
        <v>10</v>
      </c>
      <c r="M65" s="6">
        <v>85.14</v>
      </c>
      <c r="N65" s="3">
        <f t="shared" si="12"/>
        <v>10</v>
      </c>
      <c r="O65" s="6">
        <v>16.88</v>
      </c>
      <c r="P65" s="3">
        <f t="shared" si="13"/>
        <v>57</v>
      </c>
    </row>
    <row r="66" spans="1:16" ht="12.75">
      <c r="A66" s="2">
        <v>61</v>
      </c>
      <c r="B66" s="9" t="s">
        <v>77</v>
      </c>
      <c r="C66" s="7">
        <v>21.76</v>
      </c>
      <c r="D66" s="3">
        <f t="shared" si="7"/>
        <v>21</v>
      </c>
      <c r="E66" s="7">
        <v>22.64</v>
      </c>
      <c r="F66" s="3">
        <f t="shared" si="8"/>
        <v>21</v>
      </c>
      <c r="G66" s="4">
        <v>620361</v>
      </c>
      <c r="H66" s="3">
        <f t="shared" si="9"/>
        <v>38</v>
      </c>
      <c r="I66" s="8">
        <v>558317</v>
      </c>
      <c r="J66" s="3">
        <f t="shared" si="10"/>
        <v>44</v>
      </c>
      <c r="K66" s="6">
        <v>2.52</v>
      </c>
      <c r="L66" s="3">
        <f t="shared" si="11"/>
        <v>54</v>
      </c>
      <c r="M66" s="6">
        <v>90</v>
      </c>
      <c r="N66" s="3">
        <f t="shared" si="12"/>
        <v>16</v>
      </c>
      <c r="O66" s="6">
        <v>48.45</v>
      </c>
      <c r="P66" s="3">
        <f t="shared" si="13"/>
        <v>13</v>
      </c>
    </row>
    <row r="67" spans="1:16" ht="12.75">
      <c r="A67" s="2">
        <v>62</v>
      </c>
      <c r="B67" s="9" t="s">
        <v>78</v>
      </c>
      <c r="C67" s="7">
        <v>15.06</v>
      </c>
      <c r="D67" s="3">
        <f t="shared" si="7"/>
        <v>47</v>
      </c>
      <c r="E67" s="7">
        <v>16.03</v>
      </c>
      <c r="F67" s="3">
        <f t="shared" si="8"/>
        <v>46</v>
      </c>
      <c r="G67" s="4">
        <v>467517</v>
      </c>
      <c r="H67" s="3">
        <f t="shared" si="9"/>
        <v>48</v>
      </c>
      <c r="I67" s="8">
        <v>411211</v>
      </c>
      <c r="J67" s="3">
        <f t="shared" si="10"/>
        <v>53</v>
      </c>
      <c r="K67" s="6">
        <v>1.86</v>
      </c>
      <c r="L67" s="3">
        <f t="shared" si="11"/>
        <v>48</v>
      </c>
      <c r="M67" s="6">
        <v>86.3</v>
      </c>
      <c r="N67" s="3">
        <f t="shared" si="12"/>
        <v>12</v>
      </c>
      <c r="O67" s="6">
        <v>65.47</v>
      </c>
      <c r="P67" s="3">
        <f t="shared" si="13"/>
        <v>9</v>
      </c>
    </row>
    <row r="68" spans="1:16" ht="12.75">
      <c r="A68" s="2">
        <v>63</v>
      </c>
      <c r="B68" s="9" t="s">
        <v>79</v>
      </c>
      <c r="C68" s="7">
        <v>25.33</v>
      </c>
      <c r="D68" s="3">
        <f t="shared" si="7"/>
        <v>13</v>
      </c>
      <c r="E68" s="7">
        <v>26.26</v>
      </c>
      <c r="F68" s="3">
        <f t="shared" si="8"/>
        <v>13</v>
      </c>
      <c r="G68" s="4">
        <v>351800</v>
      </c>
      <c r="H68" s="3">
        <f t="shared" si="9"/>
        <v>56</v>
      </c>
      <c r="I68" s="8">
        <v>388200</v>
      </c>
      <c r="J68" s="3">
        <f t="shared" si="10"/>
        <v>56</v>
      </c>
      <c r="K68" s="6">
        <v>0</v>
      </c>
      <c r="L68" s="3">
        <f t="shared" si="11"/>
        <v>1</v>
      </c>
      <c r="M68" s="6">
        <v>110.35</v>
      </c>
      <c r="N68" s="3">
        <f t="shared" si="12"/>
        <v>49</v>
      </c>
      <c r="O68" s="6">
        <v>15.54</v>
      </c>
      <c r="P68" s="3">
        <f t="shared" si="13"/>
        <v>60</v>
      </c>
    </row>
    <row r="69" spans="1:16" ht="12.75">
      <c r="A69" s="2">
        <v>64</v>
      </c>
      <c r="B69" s="9" t="s">
        <v>80</v>
      </c>
      <c r="C69" s="7">
        <v>18.78</v>
      </c>
      <c r="D69" s="3">
        <f t="shared" si="7"/>
        <v>31</v>
      </c>
      <c r="E69" s="7">
        <v>19.63</v>
      </c>
      <c r="F69" s="3">
        <f t="shared" si="8"/>
        <v>32</v>
      </c>
      <c r="G69" s="4">
        <v>220666</v>
      </c>
      <c r="H69" s="3">
        <f t="shared" si="9"/>
        <v>66</v>
      </c>
      <c r="I69" s="8">
        <v>246200</v>
      </c>
      <c r="J69" s="3">
        <f t="shared" si="10"/>
        <v>65</v>
      </c>
      <c r="K69" s="6">
        <v>13.2</v>
      </c>
      <c r="L69" s="3">
        <f t="shared" si="11"/>
        <v>73</v>
      </c>
      <c r="M69" s="6">
        <v>111.57</v>
      </c>
      <c r="N69" s="3">
        <f t="shared" si="12"/>
        <v>53</v>
      </c>
      <c r="O69" s="6">
        <v>64.22</v>
      </c>
      <c r="P69" s="3">
        <f t="shared" si="13"/>
        <v>10</v>
      </c>
    </row>
    <row r="70" spans="1:16" ht="12.75">
      <c r="A70" s="2">
        <v>65</v>
      </c>
      <c r="B70" s="9" t="s">
        <v>81</v>
      </c>
      <c r="C70" s="7">
        <v>28.95</v>
      </c>
      <c r="D70" s="3">
        <f aca="true" t="shared" si="14" ref="D70:D82">RANK(C70,$C$6:$C$82,0)</f>
        <v>9</v>
      </c>
      <c r="E70" s="7">
        <v>30.77</v>
      </c>
      <c r="F70" s="3">
        <f aca="true" t="shared" si="15" ref="F70:F82">RANK(E70,$E$6:$E$82,0)</f>
        <v>9</v>
      </c>
      <c r="G70" s="4">
        <v>96128</v>
      </c>
      <c r="H70" s="3">
        <f aca="true" t="shared" si="16" ref="H70:H82">RANK(G70,$G$6:$G$82,0)</f>
        <v>71</v>
      </c>
      <c r="I70" s="8">
        <v>79855</v>
      </c>
      <c r="J70" s="3">
        <f aca="true" t="shared" si="17" ref="J70:J82">RANK(I70,$I$6:$I$82,0)</f>
        <v>71</v>
      </c>
      <c r="K70" s="6">
        <v>1.98</v>
      </c>
      <c r="L70" s="3">
        <f aca="true" t="shared" si="18" ref="L70:L82">RANK(K70,$K$6:$K$82,1)</f>
        <v>49</v>
      </c>
      <c r="M70" s="6">
        <v>83.07</v>
      </c>
      <c r="N70" s="3">
        <f aca="true" t="shared" si="19" ref="N70:N82">RANK(M70,$M$6:$M$82,1)</f>
        <v>8</v>
      </c>
      <c r="O70" s="6">
        <v>30.08</v>
      </c>
      <c r="P70" s="3">
        <f aca="true" t="shared" si="20" ref="P70:P82">RANK(O70,$O$6:$O$82,0)</f>
        <v>27</v>
      </c>
    </row>
    <row r="71" spans="1:16" ht="12.75">
      <c r="A71" s="2">
        <v>66</v>
      </c>
      <c r="B71" s="9" t="s">
        <v>82</v>
      </c>
      <c r="C71" s="7">
        <v>17.9</v>
      </c>
      <c r="D71" s="3">
        <f t="shared" si="14"/>
        <v>34</v>
      </c>
      <c r="E71" s="7">
        <v>18.79</v>
      </c>
      <c r="F71" s="3">
        <f t="shared" si="15"/>
        <v>34</v>
      </c>
      <c r="G71" s="4">
        <v>307162</v>
      </c>
      <c r="H71" s="3">
        <f t="shared" si="16"/>
        <v>61</v>
      </c>
      <c r="I71" s="8">
        <v>455813</v>
      </c>
      <c r="J71" s="3">
        <f t="shared" si="17"/>
        <v>51</v>
      </c>
      <c r="K71" s="6">
        <v>3.31</v>
      </c>
      <c r="L71" s="3">
        <f t="shared" si="18"/>
        <v>61</v>
      </c>
      <c r="M71" s="6">
        <v>145.22</v>
      </c>
      <c r="N71" s="3">
        <f t="shared" si="19"/>
        <v>73</v>
      </c>
      <c r="O71" s="6">
        <v>57.9</v>
      </c>
      <c r="P71" s="3">
        <f t="shared" si="20"/>
        <v>11</v>
      </c>
    </row>
    <row r="72" spans="1:16" ht="12.75">
      <c r="A72" s="2">
        <v>67</v>
      </c>
      <c r="B72" s="9" t="s">
        <v>83</v>
      </c>
      <c r="C72" s="7">
        <v>12.71</v>
      </c>
      <c r="D72" s="3">
        <f t="shared" si="14"/>
        <v>62</v>
      </c>
      <c r="E72" s="7">
        <v>13.58</v>
      </c>
      <c r="F72" s="3">
        <f t="shared" si="15"/>
        <v>63</v>
      </c>
      <c r="G72" s="4">
        <v>1315526</v>
      </c>
      <c r="H72" s="3">
        <f t="shared" si="16"/>
        <v>10</v>
      </c>
      <c r="I72" s="8">
        <v>1155564</v>
      </c>
      <c r="J72" s="3">
        <f t="shared" si="17"/>
        <v>15</v>
      </c>
      <c r="K72" s="6">
        <v>0.36</v>
      </c>
      <c r="L72" s="3">
        <f t="shared" si="18"/>
        <v>19</v>
      </c>
      <c r="M72" s="6">
        <v>87.84</v>
      </c>
      <c r="N72" s="3">
        <f t="shared" si="19"/>
        <v>14</v>
      </c>
      <c r="O72" s="6">
        <v>35.42</v>
      </c>
      <c r="P72" s="3">
        <f t="shared" si="20"/>
        <v>22</v>
      </c>
    </row>
    <row r="73" spans="1:16" ht="12.75">
      <c r="A73" s="2">
        <v>68</v>
      </c>
      <c r="B73" s="9" t="s">
        <v>84</v>
      </c>
      <c r="C73" s="7">
        <v>21.58</v>
      </c>
      <c r="D73" s="3">
        <f t="shared" si="14"/>
        <v>22</v>
      </c>
      <c r="E73" s="7">
        <v>22.52</v>
      </c>
      <c r="F73" s="3">
        <f t="shared" si="15"/>
        <v>22</v>
      </c>
      <c r="G73" s="4">
        <v>421610</v>
      </c>
      <c r="H73" s="3">
        <f t="shared" si="16"/>
        <v>52</v>
      </c>
      <c r="I73" s="8">
        <v>397700</v>
      </c>
      <c r="J73" s="3">
        <f t="shared" si="17"/>
        <v>55</v>
      </c>
      <c r="K73" s="6">
        <v>0</v>
      </c>
      <c r="L73" s="3">
        <f t="shared" si="18"/>
        <v>1</v>
      </c>
      <c r="M73" s="6">
        <v>94.33</v>
      </c>
      <c r="N73" s="3">
        <f t="shared" si="19"/>
        <v>25</v>
      </c>
      <c r="O73" s="6">
        <v>29.99</v>
      </c>
      <c r="P73" s="3">
        <f t="shared" si="20"/>
        <v>28</v>
      </c>
    </row>
    <row r="74" spans="1:16" ht="12.75">
      <c r="A74" s="2">
        <v>69</v>
      </c>
      <c r="B74" s="9" t="s">
        <v>85</v>
      </c>
      <c r="C74" s="7">
        <v>21.45</v>
      </c>
      <c r="D74" s="3">
        <f t="shared" si="14"/>
        <v>23</v>
      </c>
      <c r="E74" s="7">
        <v>22.37</v>
      </c>
      <c r="F74" s="3">
        <f t="shared" si="15"/>
        <v>23</v>
      </c>
      <c r="G74" s="4">
        <v>326110</v>
      </c>
      <c r="H74" s="3">
        <f t="shared" si="16"/>
        <v>58</v>
      </c>
      <c r="I74" s="8">
        <v>311375</v>
      </c>
      <c r="J74" s="3">
        <f t="shared" si="17"/>
        <v>63</v>
      </c>
      <c r="K74" s="6">
        <v>0.1</v>
      </c>
      <c r="L74" s="3">
        <f t="shared" si="18"/>
        <v>12</v>
      </c>
      <c r="M74" s="6">
        <v>95.48</v>
      </c>
      <c r="N74" s="3">
        <f t="shared" si="19"/>
        <v>26</v>
      </c>
      <c r="O74" s="6">
        <v>19.68</v>
      </c>
      <c r="P74" s="3">
        <f t="shared" si="20"/>
        <v>49</v>
      </c>
    </row>
    <row r="75" spans="1:16" ht="12.75">
      <c r="A75" s="2">
        <v>70</v>
      </c>
      <c r="B75" s="9" t="s">
        <v>86</v>
      </c>
      <c r="C75" s="10">
        <v>17.32</v>
      </c>
      <c r="D75" s="3">
        <f t="shared" si="14"/>
        <v>37</v>
      </c>
      <c r="E75" s="7">
        <v>18.12</v>
      </c>
      <c r="F75" s="3">
        <f t="shared" si="15"/>
        <v>38</v>
      </c>
      <c r="G75" s="11">
        <v>69513</v>
      </c>
      <c r="H75" s="3">
        <f t="shared" si="16"/>
        <v>73</v>
      </c>
      <c r="I75" s="12">
        <v>49232</v>
      </c>
      <c r="J75" s="3">
        <f t="shared" si="17"/>
        <v>75</v>
      </c>
      <c r="K75" s="13">
        <v>1.57</v>
      </c>
      <c r="L75" s="3">
        <f t="shared" si="18"/>
        <v>42</v>
      </c>
      <c r="M75" s="6">
        <v>70.82</v>
      </c>
      <c r="N75" s="3">
        <f t="shared" si="19"/>
        <v>4</v>
      </c>
      <c r="O75" s="6">
        <v>49.13</v>
      </c>
      <c r="P75" s="3">
        <f t="shared" si="20"/>
        <v>12</v>
      </c>
    </row>
    <row r="76" spans="1:16" ht="12.75">
      <c r="A76" s="2">
        <v>71</v>
      </c>
      <c r="B76" s="9" t="s">
        <v>87</v>
      </c>
      <c r="C76" s="7">
        <v>10.18</v>
      </c>
      <c r="D76" s="3">
        <f t="shared" si="14"/>
        <v>74</v>
      </c>
      <c r="E76" s="7">
        <v>11.13</v>
      </c>
      <c r="F76" s="3">
        <f t="shared" si="15"/>
        <v>73</v>
      </c>
      <c r="G76" s="4">
        <v>805900</v>
      </c>
      <c r="H76" s="3">
        <f t="shared" si="16"/>
        <v>33</v>
      </c>
      <c r="I76" s="8">
        <v>705657</v>
      </c>
      <c r="J76" s="3">
        <f t="shared" si="17"/>
        <v>36</v>
      </c>
      <c r="K76" s="6">
        <v>0.02</v>
      </c>
      <c r="L76" s="3">
        <f t="shared" si="18"/>
        <v>9</v>
      </c>
      <c r="M76" s="6">
        <v>87.56</v>
      </c>
      <c r="N76" s="3">
        <f t="shared" si="19"/>
        <v>13</v>
      </c>
      <c r="O76" s="6">
        <v>27.36</v>
      </c>
      <c r="P76" s="3">
        <f t="shared" si="20"/>
        <v>35</v>
      </c>
    </row>
    <row r="77" spans="1:16" ht="12.75">
      <c r="A77" s="2">
        <v>72</v>
      </c>
      <c r="B77" s="9" t="s">
        <v>88</v>
      </c>
      <c r="C77" s="7">
        <v>13.13</v>
      </c>
      <c r="D77" s="3">
        <f t="shared" si="14"/>
        <v>60</v>
      </c>
      <c r="E77" s="7">
        <v>15.24</v>
      </c>
      <c r="F77" s="3">
        <f t="shared" si="15"/>
        <v>55</v>
      </c>
      <c r="G77" s="4">
        <v>201573</v>
      </c>
      <c r="H77" s="3">
        <f t="shared" si="16"/>
        <v>68</v>
      </c>
      <c r="I77" s="8">
        <v>183803</v>
      </c>
      <c r="J77" s="3">
        <f t="shared" si="17"/>
        <v>67</v>
      </c>
      <c r="K77" s="6">
        <v>0.42</v>
      </c>
      <c r="L77" s="3">
        <f t="shared" si="18"/>
        <v>20</v>
      </c>
      <c r="M77" s="6">
        <v>91.18</v>
      </c>
      <c r="N77" s="3">
        <f t="shared" si="19"/>
        <v>19</v>
      </c>
      <c r="O77" s="6">
        <v>87.68</v>
      </c>
      <c r="P77" s="3">
        <f t="shared" si="20"/>
        <v>5</v>
      </c>
    </row>
    <row r="78" spans="1:16" ht="12.75">
      <c r="A78" s="2">
        <v>73</v>
      </c>
      <c r="B78" s="9" t="s">
        <v>89</v>
      </c>
      <c r="C78" s="7">
        <v>12.77</v>
      </c>
      <c r="D78" s="3">
        <f t="shared" si="14"/>
        <v>61</v>
      </c>
      <c r="E78" s="7">
        <v>13.51</v>
      </c>
      <c r="F78" s="3">
        <f t="shared" si="15"/>
        <v>64</v>
      </c>
      <c r="G78" s="4">
        <v>494203</v>
      </c>
      <c r="H78" s="3">
        <f t="shared" si="16"/>
        <v>46</v>
      </c>
      <c r="I78" s="8">
        <v>481149</v>
      </c>
      <c r="J78" s="3">
        <f t="shared" si="17"/>
        <v>49</v>
      </c>
      <c r="K78" s="6">
        <v>0.26</v>
      </c>
      <c r="L78" s="3">
        <f t="shared" si="18"/>
        <v>17</v>
      </c>
      <c r="M78" s="6">
        <v>97.36</v>
      </c>
      <c r="N78" s="3">
        <f t="shared" si="19"/>
        <v>28</v>
      </c>
      <c r="O78" s="6">
        <v>30.6</v>
      </c>
      <c r="P78" s="3">
        <f t="shared" si="20"/>
        <v>26</v>
      </c>
    </row>
    <row r="79" spans="1:16" ht="12.75">
      <c r="A79" s="2">
        <v>74</v>
      </c>
      <c r="B79" s="9" t="s">
        <v>90</v>
      </c>
      <c r="C79" s="7">
        <v>13.96</v>
      </c>
      <c r="D79" s="3">
        <f t="shared" si="14"/>
        <v>55</v>
      </c>
      <c r="E79" s="7">
        <v>14.66</v>
      </c>
      <c r="F79" s="3">
        <f t="shared" si="15"/>
        <v>59</v>
      </c>
      <c r="G79" s="4">
        <v>302906</v>
      </c>
      <c r="H79" s="3">
        <f t="shared" si="16"/>
        <v>62</v>
      </c>
      <c r="I79" s="8">
        <v>321782</v>
      </c>
      <c r="J79" s="3">
        <f t="shared" si="17"/>
        <v>62</v>
      </c>
      <c r="K79" s="6">
        <v>0</v>
      </c>
      <c r="L79" s="3">
        <f t="shared" si="18"/>
        <v>1</v>
      </c>
      <c r="M79" s="6">
        <v>106.23</v>
      </c>
      <c r="N79" s="3">
        <f t="shared" si="19"/>
        <v>42</v>
      </c>
      <c r="O79" s="6">
        <v>47.51</v>
      </c>
      <c r="P79" s="3">
        <f t="shared" si="20"/>
        <v>14</v>
      </c>
    </row>
    <row r="80" spans="1:16" ht="12.75">
      <c r="A80" s="2">
        <v>75</v>
      </c>
      <c r="B80" s="9" t="s">
        <v>91</v>
      </c>
      <c r="C80" s="7">
        <v>12.16</v>
      </c>
      <c r="D80" s="3">
        <f t="shared" si="14"/>
        <v>65</v>
      </c>
      <c r="E80" s="7">
        <v>15.68</v>
      </c>
      <c r="F80" s="3">
        <f t="shared" si="15"/>
        <v>52</v>
      </c>
      <c r="G80" s="4">
        <v>424926</v>
      </c>
      <c r="H80" s="3">
        <f t="shared" si="16"/>
        <v>51</v>
      </c>
      <c r="I80" s="8">
        <v>483031</v>
      </c>
      <c r="J80" s="3">
        <f t="shared" si="17"/>
        <v>48</v>
      </c>
      <c r="K80" s="6">
        <v>0</v>
      </c>
      <c r="L80" s="3">
        <f t="shared" si="18"/>
        <v>1</v>
      </c>
      <c r="M80" s="6">
        <v>113.67</v>
      </c>
      <c r="N80" s="3">
        <f t="shared" si="19"/>
        <v>56</v>
      </c>
      <c r="O80" s="6">
        <v>28.9</v>
      </c>
      <c r="P80" s="3">
        <f t="shared" si="20"/>
        <v>30</v>
      </c>
    </row>
    <row r="81" spans="1:16" ht="12.75">
      <c r="A81" s="2">
        <v>76</v>
      </c>
      <c r="B81" s="9" t="s">
        <v>92</v>
      </c>
      <c r="C81" s="7">
        <v>9.45</v>
      </c>
      <c r="D81" s="3">
        <f t="shared" si="14"/>
        <v>75</v>
      </c>
      <c r="E81" s="7">
        <v>9.76</v>
      </c>
      <c r="F81" s="3">
        <f t="shared" si="15"/>
        <v>75</v>
      </c>
      <c r="G81" s="4">
        <v>156159</v>
      </c>
      <c r="H81" s="3">
        <f t="shared" si="16"/>
        <v>70</v>
      </c>
      <c r="I81" s="8">
        <v>124058</v>
      </c>
      <c r="J81" s="3">
        <f t="shared" si="17"/>
        <v>70</v>
      </c>
      <c r="K81" s="6">
        <v>1.09</v>
      </c>
      <c r="L81" s="3">
        <f t="shared" si="18"/>
        <v>35</v>
      </c>
      <c r="M81" s="6">
        <v>79.44</v>
      </c>
      <c r="N81" s="3">
        <f t="shared" si="19"/>
        <v>5</v>
      </c>
      <c r="O81" s="6">
        <v>164.17</v>
      </c>
      <c r="P81" s="3">
        <f t="shared" si="20"/>
        <v>3</v>
      </c>
    </row>
    <row r="82" spans="1:16" ht="12.75">
      <c r="A82" s="2">
        <v>77</v>
      </c>
      <c r="B82" s="9" t="s">
        <v>93</v>
      </c>
      <c r="C82" s="7">
        <v>17.88</v>
      </c>
      <c r="D82" s="3">
        <f t="shared" si="14"/>
        <v>35</v>
      </c>
      <c r="E82" s="7">
        <v>18.6</v>
      </c>
      <c r="F82" s="3">
        <f t="shared" si="15"/>
        <v>35</v>
      </c>
      <c r="G82" s="4">
        <v>351709</v>
      </c>
      <c r="H82" s="3">
        <f t="shared" si="16"/>
        <v>57</v>
      </c>
      <c r="I82" s="8">
        <v>328062</v>
      </c>
      <c r="J82" s="3">
        <f t="shared" si="17"/>
        <v>60</v>
      </c>
      <c r="K82" s="6">
        <v>0.09</v>
      </c>
      <c r="L82" s="3">
        <f t="shared" si="18"/>
        <v>11</v>
      </c>
      <c r="M82" s="6">
        <v>93.28</v>
      </c>
      <c r="N82" s="3">
        <f t="shared" si="19"/>
        <v>22</v>
      </c>
      <c r="O82" s="6">
        <v>31.85</v>
      </c>
      <c r="P82" s="3">
        <f t="shared" si="20"/>
        <v>24</v>
      </c>
    </row>
    <row r="83" spans="1:16" ht="12.75">
      <c r="A83" s="14"/>
      <c r="B83" s="15" t="s">
        <v>0</v>
      </c>
      <c r="C83" s="16">
        <f>12621865/68917647*100</f>
        <v>18.314416625396397</v>
      </c>
      <c r="D83" s="17"/>
      <c r="E83" s="16">
        <f>13339033/68917647*100</f>
        <v>19.355032536151445</v>
      </c>
      <c r="F83" s="6"/>
      <c r="G83" s="18">
        <f>SUM(G6:G82)</f>
        <v>57081794</v>
      </c>
      <c r="H83" s="17"/>
      <c r="I83" s="19">
        <f>SUM(I6:I82)</f>
        <v>60231175</v>
      </c>
      <c r="J83" s="17"/>
      <c r="K83" s="17">
        <f>1715612/60231175*100</f>
        <v>2.8483787673077936</v>
      </c>
      <c r="L83" s="20"/>
      <c r="M83" s="17">
        <f>60231175/57081794*100</f>
        <v>105.5173125778072</v>
      </c>
      <c r="N83" s="21"/>
      <c r="O83" s="17">
        <f>17395007/57081794*100</f>
        <v>30.473826733616676</v>
      </c>
      <c r="P83" s="21"/>
    </row>
    <row r="84" spans="7:9" ht="12.75">
      <c r="G84" s="25"/>
      <c r="I84" s="26"/>
    </row>
    <row r="85" spans="3:9" ht="12.75">
      <c r="C85" s="24"/>
      <c r="D85" s="24"/>
      <c r="E85" s="24"/>
      <c r="F85" s="24"/>
      <c r="I85" s="28"/>
    </row>
    <row r="86" ht="12.75">
      <c r="I86" s="29"/>
    </row>
    <row r="88" ht="12.75">
      <c r="G88" s="27"/>
    </row>
  </sheetData>
  <sheetProtection/>
  <mergeCells count="12">
    <mergeCell ref="O4:P4"/>
    <mergeCell ref="A1:P1"/>
    <mergeCell ref="A2:P2"/>
    <mergeCell ref="A3:P3"/>
    <mergeCell ref="B4:B5"/>
    <mergeCell ref="A4:A5"/>
    <mergeCell ref="M4:N4"/>
    <mergeCell ref="K4:L4"/>
    <mergeCell ref="I4:J4"/>
    <mergeCell ref="G4:H4"/>
    <mergeCell ref="C4:D4"/>
    <mergeCell ref="E4:F4"/>
  </mergeCells>
  <printOptions/>
  <pageMargins left="0.35" right="0.17" top="0.67" bottom="0.44" header="0.33" footer="0.17"/>
  <pageSetup horizontalDpi="600" verticalDpi="600" orientation="landscape" scale="63" r:id="rId1"/>
  <headerFooter alignWithMargins="0">
    <oddFooter>&amp;RPage &amp;P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ITD</cp:lastModifiedBy>
  <cp:lastPrinted>2009-12-01T09:24:16Z</cp:lastPrinted>
  <dcterms:created xsi:type="dcterms:W3CDTF">1996-10-14T23:33:28Z</dcterms:created>
  <dcterms:modified xsi:type="dcterms:W3CDTF">2009-12-28T07:07:45Z</dcterms:modified>
  <cp:category/>
  <cp:version/>
  <cp:contentType/>
  <cp:contentStatus/>
</cp:coreProperties>
</file>