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600" windowHeight="11760"/>
  </bookViews>
  <sheets>
    <sheet name="publish- final" sheetId="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3"/>
  <c r="H28"/>
  <c r="H29"/>
  <c r="I31" l="1"/>
  <c r="H31"/>
  <c r="E31" l="1"/>
  <c r="D31"/>
  <c r="C31"/>
  <c r="C24" l="1"/>
  <c r="D24"/>
  <c r="E24"/>
  <c r="H24" l="1"/>
  <c r="I24"/>
</calcChain>
</file>

<file path=xl/sharedStrings.xml><?xml version="1.0" encoding="utf-8"?>
<sst xmlns="http://schemas.openxmlformats.org/spreadsheetml/2006/main" count="67" uniqueCount="56">
  <si>
    <t>S. No.</t>
  </si>
  <si>
    <t>Liquidity</t>
  </si>
  <si>
    <r>
      <t xml:space="preserve">Net Liquidity   </t>
    </r>
    <r>
      <rPr>
        <b/>
        <i/>
        <sz val="8"/>
        <rFont val="Tahoma"/>
        <family val="2"/>
      </rPr>
      <t>(In %)</t>
    </r>
  </si>
  <si>
    <r>
      <t xml:space="preserve">SLR
</t>
    </r>
    <r>
      <rPr>
        <b/>
        <i/>
        <sz val="8"/>
        <rFont val="Tahoma"/>
        <family val="2"/>
      </rPr>
      <t>(In %)</t>
    </r>
  </si>
  <si>
    <t>Core Capital = Tier I capital</t>
  </si>
  <si>
    <t>NPL% = Non Performing Loan to Total Loan</t>
  </si>
  <si>
    <t>Key Financial Indicators of  Finance Co. (Provisional)</t>
  </si>
  <si>
    <r>
      <t xml:space="preserve">CAR
</t>
    </r>
    <r>
      <rPr>
        <b/>
        <i/>
        <sz val="8"/>
        <rFont val="Tahoma"/>
        <family val="2"/>
      </rPr>
      <t>(In %)</t>
    </r>
  </si>
  <si>
    <t xml:space="preserve">CCAR %= Core capital to total risk weighted exposures(Assets). </t>
  </si>
  <si>
    <t>CAR %= Total Capital Fund to Total Risk Weighted Exposures(Assets).</t>
  </si>
  <si>
    <t>Net Liquidity % = Net Liquid Assets to Total Deposits.</t>
  </si>
  <si>
    <r>
      <t xml:space="preserve"> Deprived Sector
</t>
    </r>
    <r>
      <rPr>
        <b/>
        <i/>
        <sz val="8"/>
        <rFont val="Tahoma"/>
        <family val="2"/>
      </rPr>
      <t>(In %)</t>
    </r>
  </si>
  <si>
    <t>Name of Finance Company</t>
  </si>
  <si>
    <t xml:space="preserve">Paid up Capital (Rs. In Thousand) </t>
  </si>
  <si>
    <r>
      <t xml:space="preserve">Total Deposit
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 </t>
    </r>
  </si>
  <si>
    <t xml:space="preserve">SLR%= Statutory Liquidity Ratio and minimum requirement 7%, </t>
  </si>
  <si>
    <t xml:space="preserve">Shree Investment &amp; Finance Co. Limited </t>
  </si>
  <si>
    <t>Progessive Finance Limited</t>
  </si>
  <si>
    <t>Janaki Finance Co. Limited</t>
  </si>
  <si>
    <t xml:space="preserve">Pokhara Finance Limited </t>
  </si>
  <si>
    <t>Central Finance Limited</t>
  </si>
  <si>
    <t>Multipurpose  Finance Co. Limited</t>
  </si>
  <si>
    <t>Guheshwori  Merchant Banking &amp; Finance Limited</t>
  </si>
  <si>
    <t>ICFC Finance Limited</t>
  </si>
  <si>
    <t>Reliance Finance Limited</t>
  </si>
  <si>
    <t>Total Capital Fund = Tier I and Tier II capital</t>
  </si>
  <si>
    <t>Total Loan as per NRB Reporting Form No. 2.1</t>
  </si>
  <si>
    <r>
      <t xml:space="preserve"> Priority Sector 
</t>
    </r>
    <r>
      <rPr>
        <b/>
        <i/>
        <sz val="8"/>
        <rFont val="Tahoma"/>
        <family val="2"/>
      </rPr>
      <t>(In %)</t>
    </r>
  </si>
  <si>
    <t xml:space="preserve">Gorkhas Finance Limited </t>
  </si>
  <si>
    <t xml:space="preserve">Goodwill Finance  Limited </t>
  </si>
  <si>
    <t>Lalitpur Finance Limited</t>
  </si>
  <si>
    <t xml:space="preserve">United Finance Limited </t>
  </si>
  <si>
    <t xml:space="preserve">Best Finance Company Limited </t>
  </si>
  <si>
    <t>Srijana  Finance Limited</t>
  </si>
  <si>
    <t>City express Finance Company  Limited</t>
  </si>
  <si>
    <t>Manjushree Finance Limited</t>
  </si>
  <si>
    <t xml:space="preserve"> </t>
  </si>
  <si>
    <t>Total</t>
  </si>
  <si>
    <t>Problematic Finance Companies</t>
  </si>
  <si>
    <t>Nepal Share Markets and Finance Ltd.</t>
  </si>
  <si>
    <t>Capital Merchant Banking and Finance Ltd.</t>
  </si>
  <si>
    <t>Crystal Finance Ltd.</t>
  </si>
  <si>
    <r>
      <t xml:space="preserve">CCAR
</t>
    </r>
    <r>
      <rPr>
        <b/>
        <i/>
        <sz val="8"/>
        <rFont val="Tahoma"/>
        <family val="2"/>
      </rPr>
      <t xml:space="preserve">(In %) </t>
    </r>
  </si>
  <si>
    <r>
      <t xml:space="preserve">Total Loan </t>
    </r>
    <r>
      <rPr>
        <b/>
        <i/>
        <sz val="8"/>
        <rFont val="Tahoma"/>
        <family val="2"/>
      </rPr>
      <t>(Rs. In Thousand)</t>
    </r>
    <r>
      <rPr>
        <b/>
        <sz val="8"/>
        <rFont val="Tahoma"/>
        <family val="2"/>
      </rPr>
      <t xml:space="preserve"> </t>
    </r>
  </si>
  <si>
    <r>
      <t>Core Capital R</t>
    </r>
    <r>
      <rPr>
        <b/>
        <i/>
        <sz val="8"/>
        <rFont val="Tahoma"/>
        <family val="2"/>
      </rPr>
      <t xml:space="preserve">s. In Thousand)  </t>
    </r>
  </si>
  <si>
    <r>
      <t xml:space="preserve">Total Capital
Fund  </t>
    </r>
    <r>
      <rPr>
        <b/>
        <i/>
        <sz val="8"/>
        <rFont val="Tahoma"/>
        <family val="2"/>
      </rPr>
      <t xml:space="preserve">(Rs. In Thousand) </t>
    </r>
  </si>
  <si>
    <r>
      <t xml:space="preserve">Core Capital </t>
    </r>
    <r>
      <rPr>
        <b/>
        <i/>
        <sz val="8"/>
        <rFont val="Tahoma"/>
        <family val="2"/>
      </rPr>
      <t xml:space="preserve">(Rs. In Thousand)  </t>
    </r>
  </si>
  <si>
    <r>
      <t>Total Loan  (</t>
    </r>
    <r>
      <rPr>
        <b/>
        <i/>
        <sz val="8"/>
        <rFont val="Tahoma"/>
        <family val="2"/>
      </rPr>
      <t>Rs. In Thousand)</t>
    </r>
    <r>
      <rPr>
        <b/>
        <sz val="8"/>
        <rFont val="Tahoma"/>
        <family val="2"/>
      </rPr>
      <t xml:space="preserve"> </t>
    </r>
  </si>
  <si>
    <r>
      <t xml:space="preserve">Total Capital
Fund </t>
    </r>
    <r>
      <rPr>
        <b/>
        <i/>
        <sz val="8"/>
        <rFont val="Tahoma"/>
        <family val="2"/>
      </rPr>
      <t xml:space="preserve">(Rs. In Thousand) </t>
    </r>
  </si>
  <si>
    <r>
      <t xml:space="preserve">NPL
</t>
    </r>
    <r>
      <rPr>
        <b/>
        <i/>
        <sz val="8"/>
        <rFont val="Tahoma"/>
        <family val="2"/>
      </rPr>
      <t>(In %)</t>
    </r>
  </si>
  <si>
    <r>
      <t xml:space="preserve">CCD Ratio
</t>
    </r>
    <r>
      <rPr>
        <b/>
        <i/>
        <sz val="8"/>
        <rFont val="Tahoma"/>
        <family val="2"/>
      </rPr>
      <t>(In %)</t>
    </r>
  </si>
  <si>
    <t xml:space="preserve">CCD Ratio %= LCY Credit to Core Capital and LCY Deposit including other adjustments. Should Not Exceed 80% . </t>
  </si>
  <si>
    <t xml:space="preserve">*Nepal Finance  Limited </t>
  </si>
  <si>
    <t>* Released from problematic in this fiscal year.</t>
  </si>
  <si>
    <t>As on Chaitra end, 2076 (Mid- April 2020)</t>
  </si>
  <si>
    <t>*Samriddhi Finance Company Limited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</si>
</sst>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i/>
      <sz val="8"/>
      <name val="Tahoma"/>
      <family val="2"/>
    </font>
    <font>
      <sz val="10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sz val="1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</cellStyleXfs>
  <cellXfs count="63"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vertical="center"/>
    </xf>
    <xf numFmtId="0" fontId="0" fillId="0" borderId="0" xfId="0" applyFill="1"/>
    <xf numFmtId="2" fontId="4" fillId="0" borderId="0" xfId="1" applyNumberFormat="1" applyFont="1" applyFill="1" applyBorder="1" applyProtection="1"/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3" fillId="0" borderId="1" xfId="0" applyFont="1" applyBorder="1" applyProtection="1">
      <protection hidden="1"/>
    </xf>
    <xf numFmtId="0" fontId="14" fillId="0" borderId="1" xfId="0" applyFont="1" applyBorder="1" applyProtection="1">
      <protection hidden="1"/>
    </xf>
    <xf numFmtId="0" fontId="14" fillId="0" borderId="1" xfId="4" applyFont="1" applyBorder="1" applyProtection="1">
      <protection hidden="1"/>
    </xf>
    <xf numFmtId="0" fontId="14" fillId="2" borderId="1" xfId="0" applyFont="1" applyFill="1" applyBorder="1" applyProtection="1">
      <protection hidden="1"/>
    </xf>
    <xf numFmtId="1" fontId="7" fillId="0" borderId="1" xfId="0" applyNumberFormat="1" applyFont="1" applyFill="1" applyBorder="1" applyAlignment="1">
      <alignment horizontal="right" vertical="center" indent="1"/>
    </xf>
    <xf numFmtId="1" fontId="6" fillId="0" borderId="1" xfId="1" applyNumberFormat="1" applyFont="1" applyFill="1" applyBorder="1" applyAlignment="1">
      <alignment horizontal="right" vertical="center"/>
    </xf>
    <xf numFmtId="10" fontId="7" fillId="0" borderId="1" xfId="2" applyNumberFormat="1" applyFont="1" applyFill="1" applyBorder="1" applyAlignment="1">
      <alignment horizontal="right" vertical="center" indent="1"/>
    </xf>
    <xf numFmtId="10" fontId="7" fillId="0" borderId="1" xfId="0" applyNumberFormat="1" applyFont="1" applyFill="1" applyBorder="1" applyAlignment="1">
      <alignment horizontal="right" vertical="center" indent="1"/>
    </xf>
    <xf numFmtId="10" fontId="7" fillId="0" borderId="1" xfId="1" applyNumberFormat="1" applyFont="1" applyFill="1" applyBorder="1" applyAlignment="1">
      <alignment horizontal="right" vertical="center" indent="1"/>
    </xf>
    <xf numFmtId="10" fontId="7" fillId="2" borderId="1" xfId="0" applyNumberFormat="1" applyFont="1" applyFill="1" applyBorder="1" applyAlignment="1">
      <alignment horizontal="right" vertical="center" indent="1"/>
    </xf>
    <xf numFmtId="10" fontId="7" fillId="2" borderId="1" xfId="1" applyNumberFormat="1" applyFont="1" applyFill="1" applyBorder="1" applyAlignment="1">
      <alignment horizontal="right" vertical="center" indent="1"/>
    </xf>
    <xf numFmtId="1" fontId="5" fillId="0" borderId="1" xfId="0" applyNumberFormat="1" applyFont="1" applyFill="1" applyBorder="1" applyAlignment="1">
      <alignment horizontal="right" vertical="center"/>
    </xf>
    <xf numFmtId="10" fontId="9" fillId="0" borderId="1" xfId="2" applyNumberFormat="1" applyFont="1" applyFill="1" applyBorder="1" applyAlignment="1">
      <alignment horizontal="right" vertical="center"/>
    </xf>
    <xf numFmtId="10" fontId="9" fillId="0" borderId="1" xfId="0" applyNumberFormat="1" applyFont="1" applyFill="1" applyBorder="1" applyAlignment="1">
      <alignment horizontal="right" vertical="center"/>
    </xf>
    <xf numFmtId="10" fontId="5" fillId="0" borderId="1" xfId="1" applyNumberFormat="1" applyFont="1" applyFill="1" applyBorder="1" applyAlignment="1">
      <alignment horizontal="right" vertical="center"/>
    </xf>
    <xf numFmtId="10" fontId="5" fillId="2" borderId="1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1" fontId="5" fillId="0" borderId="0" xfId="0" applyNumberFormat="1" applyFont="1" applyFill="1" applyBorder="1" applyAlignment="1">
      <alignment horizontal="right" vertical="center"/>
    </xf>
    <xf numFmtId="10" fontId="9" fillId="0" borderId="0" xfId="2" applyNumberFormat="1" applyFont="1" applyFill="1" applyBorder="1" applyAlignment="1">
      <alignment horizontal="right" vertical="center"/>
    </xf>
    <xf numFmtId="10" fontId="9" fillId="0" borderId="0" xfId="0" applyNumberFormat="1" applyFont="1" applyFill="1" applyBorder="1" applyAlignment="1">
      <alignment horizontal="right" vertical="center"/>
    </xf>
    <xf numFmtId="10" fontId="5" fillId="0" borderId="0" xfId="1" applyNumberFormat="1" applyFont="1" applyFill="1" applyBorder="1" applyAlignment="1">
      <alignment horizontal="right" vertical="center"/>
    </xf>
    <xf numFmtId="10" fontId="5" fillId="2" borderId="0" xfId="1" applyNumberFormat="1" applyFont="1" applyFill="1" applyBorder="1" applyAlignment="1">
      <alignment horizontal="right" vertical="center"/>
    </xf>
    <xf numFmtId="0" fontId="16" fillId="0" borderId="1" xfId="0" applyFont="1" applyBorder="1" applyProtection="1">
      <protection hidden="1"/>
    </xf>
    <xf numFmtId="1" fontId="9" fillId="0" borderId="1" xfId="0" applyNumberFormat="1" applyFont="1" applyFill="1" applyBorder="1" applyAlignment="1">
      <alignment horizontal="right" vertical="center" indent="1"/>
    </xf>
    <xf numFmtId="10" fontId="7" fillId="2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0" fontId="9" fillId="0" borderId="1" xfId="1" applyNumberFormat="1" applyFont="1" applyFill="1" applyBorder="1" applyAlignment="1">
      <alignment horizontal="right" vertical="center"/>
    </xf>
    <xf numFmtId="164" fontId="9" fillId="0" borderId="1" xfId="2" applyNumberFormat="1" applyFont="1" applyFill="1" applyBorder="1" applyAlignment="1">
      <alignment horizontal="right" vertical="center" indent="1"/>
    </xf>
    <xf numFmtId="1" fontId="7" fillId="0" borderId="1" xfId="2" applyNumberFormat="1" applyFont="1" applyFill="1" applyBorder="1" applyAlignment="1">
      <alignment horizontal="right" vertical="center" indent="1"/>
    </xf>
    <xf numFmtId="1" fontId="6" fillId="0" borderId="1" xfId="2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5">
    <cellStyle name="Comma" xfId="2" builtinId="3"/>
    <cellStyle name="Comma 2" xfId="3"/>
    <cellStyle name="Normal" xfId="0" builtinId="0"/>
    <cellStyle name="Normal_Sheet1" xfId="4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topLeftCell="C1" workbookViewId="0">
      <selection activeCell="L15" sqref="L15"/>
    </sheetView>
  </sheetViews>
  <sheetFormatPr defaultColWidth="8.85546875" defaultRowHeight="15"/>
  <cols>
    <col min="1" max="1" width="4.85546875" style="1" customWidth="1"/>
    <col min="2" max="2" width="40" style="1" customWidth="1"/>
    <col min="3" max="3" width="12" style="1" customWidth="1"/>
    <col min="4" max="4" width="11.140625" style="1" customWidth="1"/>
    <col min="5" max="5" width="11" style="1" customWidth="1"/>
    <col min="6" max="6" width="10.28515625" style="1" customWidth="1"/>
    <col min="7" max="7" width="8.5703125" style="6" customWidth="1"/>
    <col min="8" max="8" width="11.7109375" style="1" customWidth="1"/>
    <col min="9" max="9" width="10.42578125" style="1" customWidth="1"/>
    <col min="10" max="10" width="10.140625" style="1" customWidth="1"/>
    <col min="11" max="11" width="8.42578125" style="1" customWidth="1"/>
    <col min="12" max="12" width="9.5703125" style="6" customWidth="1"/>
    <col min="13" max="13" width="9.5703125" style="1" bestFit="1" customWidth="1"/>
    <col min="14" max="14" width="10.42578125" style="1" customWidth="1"/>
    <col min="15" max="15" width="9.7109375" style="1" customWidth="1"/>
    <col min="16" max="16384" width="8.85546875" style="1"/>
  </cols>
  <sheetData>
    <row r="1" spans="1:18" ht="18.75">
      <c r="A1" s="51" t="s">
        <v>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ht="18" customHeight="1">
      <c r="A2" s="52" t="s">
        <v>54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8" ht="15" customHeight="1">
      <c r="A3" s="53" t="s">
        <v>0</v>
      </c>
      <c r="B3" s="55" t="s">
        <v>12</v>
      </c>
      <c r="C3" s="8"/>
      <c r="D3" s="57"/>
      <c r="E3" s="57"/>
      <c r="F3" s="57"/>
      <c r="G3" s="58"/>
      <c r="H3" s="59" t="s">
        <v>1</v>
      </c>
      <c r="I3" s="57"/>
      <c r="J3" s="57"/>
      <c r="K3" s="57"/>
      <c r="L3" s="58"/>
      <c r="M3" s="60" t="s">
        <v>49</v>
      </c>
      <c r="N3" s="60" t="s">
        <v>11</v>
      </c>
      <c r="O3" s="60" t="s">
        <v>27</v>
      </c>
    </row>
    <row r="4" spans="1:18" ht="48.75" customHeight="1">
      <c r="A4" s="54"/>
      <c r="B4" s="56"/>
      <c r="C4" s="9" t="s">
        <v>13</v>
      </c>
      <c r="D4" s="9" t="s">
        <v>46</v>
      </c>
      <c r="E4" s="9" t="s">
        <v>45</v>
      </c>
      <c r="F4" s="9" t="s">
        <v>42</v>
      </c>
      <c r="G4" s="9" t="s">
        <v>7</v>
      </c>
      <c r="H4" s="9" t="s">
        <v>14</v>
      </c>
      <c r="I4" s="9" t="s">
        <v>47</v>
      </c>
      <c r="J4" s="9" t="s">
        <v>50</v>
      </c>
      <c r="K4" s="15" t="s">
        <v>2</v>
      </c>
      <c r="L4" s="9" t="s">
        <v>3</v>
      </c>
      <c r="M4" s="61"/>
      <c r="N4" s="61"/>
      <c r="O4" s="61"/>
    </row>
    <row r="5" spans="1:18">
      <c r="A5" s="10">
        <v>1</v>
      </c>
      <c r="B5" s="17" t="s">
        <v>52</v>
      </c>
      <c r="C5" s="21">
        <v>135800.5</v>
      </c>
      <c r="D5" s="21">
        <v>49755.992069999993</v>
      </c>
      <c r="E5" s="22">
        <v>49755.992069999993</v>
      </c>
      <c r="F5" s="23">
        <v>0.53799756147979627</v>
      </c>
      <c r="G5" s="24">
        <v>0.53799756147979627</v>
      </c>
      <c r="H5" s="21">
        <v>44613.153509999996</v>
      </c>
      <c r="I5" s="21">
        <v>109053.03722</v>
      </c>
      <c r="J5" s="25">
        <v>1.2698283308891061</v>
      </c>
      <c r="K5" s="26">
        <v>2.6832447514199496</v>
      </c>
      <c r="L5" s="24">
        <v>0.11918112552639752</v>
      </c>
      <c r="M5" s="26">
        <v>0.76558042616981214</v>
      </c>
      <c r="N5" s="26">
        <v>0.48639028261632961</v>
      </c>
      <c r="O5" s="26">
        <v>0</v>
      </c>
    </row>
    <row r="6" spans="1:18">
      <c r="A6" s="10">
        <v>2</v>
      </c>
      <c r="B6" s="18" t="s">
        <v>28</v>
      </c>
      <c r="C6" s="21">
        <v>867993.8</v>
      </c>
      <c r="D6" s="21">
        <v>1055340.3478979997</v>
      </c>
      <c r="E6" s="22">
        <v>1123972.7710372997</v>
      </c>
      <c r="F6" s="23">
        <v>0.15874903048532005</v>
      </c>
      <c r="G6" s="24">
        <v>0.16907302753037112</v>
      </c>
      <c r="H6" s="21">
        <v>6822449.3747799797</v>
      </c>
      <c r="I6" s="21">
        <v>5914368.2591700004</v>
      </c>
      <c r="J6" s="25">
        <v>0.74351778144864089</v>
      </c>
      <c r="K6" s="26">
        <v>0.28449010000057262</v>
      </c>
      <c r="L6" s="24">
        <v>7.0247360323210176E-2</v>
      </c>
      <c r="M6" s="26">
        <v>4.8652065558119503E-2</v>
      </c>
      <c r="N6" s="26">
        <v>7.7592260468199198E-2</v>
      </c>
      <c r="O6" s="26">
        <v>0.12212431608721883</v>
      </c>
    </row>
    <row r="7" spans="1:18" s="6" customFormat="1">
      <c r="A7" s="10">
        <v>3</v>
      </c>
      <c r="B7" s="18" t="s">
        <v>29</v>
      </c>
      <c r="C7" s="21">
        <v>800000</v>
      </c>
      <c r="D7" s="21">
        <v>1077264.645622469</v>
      </c>
      <c r="E7" s="22">
        <v>1289253.979902769</v>
      </c>
      <c r="F7" s="23">
        <v>0.14169229602133662</v>
      </c>
      <c r="G7" s="24">
        <v>0.16957518963366167</v>
      </c>
      <c r="H7" s="21">
        <v>7998568.3313809987</v>
      </c>
      <c r="I7" s="21">
        <v>6714922.6368699986</v>
      </c>
      <c r="J7" s="27">
        <v>0.74317801641303327</v>
      </c>
      <c r="K7" s="24">
        <v>0.26534444790741185</v>
      </c>
      <c r="L7" s="24">
        <v>0.12657115532143864</v>
      </c>
      <c r="M7" s="24">
        <v>4.70577587305296E-2</v>
      </c>
      <c r="N7" s="24">
        <v>5.6513086029510495E-2</v>
      </c>
      <c r="O7" s="24">
        <v>0.28335973618178795</v>
      </c>
    </row>
    <row r="8" spans="1:18" s="6" customFormat="1">
      <c r="A8" s="10">
        <v>4</v>
      </c>
      <c r="B8" s="18" t="s">
        <v>16</v>
      </c>
      <c r="C8" s="21">
        <v>829035</v>
      </c>
      <c r="D8" s="21">
        <v>1028847.2512294159</v>
      </c>
      <c r="E8" s="22">
        <v>1080314.8208112158</v>
      </c>
      <c r="F8" s="23">
        <v>0.18086804113620308</v>
      </c>
      <c r="G8" s="24">
        <v>0.18991587450619832</v>
      </c>
      <c r="H8" s="21">
        <v>5170886.7465999993</v>
      </c>
      <c r="I8" s="21">
        <v>4668718.8869500002</v>
      </c>
      <c r="J8" s="25">
        <v>0.75597101581167536</v>
      </c>
      <c r="K8" s="24">
        <v>0.28302602850512798</v>
      </c>
      <c r="L8" s="24">
        <v>0.10011932049132584</v>
      </c>
      <c r="M8" s="24">
        <v>7.0240298214706374E-3</v>
      </c>
      <c r="N8" s="24">
        <v>5.533979085405448E-2</v>
      </c>
      <c r="O8" s="24">
        <v>0.18203990677847673</v>
      </c>
    </row>
    <row r="9" spans="1:18">
      <c r="A9" s="10">
        <v>5</v>
      </c>
      <c r="B9" s="19" t="s">
        <v>30</v>
      </c>
      <c r="C9" s="21">
        <v>187945</v>
      </c>
      <c r="D9" s="21">
        <v>172395.83</v>
      </c>
      <c r="E9" s="22">
        <v>172395.83</v>
      </c>
      <c r="F9" s="23">
        <v>0.18773605980259486</v>
      </c>
      <c r="G9" s="24">
        <v>0.18773605980259486</v>
      </c>
      <c r="H9" s="21">
        <v>233891</v>
      </c>
      <c r="I9" s="21">
        <v>347107</v>
      </c>
      <c r="J9" s="25">
        <v>0.83815951512809983</v>
      </c>
      <c r="K9" s="26">
        <v>1.3380035999675062</v>
      </c>
      <c r="L9" s="24">
        <v>9.387436693581222E-2</v>
      </c>
      <c r="M9" s="26">
        <v>0.93947111409450113</v>
      </c>
      <c r="N9" s="26">
        <v>3.9899664080034029E-3</v>
      </c>
      <c r="O9" s="26">
        <v>0</v>
      </c>
    </row>
    <row r="10" spans="1:18">
      <c r="A10" s="10">
        <v>6</v>
      </c>
      <c r="B10" s="18" t="s">
        <v>31</v>
      </c>
      <c r="C10" s="21">
        <v>1040834.6464600001</v>
      </c>
      <c r="D10" s="21">
        <v>1394428.670106618</v>
      </c>
      <c r="E10" s="22">
        <v>1453471.2778959179</v>
      </c>
      <c r="F10" s="23">
        <v>0.18902016609496003</v>
      </c>
      <c r="G10" s="24">
        <v>0.19702361852695838</v>
      </c>
      <c r="H10" s="21">
        <v>6590354.6541600004</v>
      </c>
      <c r="I10" s="21">
        <v>5856645.6327800006</v>
      </c>
      <c r="J10" s="25">
        <v>0.72470681147612048</v>
      </c>
      <c r="K10" s="26">
        <v>0.24206877614287328</v>
      </c>
      <c r="L10" s="24">
        <v>9.7545638841886481E-2</v>
      </c>
      <c r="M10" s="26">
        <v>1.230694411944243E-2</v>
      </c>
      <c r="N10" s="26">
        <v>6.443928538138842E-2</v>
      </c>
      <c r="O10" s="26">
        <v>0.14780474548216091</v>
      </c>
    </row>
    <row r="11" spans="1:18">
      <c r="A11" s="10">
        <v>7</v>
      </c>
      <c r="B11" s="18" t="s">
        <v>32</v>
      </c>
      <c r="C11" s="21">
        <v>828914</v>
      </c>
      <c r="D11" s="21">
        <v>673778</v>
      </c>
      <c r="E11" s="22">
        <v>704327</v>
      </c>
      <c r="F11" s="23">
        <v>0.26915655931744331</v>
      </c>
      <c r="G11" s="24">
        <v>0.28136007995864648</v>
      </c>
      <c r="H11" s="21">
        <v>2585953</v>
      </c>
      <c r="I11" s="21">
        <v>2413795</v>
      </c>
      <c r="J11" s="25">
        <v>0.75287999495957991</v>
      </c>
      <c r="K11" s="26">
        <v>0.39623999353429856</v>
      </c>
      <c r="L11" s="24">
        <v>0.12736216662948671</v>
      </c>
      <c r="M11" s="26">
        <v>0.13298892408013108</v>
      </c>
      <c r="N11" s="26">
        <v>0.10992941113912608</v>
      </c>
      <c r="O11" s="26">
        <v>0.21955794445946125</v>
      </c>
      <c r="R11" s="7"/>
    </row>
    <row r="12" spans="1:18">
      <c r="A12" s="10">
        <v>8</v>
      </c>
      <c r="B12" s="17" t="s">
        <v>17</v>
      </c>
      <c r="C12" s="21">
        <v>800100</v>
      </c>
      <c r="D12" s="21">
        <v>834178.76657000009</v>
      </c>
      <c r="E12" s="22">
        <v>853128.39472712507</v>
      </c>
      <c r="F12" s="23">
        <v>0.5502606434102717</v>
      </c>
      <c r="G12" s="24">
        <v>0.56276064341027177</v>
      </c>
      <c r="H12" s="21">
        <v>1614003.1800000002</v>
      </c>
      <c r="I12" s="21">
        <v>1663824.2533900002</v>
      </c>
      <c r="J12" s="25">
        <v>0.68344653949378575</v>
      </c>
      <c r="K12" s="26">
        <v>0.39661257578191383</v>
      </c>
      <c r="L12" s="24">
        <v>9.3439931183566721E-2</v>
      </c>
      <c r="M12" s="26">
        <v>2.6700967604891993E-2</v>
      </c>
      <c r="N12" s="26">
        <v>0.39649893298330791</v>
      </c>
      <c r="O12" s="26">
        <v>0.19353743953545458</v>
      </c>
    </row>
    <row r="13" spans="1:18">
      <c r="A13" s="10">
        <v>9</v>
      </c>
      <c r="B13" s="18" t="s">
        <v>18</v>
      </c>
      <c r="C13" s="21">
        <v>600411.1</v>
      </c>
      <c r="D13" s="21">
        <v>793010.55342999985</v>
      </c>
      <c r="E13" s="22">
        <v>812738.09518509987</v>
      </c>
      <c r="F13" s="23">
        <v>0.28240739213569899</v>
      </c>
      <c r="G13" s="24">
        <v>0.2894327760933384</v>
      </c>
      <c r="H13" s="21">
        <v>2448269.3160700002</v>
      </c>
      <c r="I13" s="21">
        <v>2332921.7313600001</v>
      </c>
      <c r="J13" s="25">
        <v>0.72133982249702977</v>
      </c>
      <c r="K13" s="26">
        <v>0.41391494007558188</v>
      </c>
      <c r="L13" s="24">
        <v>0.4161830371423243</v>
      </c>
      <c r="M13" s="26">
        <v>8.2733728596836448E-2</v>
      </c>
      <c r="N13" s="26">
        <v>5.0801891190668157E-2</v>
      </c>
      <c r="O13" s="26">
        <v>0.10905932620513986</v>
      </c>
    </row>
    <row r="14" spans="1:18">
      <c r="A14" s="10">
        <v>10</v>
      </c>
      <c r="B14" s="18" t="s">
        <v>19</v>
      </c>
      <c r="C14" s="21">
        <v>917281.70400000003</v>
      </c>
      <c r="D14" s="21">
        <v>1156951.2480100002</v>
      </c>
      <c r="E14" s="22">
        <v>1224158.2480100002</v>
      </c>
      <c r="F14" s="23">
        <v>0.18744017437232557</v>
      </c>
      <c r="G14" s="24">
        <v>0.19832852582249144</v>
      </c>
      <c r="H14" s="21">
        <v>7323267.5898999907</v>
      </c>
      <c r="I14" s="21">
        <v>6359436</v>
      </c>
      <c r="J14" s="25">
        <v>0.74886929537893865</v>
      </c>
      <c r="K14" s="26">
        <v>0.2640517729595086</v>
      </c>
      <c r="L14" s="24">
        <v>8.8406779528446097E-2</v>
      </c>
      <c r="M14" s="26">
        <v>8.9921496182994842E-3</v>
      </c>
      <c r="N14" s="26">
        <v>6.0787033088304888E-2</v>
      </c>
      <c r="O14" s="26">
        <v>0.19953446065882094</v>
      </c>
    </row>
    <row r="15" spans="1:18">
      <c r="A15" s="10">
        <v>11</v>
      </c>
      <c r="B15" s="18" t="s">
        <v>20</v>
      </c>
      <c r="C15" s="21">
        <v>823397.85900000005</v>
      </c>
      <c r="D15" s="21">
        <v>1022471.63036</v>
      </c>
      <c r="E15" s="22">
        <v>1056608.4503599999</v>
      </c>
      <c r="F15" s="23">
        <v>0.23083910655502987</v>
      </c>
      <c r="G15" s="24">
        <v>0.23854603239575503</v>
      </c>
      <c r="H15" s="21">
        <v>4036924.0811200002</v>
      </c>
      <c r="I15" s="21">
        <v>3517935.75832</v>
      </c>
      <c r="J15" s="27">
        <v>0.69321853051380555</v>
      </c>
      <c r="K15" s="26">
        <v>0.32543278932199171</v>
      </c>
      <c r="L15" s="24">
        <v>9.6664185699889868E-2</v>
      </c>
      <c r="M15" s="26">
        <v>1.7331834401978243E-2</v>
      </c>
      <c r="N15" s="26">
        <v>5.2353472254186406E-2</v>
      </c>
      <c r="O15" s="26">
        <v>0.13017658544355545</v>
      </c>
    </row>
    <row r="16" spans="1:18">
      <c r="A16" s="10">
        <v>12</v>
      </c>
      <c r="B16" s="18" t="s">
        <v>21</v>
      </c>
      <c r="C16" s="21">
        <v>224057.9</v>
      </c>
      <c r="D16" s="21">
        <v>255980.49401068408</v>
      </c>
      <c r="E16" s="22">
        <v>260679.29401068407</v>
      </c>
      <c r="F16" s="23">
        <v>0.68097257829480451</v>
      </c>
      <c r="G16" s="24">
        <v>0.69347256960569736</v>
      </c>
      <c r="H16" s="21">
        <v>243157.786005</v>
      </c>
      <c r="I16" s="21">
        <v>317950.91873999999</v>
      </c>
      <c r="J16" s="25">
        <v>0.66591167850276878</v>
      </c>
      <c r="K16" s="26">
        <v>0.73439230589280013</v>
      </c>
      <c r="L16" s="24">
        <v>0.79208101050116519</v>
      </c>
      <c r="M16" s="26">
        <v>3.1101025495341522E-2</v>
      </c>
      <c r="N16" s="26">
        <v>7.3064518245052279E-2</v>
      </c>
      <c r="O16" s="26">
        <v>0.92167434489847677</v>
      </c>
    </row>
    <row r="17" spans="1:15">
      <c r="A17" s="10">
        <v>13</v>
      </c>
      <c r="B17" s="18" t="s">
        <v>33</v>
      </c>
      <c r="C17" s="21">
        <v>737251.2</v>
      </c>
      <c r="D17" s="21">
        <v>1069988.7126499999</v>
      </c>
      <c r="E17" s="22">
        <v>1151070.1548799998</v>
      </c>
      <c r="F17" s="23">
        <v>0.18483230247723034</v>
      </c>
      <c r="G17" s="24">
        <v>0.19883849663457712</v>
      </c>
      <c r="H17" s="21">
        <v>7357407.4400800001</v>
      </c>
      <c r="I17" s="21">
        <v>6271246</v>
      </c>
      <c r="J17" s="25">
        <v>0.75189509876586114</v>
      </c>
      <c r="K17" s="26">
        <v>0.25691439883740441</v>
      </c>
      <c r="L17" s="24">
        <v>0.24252544488941361</v>
      </c>
      <c r="M17" s="26">
        <v>2.1109202222333489E-2</v>
      </c>
      <c r="N17" s="26">
        <v>6.935461311202705E-2</v>
      </c>
      <c r="O17" s="26">
        <v>0.25638234983224434</v>
      </c>
    </row>
    <row r="18" spans="1:15">
      <c r="A18" s="10">
        <v>14</v>
      </c>
      <c r="B18" s="20" t="s">
        <v>55</v>
      </c>
      <c r="C18" s="21">
        <v>181980.3</v>
      </c>
      <c r="D18" s="21">
        <v>59933.982999999964</v>
      </c>
      <c r="E18" s="22">
        <v>59941.982999999964</v>
      </c>
      <c r="F18" s="23">
        <v>0.4766421808397534</v>
      </c>
      <c r="G18" s="24">
        <v>0.47670580313308103</v>
      </c>
      <c r="H18" s="21">
        <v>190259.04038000002</v>
      </c>
      <c r="I18" s="21">
        <v>154206.99511999998</v>
      </c>
      <c r="J18" s="25">
        <v>0.71259520205912097</v>
      </c>
      <c r="K18" s="26">
        <v>1.2579842664083973</v>
      </c>
      <c r="L18" s="24">
        <v>0.11002471401726338</v>
      </c>
      <c r="M18" s="26">
        <v>0.99481216789564275</v>
      </c>
      <c r="N18" s="26">
        <v>1.5100171722295656E-2</v>
      </c>
      <c r="O18" s="26">
        <v>0</v>
      </c>
    </row>
    <row r="19" spans="1:15">
      <c r="A19" s="10">
        <v>15</v>
      </c>
      <c r="B19" s="18" t="s">
        <v>22</v>
      </c>
      <c r="C19" s="21">
        <v>800000</v>
      </c>
      <c r="D19" s="21">
        <v>1068906.3489998998</v>
      </c>
      <c r="E19" s="22">
        <v>1109596.7534098998</v>
      </c>
      <c r="F19" s="23">
        <v>0.24776729328470232</v>
      </c>
      <c r="G19" s="24">
        <v>0.25719913113724979</v>
      </c>
      <c r="H19" s="21">
        <v>4448225.7700000005</v>
      </c>
      <c r="I19" s="21">
        <v>3613245.03</v>
      </c>
      <c r="J19" s="25">
        <v>0.65342234904117724</v>
      </c>
      <c r="K19" s="26">
        <v>0.29620148754275116</v>
      </c>
      <c r="L19" s="24">
        <v>0.10199641429931523</v>
      </c>
      <c r="M19" s="26">
        <v>1.0488361482642101E-2</v>
      </c>
      <c r="N19" s="26">
        <v>0.10958742069954308</v>
      </c>
      <c r="O19" s="26">
        <v>0.16289155537857009</v>
      </c>
    </row>
    <row r="20" spans="1:15">
      <c r="A20" s="10">
        <v>16</v>
      </c>
      <c r="B20" s="19" t="s">
        <v>23</v>
      </c>
      <c r="C20" s="21">
        <v>926502</v>
      </c>
      <c r="D20" s="21">
        <v>1242200.1818133702</v>
      </c>
      <c r="E20" s="22">
        <v>1565078.6718133702</v>
      </c>
      <c r="F20" s="23">
        <v>0.1145977721580588</v>
      </c>
      <c r="G20" s="24">
        <v>0.14438456189893906</v>
      </c>
      <c r="H20" s="21">
        <v>11632992.22429</v>
      </c>
      <c r="I20" s="21">
        <v>9502193.1968499981</v>
      </c>
      <c r="J20" s="27">
        <v>0.73897830666301179</v>
      </c>
      <c r="K20" s="26">
        <v>0.25812576376954199</v>
      </c>
      <c r="L20" s="24">
        <v>0.12675876497725572</v>
      </c>
      <c r="M20" s="26">
        <v>6.4665564672342869E-3</v>
      </c>
      <c r="N20" s="26">
        <v>8.6696857107517206E-2</v>
      </c>
      <c r="O20" s="26">
        <v>0.1621633824901173</v>
      </c>
    </row>
    <row r="21" spans="1:15">
      <c r="A21" s="10">
        <v>17</v>
      </c>
      <c r="B21" s="18" t="s">
        <v>34</v>
      </c>
      <c r="C21" s="21">
        <v>400000</v>
      </c>
      <c r="D21" s="21">
        <v>227322.27389999997</v>
      </c>
      <c r="E21" s="22">
        <v>228707.61389999997</v>
      </c>
      <c r="F21" s="23">
        <v>1.3016155180455256</v>
      </c>
      <c r="G21" s="24">
        <v>1.3095477809550653</v>
      </c>
      <c r="H21" s="21">
        <v>105177.34822999993</v>
      </c>
      <c r="I21" s="21">
        <v>138534.23000000001</v>
      </c>
      <c r="J21" s="25">
        <v>0.41439497947226345</v>
      </c>
      <c r="K21" s="26">
        <v>1.6064292670748967</v>
      </c>
      <c r="L21" s="24">
        <v>0.11226842442282607</v>
      </c>
      <c r="M21" s="26">
        <v>0</v>
      </c>
      <c r="N21" s="26">
        <v>2.3146495845129539E-2</v>
      </c>
      <c r="O21" s="26">
        <v>9.922404023936128E-2</v>
      </c>
    </row>
    <row r="22" spans="1:15">
      <c r="A22" s="10">
        <v>18</v>
      </c>
      <c r="B22" s="19" t="s">
        <v>35</v>
      </c>
      <c r="C22" s="21">
        <v>818131.26399999997</v>
      </c>
      <c r="D22" s="21">
        <v>1018174.8681718294</v>
      </c>
      <c r="E22" s="22">
        <v>1084509.3609569294</v>
      </c>
      <c r="F22" s="23">
        <v>0.14276388849755914</v>
      </c>
      <c r="G22" s="24">
        <v>0.15206501193671668</v>
      </c>
      <c r="H22" s="21">
        <v>7523524.7400000002</v>
      </c>
      <c r="I22" s="21">
        <v>6787180.6563300006</v>
      </c>
      <c r="J22" s="25">
        <v>0.79695560277446398</v>
      </c>
      <c r="K22" s="26">
        <v>0.20002934765254723</v>
      </c>
      <c r="L22" s="24">
        <v>7.0151192013056377E-2</v>
      </c>
      <c r="M22" s="26">
        <v>3.4303581673910254E-2</v>
      </c>
      <c r="N22" s="26">
        <v>0.16777643759482944</v>
      </c>
      <c r="O22" s="26">
        <v>0.11311802881526663</v>
      </c>
    </row>
    <row r="23" spans="1:15">
      <c r="A23" s="10">
        <v>19</v>
      </c>
      <c r="B23" s="19" t="s">
        <v>24</v>
      </c>
      <c r="C23" s="21">
        <v>832416.06</v>
      </c>
      <c r="D23" s="21">
        <v>1020844.8708363</v>
      </c>
      <c r="E23" s="22">
        <v>1078566.4189480001</v>
      </c>
      <c r="F23" s="23">
        <v>0.23803147911915049</v>
      </c>
      <c r="G23" s="24">
        <v>0.25149047359185567</v>
      </c>
      <c r="H23" s="21">
        <v>4877790.33</v>
      </c>
      <c r="I23" s="21">
        <v>4057128.68</v>
      </c>
      <c r="J23" s="25">
        <v>0.69131800567769663</v>
      </c>
      <c r="K23" s="26">
        <v>0.33789222667551594</v>
      </c>
      <c r="L23" s="24">
        <v>7.3225221880846403E-2</v>
      </c>
      <c r="M23" s="26">
        <v>2.6250610278893104E-2</v>
      </c>
      <c r="N23" s="26">
        <v>0.10954105683382385</v>
      </c>
      <c r="O23" s="26">
        <v>0.13774883174870731</v>
      </c>
    </row>
    <row r="24" spans="1:15">
      <c r="A24" s="10"/>
      <c r="B24" s="11" t="s">
        <v>37</v>
      </c>
      <c r="C24" s="28">
        <f>SUM(C5:C23)</f>
        <v>12752052.333460001</v>
      </c>
      <c r="D24" s="28">
        <f t="shared" ref="D24:I24" si="0">SUM(D5:D23)</f>
        <v>15221774.668678585</v>
      </c>
      <c r="E24" s="28">
        <f t="shared" si="0"/>
        <v>16358275.110918311</v>
      </c>
      <c r="F24" s="29">
        <v>0.19320000000000001</v>
      </c>
      <c r="G24" s="30">
        <v>0.20799999999999999</v>
      </c>
      <c r="H24" s="28">
        <f t="shared" si="0"/>
        <v>81247715.106505975</v>
      </c>
      <c r="I24" s="28">
        <f t="shared" si="0"/>
        <v>70740413.903099999</v>
      </c>
      <c r="J24" s="31">
        <v>0.73429999999999995</v>
      </c>
      <c r="K24" s="32">
        <v>0.28839999999999999</v>
      </c>
      <c r="L24" s="31">
        <v>0.123</v>
      </c>
      <c r="M24" s="32">
        <v>3.5799999999999998E-2</v>
      </c>
      <c r="N24" s="32">
        <v>8.9399999999999993E-2</v>
      </c>
      <c r="O24" s="32">
        <v>0.1767</v>
      </c>
    </row>
    <row r="25" spans="1:15">
      <c r="A25" s="33"/>
      <c r="B25" s="34" t="s">
        <v>38</v>
      </c>
      <c r="C25" s="35"/>
      <c r="D25" s="35"/>
      <c r="E25" s="35"/>
      <c r="F25" s="36"/>
      <c r="G25" s="37"/>
      <c r="H25" s="35"/>
      <c r="I25" s="35"/>
      <c r="J25" s="38"/>
      <c r="K25" s="39"/>
      <c r="L25" s="38"/>
      <c r="M25" s="39"/>
      <c r="N25" s="39"/>
      <c r="O25" s="39"/>
    </row>
    <row r="26" spans="1:15" ht="15" customHeight="1">
      <c r="A26" s="53" t="s">
        <v>0</v>
      </c>
      <c r="B26" s="55" t="s">
        <v>12</v>
      </c>
      <c r="C26" s="8"/>
      <c r="D26" s="57"/>
      <c r="E26" s="57"/>
      <c r="F26" s="57"/>
      <c r="G26" s="58"/>
      <c r="H26" s="59" t="s">
        <v>1</v>
      </c>
      <c r="I26" s="57"/>
      <c r="J26" s="57"/>
      <c r="K26" s="58"/>
      <c r="L26" s="44"/>
      <c r="M26" s="45"/>
      <c r="N26" s="62"/>
      <c r="O26" s="62"/>
    </row>
    <row r="27" spans="1:15" ht="45.75" customHeight="1">
      <c r="A27" s="54"/>
      <c r="B27" s="56"/>
      <c r="C27" s="9" t="s">
        <v>13</v>
      </c>
      <c r="D27" s="9" t="s">
        <v>44</v>
      </c>
      <c r="E27" s="9" t="s">
        <v>48</v>
      </c>
      <c r="F27" s="9" t="s">
        <v>42</v>
      </c>
      <c r="G27" s="9" t="s">
        <v>7</v>
      </c>
      <c r="H27" s="9" t="s">
        <v>14</v>
      </c>
      <c r="I27" s="9" t="s">
        <v>43</v>
      </c>
      <c r="J27" s="9" t="s">
        <v>50</v>
      </c>
      <c r="K27" s="44" t="s">
        <v>2</v>
      </c>
      <c r="L27" s="44" t="s">
        <v>49</v>
      </c>
      <c r="M27" s="45"/>
      <c r="N27" s="62"/>
      <c r="O27" s="62"/>
    </row>
    <row r="28" spans="1:15">
      <c r="A28" s="10">
        <v>1</v>
      </c>
      <c r="B28" s="17" t="s">
        <v>39</v>
      </c>
      <c r="C28" s="21">
        <v>233332.834</v>
      </c>
      <c r="D28" s="49">
        <v>207217.88359999997</v>
      </c>
      <c r="E28" s="50">
        <v>207601.67849999998</v>
      </c>
      <c r="F28" s="25">
        <v>5.7215106027551615E-2</v>
      </c>
      <c r="G28" s="25">
        <v>5.7321075963711769E-2</v>
      </c>
      <c r="H28" s="21">
        <f>473612.08953</f>
        <v>473612.08953</v>
      </c>
      <c r="I28" s="21">
        <v>2250317.5957499989</v>
      </c>
      <c r="J28" s="25">
        <v>3.3338000000000001</v>
      </c>
      <c r="K28" s="26">
        <v>0.61929999999999996</v>
      </c>
      <c r="L28" s="26">
        <v>0.98525395248534231</v>
      </c>
      <c r="M28" s="42"/>
      <c r="N28" s="42"/>
      <c r="O28" s="42"/>
    </row>
    <row r="29" spans="1:15">
      <c r="A29" s="10">
        <v>2</v>
      </c>
      <c r="B29" s="18" t="s">
        <v>40</v>
      </c>
      <c r="C29" s="21">
        <v>935069.5</v>
      </c>
      <c r="D29" s="49">
        <v>-652667.2807</v>
      </c>
      <c r="E29" s="50">
        <v>-652667.2807</v>
      </c>
      <c r="F29" s="25">
        <v>-0.35942587751173921</v>
      </c>
      <c r="G29" s="25">
        <v>-0.35942587751173921</v>
      </c>
      <c r="H29" s="21">
        <f>745342.6742</f>
        <v>745342.67420000001</v>
      </c>
      <c r="I29" s="21">
        <v>1586581.67</v>
      </c>
      <c r="J29" s="25">
        <v>2.1286999999999998</v>
      </c>
      <c r="K29" s="26">
        <v>0.1216</v>
      </c>
      <c r="L29" s="26">
        <v>1</v>
      </c>
      <c r="M29" s="42"/>
      <c r="N29" s="42"/>
      <c r="O29" s="42"/>
    </row>
    <row r="30" spans="1:15">
      <c r="A30" s="10">
        <v>3</v>
      </c>
      <c r="B30" s="18" t="s">
        <v>41</v>
      </c>
      <c r="C30" s="21">
        <v>70000</v>
      </c>
      <c r="D30" s="49">
        <v>60533.589609999974</v>
      </c>
      <c r="E30" s="50">
        <v>60600.589609999974</v>
      </c>
      <c r="F30" s="25">
        <v>0.11075566392923507</v>
      </c>
      <c r="G30" s="25">
        <v>0.11087825090170883</v>
      </c>
      <c r="H30" s="21">
        <f>126104.43941</f>
        <v>126104.43941000001</v>
      </c>
      <c r="I30" s="21">
        <v>320354.36347000004</v>
      </c>
      <c r="J30" s="25">
        <v>2.5404</v>
      </c>
      <c r="K30" s="26">
        <v>3.6400000000000002E-2</v>
      </c>
      <c r="L30" s="26">
        <v>0.97908566024377741</v>
      </c>
      <c r="M30" s="42"/>
      <c r="N30" s="42"/>
      <c r="O30" s="42"/>
    </row>
    <row r="31" spans="1:15">
      <c r="A31" s="10"/>
      <c r="B31" s="40" t="s">
        <v>37</v>
      </c>
      <c r="C31" s="41">
        <f>SUM(C28:C30)</f>
        <v>1238402.334</v>
      </c>
      <c r="D31" s="48">
        <f t="shared" ref="D31" si="1">SUM(D28:D30)</f>
        <v>-384915.80749000009</v>
      </c>
      <c r="E31" s="48">
        <f>SUM(E28:E30)</f>
        <v>-384465.01259000006</v>
      </c>
      <c r="F31" s="47">
        <v>-6.4299999999999996E-2</v>
      </c>
      <c r="G31" s="47">
        <v>8.8999999999999996E-2</v>
      </c>
      <c r="H31" s="41">
        <f>SUM(H28:H30)</f>
        <v>1345059.2031400001</v>
      </c>
      <c r="I31" s="41">
        <f>SUM(I28:I30)</f>
        <v>4157253.6292199991</v>
      </c>
      <c r="J31" s="31">
        <v>2.6882999999999999</v>
      </c>
      <c r="K31" s="32">
        <v>0.28889999999999999</v>
      </c>
      <c r="L31" s="32">
        <v>0.99039999999999995</v>
      </c>
      <c r="M31" s="39"/>
      <c r="N31" s="43"/>
      <c r="O31" s="43"/>
    </row>
    <row r="32" spans="1:15">
      <c r="A32" s="12" t="s">
        <v>4</v>
      </c>
      <c r="B32" s="12"/>
      <c r="C32" s="12"/>
      <c r="D32" s="13"/>
      <c r="E32" s="13"/>
      <c r="F32" s="12"/>
      <c r="G32" s="12"/>
      <c r="H32" s="12"/>
      <c r="I32" s="2" t="s">
        <v>36</v>
      </c>
      <c r="J32" s="4"/>
      <c r="K32" s="2"/>
      <c r="L32" s="2"/>
      <c r="M32" s="5"/>
      <c r="N32" s="5"/>
    </row>
    <row r="33" spans="1:14">
      <c r="A33" s="12" t="s">
        <v>25</v>
      </c>
      <c r="B33" s="12"/>
      <c r="C33" s="12"/>
      <c r="D33" s="12"/>
      <c r="E33" s="12"/>
      <c r="F33" s="12"/>
      <c r="G33" s="12"/>
      <c r="H33" s="12"/>
      <c r="I33" s="2"/>
      <c r="J33" s="5"/>
      <c r="K33" s="2"/>
      <c r="L33" s="3"/>
      <c r="M33" s="4"/>
      <c r="N33" s="4"/>
    </row>
    <row r="34" spans="1:14">
      <c r="A34" s="12" t="s">
        <v>8</v>
      </c>
      <c r="B34" s="12"/>
      <c r="C34" s="12"/>
      <c r="D34" s="12"/>
      <c r="E34" s="12"/>
      <c r="F34" s="12"/>
      <c r="G34" s="12"/>
      <c r="H34" s="12"/>
      <c r="I34" s="2"/>
      <c r="J34" s="4"/>
      <c r="K34" s="2"/>
      <c r="L34" s="2"/>
      <c r="M34" s="4"/>
      <c r="N34" s="4"/>
    </row>
    <row r="35" spans="1:14">
      <c r="A35" s="12" t="s">
        <v>9</v>
      </c>
      <c r="B35" s="12"/>
      <c r="C35" s="12"/>
      <c r="D35" s="12"/>
      <c r="E35" s="12"/>
      <c r="F35" s="12"/>
      <c r="G35" s="12"/>
      <c r="H35" s="12"/>
      <c r="I35" s="3"/>
      <c r="J35" s="4"/>
      <c r="K35" s="2"/>
      <c r="L35" s="2"/>
      <c r="M35" s="4"/>
      <c r="N35" s="4"/>
    </row>
    <row r="36" spans="1:14">
      <c r="A36" s="12" t="s">
        <v>26</v>
      </c>
      <c r="B36" s="12"/>
      <c r="C36" s="12"/>
      <c r="D36" s="12"/>
      <c r="E36" s="12"/>
      <c r="F36" s="12"/>
      <c r="G36" s="12"/>
      <c r="H36" s="12"/>
      <c r="I36" s="3"/>
      <c r="J36" s="4"/>
      <c r="K36" s="2"/>
      <c r="L36" s="2"/>
      <c r="M36" s="4"/>
      <c r="N36" s="4"/>
    </row>
    <row r="37" spans="1:14">
      <c r="A37" s="12" t="s">
        <v>10</v>
      </c>
      <c r="B37" s="12"/>
      <c r="C37" s="12"/>
      <c r="D37" s="12"/>
      <c r="E37" s="12"/>
      <c r="F37" s="12"/>
      <c r="G37" s="12"/>
      <c r="H37" s="12"/>
      <c r="I37" s="2"/>
      <c r="J37" s="4"/>
      <c r="K37" s="2"/>
      <c r="L37" s="2"/>
      <c r="M37" s="4"/>
      <c r="N37" s="4"/>
    </row>
    <row r="38" spans="1:14">
      <c r="A38" s="12" t="s">
        <v>51</v>
      </c>
      <c r="B38" s="12"/>
      <c r="C38" s="12"/>
      <c r="D38" s="12"/>
      <c r="E38" s="12"/>
      <c r="F38" s="12"/>
      <c r="G38" s="12"/>
      <c r="H38" s="12"/>
      <c r="I38" s="2"/>
      <c r="J38" s="4"/>
      <c r="K38" s="2"/>
      <c r="L38" s="2"/>
      <c r="M38" s="4"/>
      <c r="N38" s="4"/>
    </row>
    <row r="39" spans="1:14">
      <c r="A39" s="12" t="s">
        <v>5</v>
      </c>
      <c r="B39" s="12"/>
      <c r="C39" s="12"/>
      <c r="D39" s="12"/>
      <c r="E39" s="12"/>
      <c r="F39" s="12"/>
      <c r="G39" s="12"/>
      <c r="H39" s="12"/>
      <c r="I39" s="2"/>
      <c r="J39" s="4"/>
      <c r="K39" s="2"/>
      <c r="L39" s="2"/>
      <c r="M39" s="4"/>
      <c r="N39" s="4"/>
    </row>
    <row r="40" spans="1:14">
      <c r="A40" s="12" t="s">
        <v>15</v>
      </c>
      <c r="B40" s="12"/>
      <c r="C40" s="12"/>
      <c r="D40" s="12"/>
      <c r="E40" s="12"/>
      <c r="F40" s="12"/>
      <c r="G40" s="12"/>
      <c r="H40" s="12"/>
      <c r="I40" s="2"/>
      <c r="J40" s="4"/>
      <c r="K40" s="2"/>
      <c r="L40" s="2"/>
      <c r="M40" s="4"/>
      <c r="N40" s="4"/>
    </row>
    <row r="41" spans="1:14">
      <c r="A41" s="46" t="s">
        <v>53</v>
      </c>
      <c r="B41" s="12"/>
      <c r="C41" s="12"/>
      <c r="D41" s="12"/>
      <c r="E41" s="12"/>
      <c r="F41" s="12"/>
      <c r="G41" s="12"/>
      <c r="H41" s="12"/>
      <c r="I41" s="2"/>
      <c r="J41" s="4"/>
      <c r="K41" s="2"/>
      <c r="L41" s="2"/>
      <c r="M41" s="4"/>
      <c r="N41" s="4"/>
    </row>
    <row r="42" spans="1:14">
      <c r="B42" s="14"/>
      <c r="C42" s="14"/>
      <c r="D42" s="14"/>
      <c r="E42" s="14"/>
      <c r="F42" s="14"/>
      <c r="G42" s="12"/>
      <c r="H42" s="14"/>
    </row>
    <row r="43" spans="1:14">
      <c r="G43" s="12"/>
    </row>
    <row r="44" spans="1:14">
      <c r="G44" s="12"/>
    </row>
    <row r="45" spans="1:14">
      <c r="G45" s="16"/>
    </row>
  </sheetData>
  <mergeCells count="15">
    <mergeCell ref="N26:N27"/>
    <mergeCell ref="O26:O27"/>
    <mergeCell ref="A26:A27"/>
    <mergeCell ref="B26:B27"/>
    <mergeCell ref="D26:G26"/>
    <mergeCell ref="H26:K26"/>
    <mergeCell ref="A1:O1"/>
    <mergeCell ref="A2:O2"/>
    <mergeCell ref="A3:A4"/>
    <mergeCell ref="B3:B4"/>
    <mergeCell ref="D3:G3"/>
    <mergeCell ref="H3:L3"/>
    <mergeCell ref="M3:M4"/>
    <mergeCell ref="N3:N4"/>
    <mergeCell ref="O3:O4"/>
  </mergeCells>
  <pageMargins left="0.25" right="0.25" top="0.5" bottom="0.25" header="0.31496062992126" footer="0.31496062992126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publish- final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k00389</dc:creator>
  <cp:lastModifiedBy>A00186</cp:lastModifiedBy>
  <cp:lastPrinted>2020-06-22T06:01:02Z</cp:lastPrinted>
  <dcterms:created xsi:type="dcterms:W3CDTF">2017-06-08T07:35:51Z</dcterms:created>
  <dcterms:modified xsi:type="dcterms:W3CDTF">2020-07-07T10:48:44Z</dcterms:modified>
</cp:coreProperties>
</file>