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0" yWindow="255" windowWidth="10110" windowHeight="9120" tabRatio="588"/>
  </bookViews>
  <sheets>
    <sheet name="Finance Company" sheetId="4" r:id="rId1"/>
    <sheet name="Sheet1" sheetId="5" r:id="rId2"/>
  </sheets>
  <externalReferences>
    <externalReference r:id="rId3"/>
  </externalReferences>
  <definedNames>
    <definedName name="PRINT_AREA_MI">[1]BS!#REF!</definedName>
    <definedName name="_xlnm.Print_Titles" localSheetId="0">'Finance Company'!$A:$B,'Finance Company'!$4:$4</definedName>
  </definedNames>
  <calcPr calcId="124519" fullCalcOnLoad="1"/>
</workbook>
</file>

<file path=xl/calcChain.xml><?xml version="1.0" encoding="utf-8"?>
<calcChain xmlns="http://schemas.openxmlformats.org/spreadsheetml/2006/main">
  <c r="E50" i="5"/>
  <c r="J50"/>
  <c r="H50"/>
  <c r="I50"/>
  <c r="D50"/>
  <c r="G50"/>
  <c r="F50"/>
  <c r="C50"/>
  <c r="V15" i="4"/>
  <c r="V14"/>
  <c r="X14"/>
  <c r="D52"/>
  <c r="E52"/>
  <c r="F52"/>
  <c r="G52"/>
  <c r="H52"/>
  <c r="I52"/>
  <c r="J52"/>
  <c r="K52"/>
  <c r="L52"/>
  <c r="M52"/>
  <c r="N52"/>
  <c r="O52"/>
  <c r="P52"/>
  <c r="Q52"/>
  <c r="R52"/>
  <c r="S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C52"/>
  <c r="AM7"/>
  <c r="AM14"/>
  <c r="AM8"/>
  <c r="AM9"/>
  <c r="AM15"/>
  <c r="AM10"/>
  <c r="AM11"/>
  <c r="AM12"/>
  <c r="AM13"/>
  <c r="AM17"/>
  <c r="AM18"/>
  <c r="AM19"/>
  <c r="AM20"/>
  <c r="AM21"/>
  <c r="AM22"/>
  <c r="AM25"/>
  <c r="AM26"/>
  <c r="AM44"/>
  <c r="AM27"/>
  <c r="AM28"/>
  <c r="AM29"/>
  <c r="AM30"/>
  <c r="AM34"/>
  <c r="AM36"/>
  <c r="AM35"/>
  <c r="AM38"/>
  <c r="AM46"/>
  <c r="AM39"/>
  <c r="AM40"/>
  <c r="AM45"/>
  <c r="AM47"/>
  <c r="AM48"/>
  <c r="AM49"/>
  <c r="AM50"/>
  <c r="AM51"/>
  <c r="AM53"/>
  <c r="AM54"/>
  <c r="AM55"/>
  <c r="AM56"/>
  <c r="AM57"/>
  <c r="AM58"/>
  <c r="AM59"/>
  <c r="AM63"/>
  <c r="AM65"/>
  <c r="AM64"/>
  <c r="AM66"/>
  <c r="AM67"/>
  <c r="AM68"/>
  <c r="AM70"/>
  <c r="AM71"/>
  <c r="AM72"/>
  <c r="AM73"/>
  <c r="AM77"/>
  <c r="AM74"/>
  <c r="AM75"/>
  <c r="AM76"/>
  <c r="AM79"/>
  <c r="AM62"/>
  <c r="AM80"/>
  <c r="AM6"/>
  <c r="AM61"/>
  <c r="AM43"/>
  <c r="AM31"/>
  <c r="AM32"/>
  <c r="AM60"/>
  <c r="AM69"/>
  <c r="AM52"/>
  <c r="AM37"/>
  <c r="AM23"/>
  <c r="AM24"/>
  <c r="AM16"/>
  <c r="AM41"/>
  <c r="AM42"/>
  <c r="AM33"/>
  <c r="AM78"/>
</calcChain>
</file>

<file path=xl/sharedStrings.xml><?xml version="1.0" encoding="utf-8"?>
<sst xmlns="http://schemas.openxmlformats.org/spreadsheetml/2006/main" count="213" uniqueCount="125">
  <si>
    <t>S. N.</t>
  </si>
  <si>
    <t>Financial Indicators</t>
  </si>
  <si>
    <t>Paid up Capital</t>
  </si>
  <si>
    <t>Core Capital</t>
  </si>
  <si>
    <t>Capital Fund</t>
  </si>
  <si>
    <t>Risk Weighted Assets</t>
  </si>
  <si>
    <t>Total Assets</t>
  </si>
  <si>
    <t>Core Capital to RWA (%)</t>
  </si>
  <si>
    <t>Capital Fund to RWA (%)</t>
  </si>
  <si>
    <t>RWA to TA (%)</t>
  </si>
  <si>
    <t>Total Deposits</t>
  </si>
  <si>
    <t>Borrowing</t>
  </si>
  <si>
    <t>Performing Loan</t>
  </si>
  <si>
    <t>Non Performing Loan (NPL)</t>
  </si>
  <si>
    <t>Loan and Advances (Gross)</t>
  </si>
  <si>
    <t>Provision for Performing Loan</t>
  </si>
  <si>
    <t>Provision for Non-performing Loan</t>
  </si>
  <si>
    <t>Total Loan Loss Provision</t>
  </si>
  <si>
    <t>Credit to Deposit Ratio (%)</t>
  </si>
  <si>
    <t>Non Performing Loan to Total Loan (%)</t>
  </si>
  <si>
    <t>Cash</t>
  </si>
  <si>
    <t>NRB Deposit</t>
  </si>
  <si>
    <t>Banks/BFIs Deposits</t>
  </si>
  <si>
    <t>Investment in NG/NRB Bonds</t>
  </si>
  <si>
    <t>Total Liquid Assets</t>
  </si>
  <si>
    <t>Shares &amp; Debentures</t>
  </si>
  <si>
    <t>Others</t>
  </si>
  <si>
    <t>Total Investment</t>
  </si>
  <si>
    <t>NBA (Gross)</t>
  </si>
  <si>
    <t>Provision for NBA</t>
  </si>
  <si>
    <t>Non Banking Assets to Total Assets (%)</t>
  </si>
  <si>
    <t>Provision for NBA to NBA (%)</t>
  </si>
  <si>
    <t>Interest Income</t>
  </si>
  <si>
    <t>Interest Expense</t>
  </si>
  <si>
    <t>Operating Income</t>
  </si>
  <si>
    <t>Net Profit / (Net Loss)</t>
  </si>
  <si>
    <t>Return on Equity (ROE) (%)</t>
  </si>
  <si>
    <t>Financial Resource Mobilization to Last Quarter's Core Capital (times)</t>
  </si>
  <si>
    <t>Deprived Sector Loan</t>
  </si>
  <si>
    <t>Maximum Loan in a Single Sector</t>
  </si>
  <si>
    <t>Max. Loan in a Single Sector to Core Capital (%)</t>
  </si>
  <si>
    <t>Credit to Financial Resources Mobilization Ratio (%)</t>
  </si>
  <si>
    <t>Total Loan Loss Provision to Total Loan (%)</t>
  </si>
  <si>
    <t>Provision for Performing Loan to Performing Loan (%)</t>
  </si>
  <si>
    <t>Investment in Shares/Debentures to Core Capital (%)</t>
  </si>
  <si>
    <t>Investment in Land and Building Development to Core Capital (%)</t>
  </si>
  <si>
    <t>Return on Assets (ROA) (%)</t>
  </si>
  <si>
    <t>Maximum Loan to a Single Borrower/Single Group of Borrowers</t>
  </si>
  <si>
    <t>NIDC Capital Market Ltd.</t>
  </si>
  <si>
    <t>Kathmandu Finance Ltd.</t>
  </si>
  <si>
    <t>Goodwill Finance Ltd.</t>
  </si>
  <si>
    <t>Shree Investment &amp; Finance Co. Ltd.</t>
  </si>
  <si>
    <t>Lumbini Finance &amp; Leasing Co. Ltd.</t>
  </si>
  <si>
    <t>Mahalaxmi Finance Ltd.</t>
  </si>
  <si>
    <t>Deprived Sector Loan to Loans &amp; Advances of 2 Quarters Earlier(%)</t>
  </si>
  <si>
    <t>Total Investment to Previous Quarter's Core Capital (%)</t>
  </si>
  <si>
    <t>Last Quarter Core Capital</t>
  </si>
  <si>
    <t>Net Worth</t>
  </si>
  <si>
    <t>Other Assets</t>
  </si>
  <si>
    <t>Other Liabilities</t>
  </si>
  <si>
    <t>Local Currency Deposit Amt.</t>
  </si>
  <si>
    <t>Foreign currency Deposit Amt.</t>
  </si>
  <si>
    <t>Individual Deposit</t>
  </si>
  <si>
    <t>Institutional Deposit</t>
  </si>
  <si>
    <t>Max. Loan to a Single  Borrower/Group of Borrower to Last Quarter's Core Capital (%)</t>
  </si>
  <si>
    <t>Real estate Loan Including other real estate</t>
  </si>
  <si>
    <t>Other Real Estate</t>
  </si>
  <si>
    <t>Real estate Loan Including other real estate/Total Loan</t>
  </si>
  <si>
    <t>Other Real Estate/Total Loan</t>
  </si>
  <si>
    <t>Net Liquid Assets</t>
  </si>
  <si>
    <t>NLA/Total Deposit%</t>
  </si>
  <si>
    <t>Purchase/Investment in Land and Building Development</t>
  </si>
  <si>
    <t>Net Interest Income/Interest Income %</t>
  </si>
  <si>
    <t>Interest Suspense</t>
  </si>
  <si>
    <t>No.Of Extention Counter</t>
  </si>
  <si>
    <t>No. of ATM</t>
  </si>
  <si>
    <t>Financial Resources Mobilization (12+17)</t>
  </si>
  <si>
    <t>Net Interest Income</t>
  </si>
  <si>
    <t>Core Capital = Tier I Capital</t>
  </si>
  <si>
    <t>Total Capital Fund = Tier I and Tier II Capital</t>
  </si>
  <si>
    <t>Net Liquidity % = Net Liquid Assets to Total Deposits</t>
  </si>
  <si>
    <t>CD Ratio %= Credit to LCY Deposit</t>
  </si>
  <si>
    <t>CCD Ratio %= Credit to Core Capital and LCY Deposit</t>
  </si>
  <si>
    <t>NPL% = Non Performing Loan to Total Loan.</t>
  </si>
  <si>
    <t>Note:</t>
  </si>
  <si>
    <t>CCAR %= Core Capital to Total Risk Weighted Exposures. Minimum required by NRB regulation is 5.5%</t>
  </si>
  <si>
    <t>CAR %= Total Capital Fund to Total Risk Weighted Exposures. Minimum required by NRB regulation is 11%</t>
  </si>
  <si>
    <t>No. Of Branches</t>
  </si>
  <si>
    <t>Credit to Deposits &amp;Core Capital(%)</t>
  </si>
  <si>
    <t>Total Loan 2 Quarters Earlier</t>
  </si>
  <si>
    <t>Total Liquid Assets to Total Deposits (%)</t>
  </si>
  <si>
    <t>Nepal Aawas Finance Ltd.</t>
  </si>
  <si>
    <t>Narayani National Finance Ltd.</t>
  </si>
  <si>
    <t>Union Finance Ltd.</t>
  </si>
  <si>
    <t>Paschimanchal Finance Co. Ltd.</t>
  </si>
  <si>
    <t>Siddhartha Finance Ltd.</t>
  </si>
  <si>
    <t>International Leasing &amp; Finance Co. Ltd.</t>
  </si>
  <si>
    <t>United Finance Ltd.</t>
  </si>
  <si>
    <t>*</t>
  </si>
  <si>
    <t>May be materially changed as per special inspection / onsite inspection report</t>
  </si>
  <si>
    <t>Consolidated Quarterly Report as of Poush,  2072</t>
  </si>
  <si>
    <t>PROGRESSIV</t>
  </si>
  <si>
    <t>JANAKI</t>
  </si>
  <si>
    <t>POKHARA</t>
  </si>
  <si>
    <t>CENTRAL</t>
  </si>
  <si>
    <t>PREMIER</t>
  </si>
  <si>
    <t>MULTI PURPOSE</t>
  </si>
  <si>
    <t>SYNERGY</t>
  </si>
  <si>
    <t>SRIJANA</t>
  </si>
  <si>
    <t>OM</t>
  </si>
  <si>
    <t>GUHESHWORI</t>
  </si>
  <si>
    <t>Everest</t>
  </si>
  <si>
    <t>ICFC</t>
  </si>
  <si>
    <t>sagarmatha</t>
  </si>
  <si>
    <t>Nepal Express Finance Ltd.</t>
  </si>
  <si>
    <t>Seti</t>
  </si>
  <si>
    <t>Hama</t>
  </si>
  <si>
    <t>Namaste Bittiya Sanstha Ltd.</t>
  </si>
  <si>
    <t>Kaski Finance Ltd.</t>
  </si>
  <si>
    <t>Unique Finance Ltd.</t>
  </si>
  <si>
    <t>Manjushree Financial Institution Ltd.</t>
  </si>
  <si>
    <t>Jebils</t>
  </si>
  <si>
    <t>Reliance</t>
  </si>
  <si>
    <t>Bhaktapur Finance Ltd.</t>
  </si>
  <si>
    <t>Total</t>
  </si>
</sst>
</file>

<file path=xl/styles.xml><?xml version="1.0" encoding="utf-8"?>
<styleSheet xmlns="http://schemas.openxmlformats.org/spreadsheetml/2006/main">
  <numFmts count="6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0.00_);\(0.00\)"/>
    <numFmt numFmtId="171" formatCode="0.000"/>
    <numFmt numFmtId="182" formatCode="0.0"/>
  </numFmts>
  <fonts count="16">
    <font>
      <sz val="10"/>
      <name val="Arial"/>
    </font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7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sz val="8"/>
      <name val="Calibri"/>
      <family val="2"/>
    </font>
    <font>
      <sz val="8"/>
      <name val="Arial"/>
    </font>
    <font>
      <b/>
      <sz val="8"/>
      <name val="Arial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ill="0"/>
  </cellStyleXfs>
  <cellXfs count="101">
    <xf numFmtId="0" fontId="0" fillId="0" borderId="0" xfId="0"/>
    <xf numFmtId="0" fontId="3" fillId="0" borderId="0" xfId="2" applyFont="1" applyFill="1" applyBorder="1" applyProtection="1"/>
    <xf numFmtId="0" fontId="4" fillId="0" borderId="0" xfId="2" applyFont="1" applyFill="1" applyBorder="1" applyProtection="1"/>
    <xf numFmtId="41" fontId="7" fillId="0" borderId="0" xfId="2" applyNumberFormat="1" applyFont="1" applyFill="1" applyBorder="1" applyProtection="1">
      <protection locked="0"/>
    </xf>
    <xf numFmtId="0" fontId="1" fillId="0" borderId="0" xfId="2" applyFill="1" applyBorder="1" applyProtection="1">
      <protection locked="0"/>
    </xf>
    <xf numFmtId="0" fontId="5" fillId="0" borderId="0" xfId="2" applyFont="1" applyFill="1" applyBorder="1" applyProtection="1"/>
    <xf numFmtId="0" fontId="5" fillId="0" borderId="0" xfId="2" applyFont="1" applyFill="1" applyBorder="1" applyProtection="1">
      <protection locked="0"/>
    </xf>
    <xf numFmtId="0" fontId="6" fillId="0" borderId="0" xfId="2" applyFont="1" applyFill="1" applyBorder="1" applyProtection="1">
      <protection locked="0"/>
    </xf>
    <xf numFmtId="41" fontId="2" fillId="0" borderId="0" xfId="2" applyNumberFormat="1" applyFont="1" applyFill="1" applyBorder="1" applyProtection="1"/>
    <xf numFmtId="0" fontId="1" fillId="0" borderId="0" xfId="2" applyFill="1" applyBorder="1" applyProtection="1"/>
    <xf numFmtId="0" fontId="5" fillId="2" borderId="0" xfId="0" applyFont="1" applyFill="1" applyBorder="1" applyProtection="1"/>
    <xf numFmtId="0" fontId="0" fillId="2" borderId="0" xfId="0" applyFill="1" applyBorder="1" applyProtection="1"/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/>
    <xf numFmtId="0" fontId="0" fillId="2" borderId="1" xfId="0" applyFill="1" applyBorder="1" applyAlignment="1" applyProtection="1">
      <alignment horizontal="center" wrapText="1"/>
    </xf>
    <xf numFmtId="0" fontId="0" fillId="3" borderId="2" xfId="0" applyFill="1" applyBorder="1" applyAlignment="1" applyProtection="1"/>
    <xf numFmtId="0" fontId="0" fillId="3" borderId="2" xfId="0" applyFill="1" applyBorder="1" applyAlignment="1" applyProtection="1">
      <alignment wrapText="1"/>
    </xf>
    <xf numFmtId="0" fontId="0" fillId="3" borderId="3" xfId="0" applyFill="1" applyBorder="1" applyAlignment="1"/>
    <xf numFmtId="0" fontId="0" fillId="3" borderId="1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0" fillId="3" borderId="0" xfId="0" applyFill="1" applyBorder="1" applyAlignment="1"/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2" xfId="0" applyFill="1" applyBorder="1" applyAlignment="1"/>
    <xf numFmtId="0" fontId="0" fillId="3" borderId="8" xfId="0" applyFill="1" applyBorder="1" applyAlignment="1"/>
    <xf numFmtId="0" fontId="8" fillId="4" borderId="9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Protection="1"/>
    <xf numFmtId="0" fontId="9" fillId="2" borderId="0" xfId="0" applyFont="1" applyFill="1" applyProtection="1"/>
    <xf numFmtId="0" fontId="6" fillId="5" borderId="9" xfId="0" applyNumberFormat="1" applyFont="1" applyFill="1" applyBorder="1" applyAlignment="1" applyProtection="1">
      <alignment horizontal="center"/>
    </xf>
    <xf numFmtId="1" fontId="6" fillId="5" borderId="9" xfId="0" applyNumberFormat="1" applyFont="1" applyFill="1" applyBorder="1" applyProtection="1"/>
    <xf numFmtId="2" fontId="5" fillId="6" borderId="9" xfId="0" applyNumberFormat="1" applyFont="1" applyFill="1" applyBorder="1" applyAlignment="1" applyProtection="1">
      <alignment horizontal="left" wrapText="1"/>
    </xf>
    <xf numFmtId="1" fontId="5" fillId="6" borderId="9" xfId="0" applyNumberFormat="1" applyFont="1" applyFill="1" applyBorder="1" applyProtection="1"/>
    <xf numFmtId="2" fontId="6" fillId="5" borderId="9" xfId="0" applyNumberFormat="1" applyFont="1" applyFill="1" applyBorder="1" applyAlignment="1" applyProtection="1">
      <alignment horizontal="left" wrapText="1"/>
    </xf>
    <xf numFmtId="1" fontId="6" fillId="5" borderId="9" xfId="0" applyNumberFormat="1" applyFont="1" applyFill="1" applyBorder="1" applyAlignment="1" applyProtection="1">
      <alignment wrapText="1"/>
    </xf>
    <xf numFmtId="2" fontId="5" fillId="6" borderId="9" xfId="0" applyNumberFormat="1" applyFont="1" applyFill="1" applyBorder="1" applyAlignment="1" applyProtection="1">
      <alignment wrapText="1"/>
    </xf>
    <xf numFmtId="2" fontId="6" fillId="5" borderId="9" xfId="0" applyNumberFormat="1" applyFont="1" applyFill="1" applyBorder="1" applyAlignment="1" applyProtection="1">
      <alignment wrapText="1"/>
    </xf>
    <xf numFmtId="1" fontId="5" fillId="6" borderId="9" xfId="0" applyNumberFormat="1" applyFont="1" applyFill="1" applyBorder="1" applyAlignment="1" applyProtection="1">
      <alignment wrapText="1"/>
    </xf>
    <xf numFmtId="1" fontId="5" fillId="5" borderId="9" xfId="0" applyNumberFormat="1" applyFont="1" applyFill="1" applyBorder="1" applyAlignment="1" applyProtection="1">
      <alignment wrapText="1"/>
    </xf>
    <xf numFmtId="2" fontId="6" fillId="6" borderId="9" xfId="0" applyNumberFormat="1" applyFont="1" applyFill="1" applyBorder="1" applyAlignment="1" applyProtection="1">
      <alignment wrapText="1"/>
    </xf>
    <xf numFmtId="0" fontId="6" fillId="5" borderId="9" xfId="0" applyFont="1" applyFill="1" applyBorder="1" applyProtection="1"/>
    <xf numFmtId="3" fontId="6" fillId="5" borderId="9" xfId="0" applyNumberFormat="1" applyFont="1" applyFill="1" applyBorder="1" applyProtection="1"/>
    <xf numFmtId="3" fontId="6" fillId="6" borderId="9" xfId="0" applyNumberFormat="1" applyFont="1" applyFill="1" applyBorder="1" applyProtection="1"/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 applyProtection="1">
      <alignment horizontal="center" wrapText="1"/>
    </xf>
    <xf numFmtId="0" fontId="0" fillId="3" borderId="0" xfId="0" applyFill="1" applyBorder="1" applyAlignment="1" applyProtection="1">
      <alignment wrapText="1"/>
    </xf>
    <xf numFmtId="2" fontId="6" fillId="7" borderId="9" xfId="0" applyNumberFormat="1" applyFont="1" applyFill="1" applyBorder="1" applyAlignment="1" applyProtection="1">
      <alignment wrapText="1"/>
    </xf>
    <xf numFmtId="43" fontId="5" fillId="6" borderId="9" xfId="0" applyNumberFormat="1" applyFont="1" applyFill="1" applyBorder="1" applyAlignment="1" applyProtection="1">
      <alignment wrapText="1"/>
    </xf>
    <xf numFmtId="0" fontId="0" fillId="2" borderId="0" xfId="0" applyFill="1" applyAlignment="1" applyProtection="1">
      <alignment horizontal="right"/>
    </xf>
    <xf numFmtId="0" fontId="0" fillId="2" borderId="0" xfId="0" applyFill="1" applyBorder="1" applyAlignment="1" applyProtection="1">
      <alignment horizontal="left" wrapText="1"/>
    </xf>
    <xf numFmtId="0" fontId="10" fillId="4" borderId="9" xfId="0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horizontal="right"/>
    </xf>
    <xf numFmtId="165" fontId="0" fillId="2" borderId="0" xfId="0" applyNumberFormat="1" applyFill="1" applyProtection="1"/>
    <xf numFmtId="0" fontId="6" fillId="0" borderId="0" xfId="2" applyFont="1" applyFill="1" applyBorder="1" applyProtection="1"/>
    <xf numFmtId="1" fontId="4" fillId="0" borderId="9" xfId="0" applyNumberFormat="1" applyFont="1" applyFill="1" applyBorder="1" applyProtection="1"/>
    <xf numFmtId="164" fontId="4" fillId="0" borderId="9" xfId="0" applyNumberFormat="1" applyFont="1" applyFill="1" applyBorder="1" applyProtection="1"/>
    <xf numFmtId="165" fontId="2" fillId="0" borderId="9" xfId="0" applyNumberFormat="1" applyFont="1" applyFill="1" applyBorder="1" applyProtection="1"/>
    <xf numFmtId="164" fontId="2" fillId="0" borderId="9" xfId="0" applyNumberFormat="1" applyFont="1" applyFill="1" applyBorder="1" applyProtection="1"/>
    <xf numFmtId="165" fontId="2" fillId="0" borderId="9" xfId="0" applyNumberFormat="1" applyFont="1" applyFill="1" applyBorder="1" applyAlignment="1" applyProtection="1">
      <alignment horizontal="right"/>
    </xf>
    <xf numFmtId="2" fontId="4" fillId="0" borderId="9" xfId="0" applyNumberFormat="1" applyFont="1" applyFill="1" applyBorder="1" applyProtection="1"/>
    <xf numFmtId="0" fontId="5" fillId="2" borderId="0" xfId="0" applyFont="1" applyFill="1" applyProtection="1"/>
    <xf numFmtId="2" fontId="2" fillId="0" borderId="9" xfId="0" applyNumberFormat="1" applyFont="1" applyFill="1" applyBorder="1" applyAlignment="1" applyProtection="1">
      <alignment vertical="center"/>
    </xf>
    <xf numFmtId="0" fontId="4" fillId="0" borderId="9" xfId="0" applyFont="1" applyFill="1" applyBorder="1" applyProtection="1"/>
    <xf numFmtId="2" fontId="12" fillId="0" borderId="9" xfId="0" applyNumberFormat="1" applyFont="1" applyFill="1" applyBorder="1" applyProtection="1"/>
    <xf numFmtId="1" fontId="12" fillId="0" borderId="9" xfId="0" applyNumberFormat="1" applyFont="1" applyFill="1" applyBorder="1" applyProtection="1"/>
    <xf numFmtId="0" fontId="12" fillId="0" borderId="9" xfId="0" applyFont="1" applyFill="1" applyBorder="1" applyProtection="1"/>
    <xf numFmtId="182" fontId="12" fillId="0" borderId="9" xfId="0" applyNumberFormat="1" applyFont="1" applyFill="1" applyBorder="1" applyProtection="1"/>
    <xf numFmtId="2" fontId="12" fillId="0" borderId="9" xfId="0" applyNumberFormat="1" applyFont="1" applyFill="1" applyBorder="1" applyAlignment="1" applyProtection="1">
      <alignment vertical="center"/>
    </xf>
    <xf numFmtId="164" fontId="12" fillId="0" borderId="9" xfId="0" applyNumberFormat="1" applyFont="1" applyFill="1" applyBorder="1" applyProtection="1"/>
    <xf numFmtId="165" fontId="12" fillId="0" borderId="9" xfId="0" applyNumberFormat="1" applyFont="1" applyFill="1" applyBorder="1" applyProtection="1"/>
    <xf numFmtId="171" fontId="12" fillId="0" borderId="9" xfId="0" applyNumberFormat="1" applyFont="1" applyFill="1" applyBorder="1" applyProtection="1"/>
    <xf numFmtId="2" fontId="2" fillId="0" borderId="9" xfId="0" applyNumberFormat="1" applyFont="1" applyFill="1" applyBorder="1" applyProtection="1"/>
    <xf numFmtId="164" fontId="4" fillId="0" borderId="9" xfId="0" applyNumberFormat="1" applyFont="1" applyFill="1" applyBorder="1"/>
    <xf numFmtId="164" fontId="13" fillId="0" borderId="9" xfId="0" applyNumberFormat="1" applyFont="1" applyFill="1" applyBorder="1" applyProtection="1"/>
    <xf numFmtId="2" fontId="4" fillId="0" borderId="9" xfId="0" applyNumberFormat="1" applyFont="1" applyFill="1" applyBorder="1"/>
    <xf numFmtId="165" fontId="14" fillId="0" borderId="9" xfId="0" applyNumberFormat="1" applyFont="1" applyFill="1" applyBorder="1" applyProtection="1"/>
    <xf numFmtId="182" fontId="4" fillId="0" borderId="9" xfId="0" applyNumberFormat="1" applyFont="1" applyFill="1" applyBorder="1"/>
    <xf numFmtId="1" fontId="4" fillId="0" borderId="9" xfId="0" applyNumberFormat="1" applyFont="1" applyFill="1" applyBorder="1"/>
    <xf numFmtId="0" fontId="4" fillId="0" borderId="9" xfId="0" applyFont="1" applyFill="1" applyBorder="1"/>
    <xf numFmtId="164" fontId="14" fillId="0" borderId="9" xfId="0" applyNumberFormat="1" applyFont="1" applyFill="1" applyBorder="1" applyProtection="1"/>
    <xf numFmtId="2" fontId="4" fillId="0" borderId="9" xfId="0" applyNumberFormat="1" applyFont="1" applyFill="1" applyBorder="1" applyAlignment="1">
      <alignment horizontal="center"/>
    </xf>
    <xf numFmtId="165" fontId="14" fillId="0" borderId="9" xfId="0" applyNumberFormat="1" applyFont="1" applyFill="1" applyBorder="1" applyAlignment="1" applyProtection="1">
      <alignment horizontal="right"/>
    </xf>
    <xf numFmtId="2" fontId="13" fillId="0" borderId="9" xfId="0" applyNumberFormat="1" applyFont="1" applyFill="1" applyBorder="1" applyProtection="1"/>
    <xf numFmtId="164" fontId="13" fillId="0" borderId="9" xfId="0" applyNumberFormat="1" applyFont="1" applyFill="1" applyBorder="1" applyAlignment="1" applyProtection="1">
      <alignment horizontal="right"/>
    </xf>
    <xf numFmtId="1" fontId="13" fillId="0" borderId="9" xfId="0" applyNumberFormat="1" applyFont="1" applyFill="1" applyBorder="1" applyProtection="1"/>
    <xf numFmtId="164" fontId="0" fillId="0" borderId="9" xfId="0" applyNumberFormat="1" applyFill="1" applyBorder="1" applyProtection="1"/>
    <xf numFmtId="165" fontId="0" fillId="0" borderId="9" xfId="0" applyNumberFormat="1" applyFill="1" applyBorder="1" applyProtection="1"/>
    <xf numFmtId="165" fontId="2" fillId="8" borderId="9" xfId="0" applyNumberFormat="1" applyFont="1" applyFill="1" applyBorder="1" applyProtection="1"/>
    <xf numFmtId="2" fontId="12" fillId="8" borderId="9" xfId="0" applyNumberFormat="1" applyFont="1" applyFill="1" applyBorder="1" applyProtection="1"/>
    <xf numFmtId="0" fontId="0" fillId="2" borderId="1" xfId="0" applyFill="1" applyBorder="1" applyAlignment="1" applyProtection="1">
      <alignment horizontal="left" wrapText="1"/>
    </xf>
    <xf numFmtId="0" fontId="8" fillId="4" borderId="11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/>
    <xf numFmtId="0" fontId="2" fillId="0" borderId="9" xfId="0" applyFont="1" applyFill="1" applyBorder="1"/>
    <xf numFmtId="164" fontId="5" fillId="0" borderId="9" xfId="0" applyNumberFormat="1" applyFont="1" applyFill="1" applyBorder="1" applyProtection="1"/>
    <xf numFmtId="165" fontId="5" fillId="0" borderId="9" xfId="0" applyNumberFormat="1" applyFont="1" applyFill="1" applyBorder="1" applyProtection="1"/>
    <xf numFmtId="164" fontId="15" fillId="0" borderId="9" xfId="0" applyNumberFormat="1" applyFont="1" applyFill="1" applyBorder="1" applyProtection="1"/>
    <xf numFmtId="164" fontId="6" fillId="0" borderId="9" xfId="0" applyNumberFormat="1" applyFont="1" applyFill="1" applyBorder="1" applyProtection="1"/>
  </cellXfs>
  <cellStyles count="3">
    <cellStyle name="Normal" xfId="0" builtinId="0"/>
    <cellStyle name="Normal 2" xfId="1"/>
    <cellStyle name="Normal_Finance Company 2066 Ashad" xfId="2"/>
  </cellStyles>
  <dxfs count="17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  <fill>
        <patternFill>
          <bgColor indexed="10"/>
        </patternFill>
      </fill>
    </dxf>
    <dxf>
      <fill>
        <patternFill>
          <bgColor indexed="53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  <fill>
        <patternFill>
          <bgColor indexed="10"/>
        </patternFill>
      </fill>
    </dxf>
    <dxf>
      <fill>
        <patternFill>
          <bgColor indexed="53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  <fill>
        <patternFill>
          <bgColor indexed="10"/>
        </patternFill>
      </fill>
    </dxf>
    <dxf>
      <fill>
        <patternFill>
          <bgColor indexed="53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ning%20and%20policy\policy\Quaterly%20Ashad%202069\Nabina\Quarterly\Dev%20Banks%20Unaudited%202064%20Asha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"/>
      <sheetName val="BS"/>
      <sheetName val="MI"/>
      <sheetName val="Fin. Ind."/>
      <sheetName val="Sect. Lo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F93"/>
  <sheetViews>
    <sheetView tabSelected="1" zoomScaleSheetLayoutView="100" workbookViewId="0">
      <pane xSplit="5" ySplit="13" topLeftCell="AG71" activePane="bottomRight" state="frozen"/>
      <selection pane="topRight" activeCell="F1" sqref="F1"/>
      <selection pane="bottomLeft" activeCell="A14" sqref="A14"/>
      <selection pane="bottomRight" activeCell="C77" sqref="C77:AM78"/>
    </sheetView>
  </sheetViews>
  <sheetFormatPr defaultRowHeight="12.75" customHeight="1"/>
  <cols>
    <col min="1" max="1" width="4.28515625" style="12" bestFit="1" customWidth="1"/>
    <col min="2" max="2" width="56.42578125" style="12" customWidth="1"/>
    <col min="3" max="3" width="11" style="12" customWidth="1"/>
    <col min="4" max="5" width="12" style="12" customWidth="1"/>
    <col min="6" max="6" width="12" style="12" bestFit="1" customWidth="1"/>
    <col min="7" max="7" width="9.5703125" style="13" customWidth="1"/>
    <col min="8" max="8" width="10.28515625" style="12" customWidth="1"/>
    <col min="9" max="10" width="12.140625" style="12" bestFit="1" customWidth="1"/>
    <col min="11" max="11" width="10.5703125" style="12" customWidth="1"/>
    <col min="12" max="12" width="13.7109375" style="12" customWidth="1"/>
    <col min="13" max="14" width="10.85546875" style="12" customWidth="1"/>
    <col min="15" max="15" width="11.5703125" style="14" customWidth="1"/>
    <col min="16" max="16" width="11" style="12" customWidth="1"/>
    <col min="17" max="17" width="12.140625" style="12" bestFit="1" customWidth="1"/>
    <col min="18" max="18" width="12.5703125" style="12" customWidth="1"/>
    <col min="19" max="19" width="11.42578125" style="11" customWidth="1"/>
    <col min="20" max="20" width="11.28515625" style="11" customWidth="1"/>
    <col min="21" max="21" width="11.7109375" style="11" customWidth="1"/>
    <col min="22" max="25" width="12.140625" style="11" bestFit="1" customWidth="1"/>
    <col min="26" max="26" width="11.42578125" style="11" customWidth="1"/>
    <col min="27" max="27" width="12" style="11" customWidth="1"/>
    <col min="28" max="28" width="12.140625" style="11" bestFit="1" customWidth="1"/>
    <col min="29" max="29" width="10.7109375" style="11" customWidth="1"/>
    <col min="30" max="30" width="12.5703125" style="11" customWidth="1"/>
    <col min="31" max="31" width="11.42578125" style="11" customWidth="1"/>
    <col min="32" max="32" width="12.5703125" style="28" bestFit="1" customWidth="1"/>
    <col min="33" max="33" width="12.140625" style="11" bestFit="1" customWidth="1"/>
    <col min="34" max="34" width="11.140625" style="11" bestFit="1" customWidth="1"/>
    <col min="35" max="35" width="11.42578125" style="11" customWidth="1"/>
    <col min="36" max="36" width="11.28515625" style="11" bestFit="1" customWidth="1"/>
    <col min="37" max="37" width="12.5703125" style="11" customWidth="1"/>
    <col min="38" max="38" width="11.28515625" style="11" bestFit="1" customWidth="1"/>
    <col min="39" max="39" width="11.5703125" style="11" bestFit="1" customWidth="1"/>
    <col min="40" max="40" width="11.85546875" style="11" bestFit="1" customWidth="1"/>
    <col min="41" max="41" width="11.42578125" style="11" bestFit="1" customWidth="1"/>
    <col min="42" max="42" width="11.28515625" style="11" bestFit="1" customWidth="1"/>
    <col min="43" max="43" width="11.7109375" style="11" bestFit="1" customWidth="1"/>
    <col min="44" max="45" width="10" style="11" bestFit="1" customWidth="1"/>
    <col min="46" max="46" width="10.85546875" style="11" customWidth="1"/>
    <col min="47" max="47" width="11.28515625" style="11" bestFit="1" customWidth="1"/>
    <col min="48" max="48" width="9.85546875" style="11" customWidth="1"/>
    <col min="49" max="50" width="11.28515625" style="11" bestFit="1" customWidth="1"/>
    <col min="51" max="51" width="10.28515625" style="11" bestFit="1" customWidth="1"/>
    <col min="52" max="52" width="11.140625" style="11" customWidth="1"/>
    <col min="53" max="53" width="10.140625" style="11" bestFit="1" customWidth="1"/>
    <col min="54" max="54" width="9.85546875" style="11" customWidth="1"/>
    <col min="55" max="55" width="11.5703125" style="11" customWidth="1"/>
    <col min="56" max="56" width="10.140625" style="11" customWidth="1"/>
    <col min="57" max="57" width="10.85546875" style="11" customWidth="1"/>
    <col min="58" max="58" width="13.28515625" style="10" customWidth="1"/>
    <col min="59" max="16384" width="9.140625" style="9"/>
  </cols>
  <sheetData>
    <row r="2" spans="1:56" ht="12.75" customHeight="1">
      <c r="B2" s="63" t="s">
        <v>100</v>
      </c>
    </row>
    <row r="4" spans="1:56" s="1" customFormat="1" ht="35.25" customHeight="1">
      <c r="A4" s="45" t="s">
        <v>0</v>
      </c>
      <c r="B4" s="45" t="s">
        <v>1</v>
      </c>
      <c r="C4" s="27" t="s">
        <v>91</v>
      </c>
      <c r="D4" s="27" t="s">
        <v>48</v>
      </c>
      <c r="E4" s="27" t="s">
        <v>92</v>
      </c>
      <c r="F4" s="27" t="s">
        <v>49</v>
      </c>
      <c r="G4" s="27" t="s">
        <v>93</v>
      </c>
      <c r="H4" s="27" t="s">
        <v>94</v>
      </c>
      <c r="I4" s="27" t="s">
        <v>50</v>
      </c>
      <c r="J4" s="27" t="s">
        <v>95</v>
      </c>
      <c r="K4" s="27" t="s">
        <v>51</v>
      </c>
      <c r="L4" s="27" t="s">
        <v>52</v>
      </c>
      <c r="M4" s="27" t="s">
        <v>96</v>
      </c>
      <c r="N4" s="27" t="s">
        <v>53</v>
      </c>
      <c r="O4" s="27" t="s">
        <v>97</v>
      </c>
      <c r="P4" s="27" t="s">
        <v>101</v>
      </c>
      <c r="Q4" s="27" t="s">
        <v>102</v>
      </c>
      <c r="R4" s="27" t="s">
        <v>103</v>
      </c>
      <c r="S4" s="27" t="s">
        <v>104</v>
      </c>
      <c r="T4" s="27" t="s">
        <v>105</v>
      </c>
      <c r="U4" s="27" t="s">
        <v>106</v>
      </c>
      <c r="V4" s="27" t="s">
        <v>107</v>
      </c>
      <c r="W4" s="27" t="s">
        <v>108</v>
      </c>
      <c r="X4" s="27" t="s">
        <v>109</v>
      </c>
      <c r="Y4" s="27" t="s">
        <v>110</v>
      </c>
      <c r="Z4" s="27" t="s">
        <v>111</v>
      </c>
      <c r="AA4" s="27" t="s">
        <v>112</v>
      </c>
      <c r="AB4" s="27" t="s">
        <v>113</v>
      </c>
      <c r="AC4" s="27" t="s">
        <v>114</v>
      </c>
      <c r="AD4" s="27" t="s">
        <v>115</v>
      </c>
      <c r="AE4" s="27" t="s">
        <v>116</v>
      </c>
      <c r="AF4" s="27" t="s">
        <v>117</v>
      </c>
      <c r="AG4" s="27" t="s">
        <v>118</v>
      </c>
      <c r="AH4" s="27" t="s">
        <v>119</v>
      </c>
      <c r="AI4" s="27" t="s">
        <v>120</v>
      </c>
      <c r="AJ4" s="27" t="s">
        <v>121</v>
      </c>
      <c r="AK4" s="27" t="s">
        <v>122</v>
      </c>
      <c r="AL4" s="27" t="s">
        <v>123</v>
      </c>
      <c r="AM4" s="93" t="s">
        <v>124</v>
      </c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0"/>
    </row>
    <row r="5" spans="1:56" s="2" customFormat="1" ht="12.75" customHeight="1">
      <c r="A5" s="44"/>
      <c r="B5" s="44"/>
      <c r="C5" s="53">
        <v>1</v>
      </c>
      <c r="D5" s="53">
        <v>2</v>
      </c>
      <c r="E5" s="53">
        <v>3</v>
      </c>
      <c r="F5" s="53">
        <v>4</v>
      </c>
      <c r="G5" s="53">
        <v>5</v>
      </c>
      <c r="H5" s="53">
        <v>6</v>
      </c>
      <c r="I5" s="53">
        <v>7</v>
      </c>
      <c r="J5" s="53">
        <v>8</v>
      </c>
      <c r="K5" s="53">
        <v>9</v>
      </c>
      <c r="L5" s="53">
        <v>10</v>
      </c>
      <c r="M5" s="53">
        <v>11</v>
      </c>
      <c r="N5" s="53">
        <v>12</v>
      </c>
      <c r="O5" s="53">
        <v>13</v>
      </c>
      <c r="P5" s="53">
        <v>14</v>
      </c>
      <c r="Q5" s="53">
        <v>15</v>
      </c>
      <c r="R5" s="53">
        <v>16</v>
      </c>
      <c r="S5" s="53">
        <v>17</v>
      </c>
      <c r="T5" s="53">
        <v>18</v>
      </c>
      <c r="U5" s="53">
        <v>19</v>
      </c>
      <c r="V5" s="53">
        <v>20</v>
      </c>
      <c r="W5" s="53">
        <v>21</v>
      </c>
      <c r="X5" s="53">
        <v>22</v>
      </c>
      <c r="Y5" s="53">
        <v>23</v>
      </c>
      <c r="Z5" s="53">
        <v>24</v>
      </c>
      <c r="AA5" s="53">
        <v>25</v>
      </c>
      <c r="AB5" s="53">
        <v>26</v>
      </c>
      <c r="AC5" s="53">
        <v>27</v>
      </c>
      <c r="AD5" s="53">
        <v>28</v>
      </c>
      <c r="AE5" s="53">
        <v>29</v>
      </c>
      <c r="AF5" s="53">
        <v>30</v>
      </c>
      <c r="AG5" s="53">
        <v>31</v>
      </c>
      <c r="AH5" s="53">
        <v>32</v>
      </c>
      <c r="AI5" s="53">
        <v>33</v>
      </c>
      <c r="AJ5" s="53">
        <v>34</v>
      </c>
      <c r="AK5" s="53">
        <v>35</v>
      </c>
      <c r="AL5" s="53">
        <v>36</v>
      </c>
      <c r="AM5" s="94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0"/>
    </row>
    <row r="6" spans="1:56" s="3" customFormat="1" ht="12.75" customHeight="1">
      <c r="A6" s="30">
        <v>1</v>
      </c>
      <c r="B6" s="31" t="s">
        <v>2</v>
      </c>
      <c r="C6" s="58">
        <v>200800</v>
      </c>
      <c r="D6" s="58">
        <v>233564</v>
      </c>
      <c r="E6" s="58">
        <v>802233.3</v>
      </c>
      <c r="F6" s="58">
        <v>380416.9</v>
      </c>
      <c r="G6" s="58">
        <v>176585.4</v>
      </c>
      <c r="H6" s="58">
        <v>303507.3</v>
      </c>
      <c r="I6" s="58">
        <v>363000</v>
      </c>
      <c r="J6" s="58">
        <v>324314</v>
      </c>
      <c r="K6" s="58">
        <v>220000</v>
      </c>
      <c r="L6" s="58">
        <v>339178.125</v>
      </c>
      <c r="M6" s="58">
        <v>2008800</v>
      </c>
      <c r="N6" s="58">
        <v>483000</v>
      </c>
      <c r="O6" s="58">
        <v>463934.587</v>
      </c>
      <c r="P6" s="75">
        <v>200160</v>
      </c>
      <c r="Q6" s="75">
        <v>310781</v>
      </c>
      <c r="R6" s="75">
        <v>491119.2</v>
      </c>
      <c r="S6" s="75">
        <v>246551.94200000001</v>
      </c>
      <c r="T6" s="75">
        <v>127012.8</v>
      </c>
      <c r="U6" s="75">
        <v>32200</v>
      </c>
      <c r="V6" s="75">
        <v>474409</v>
      </c>
      <c r="W6" s="75">
        <v>134400</v>
      </c>
      <c r="X6" s="75">
        <v>494568.7</v>
      </c>
      <c r="Y6" s="75">
        <v>255399.3</v>
      </c>
      <c r="Z6" s="75">
        <v>137519.5</v>
      </c>
      <c r="AA6" s="76">
        <v>426969.1</v>
      </c>
      <c r="AB6" s="76">
        <v>318773.08799999999</v>
      </c>
      <c r="AC6" s="76">
        <v>298448.82</v>
      </c>
      <c r="AD6" s="76">
        <v>55660</v>
      </c>
      <c r="AE6" s="76">
        <v>200000</v>
      </c>
      <c r="AF6" s="76">
        <v>37500</v>
      </c>
      <c r="AG6" s="76">
        <v>332528.3</v>
      </c>
      <c r="AH6" s="58">
        <v>238610</v>
      </c>
      <c r="AI6" s="76">
        <v>250650</v>
      </c>
      <c r="AJ6" s="76">
        <v>256850</v>
      </c>
      <c r="AK6" s="76">
        <v>320000</v>
      </c>
      <c r="AL6" s="76">
        <v>200000</v>
      </c>
      <c r="AM6" s="88">
        <f>SUM(C6:AL6)</f>
        <v>12139444.362000002</v>
      </c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0"/>
    </row>
    <row r="7" spans="1:56" s="7" customFormat="1" ht="12.75" customHeight="1">
      <c r="A7" s="30">
        <v>2</v>
      </c>
      <c r="B7" s="31" t="s">
        <v>3</v>
      </c>
      <c r="C7" s="58">
        <v>274229</v>
      </c>
      <c r="D7" s="58">
        <v>298381.89</v>
      </c>
      <c r="E7" s="58">
        <v>1116847.8262025001</v>
      </c>
      <c r="F7" s="58">
        <v>431486.17000000004</v>
      </c>
      <c r="G7" s="58">
        <v>93773.141781400016</v>
      </c>
      <c r="H7" s="58">
        <v>495992.69623090909</v>
      </c>
      <c r="I7" s="58">
        <v>437299.36700296961</v>
      </c>
      <c r="J7" s="58">
        <v>493625.46035000001</v>
      </c>
      <c r="K7" s="58">
        <v>308627.37487181817</v>
      </c>
      <c r="L7" s="58">
        <v>612329.48597290204</v>
      </c>
      <c r="M7" s="58">
        <v>2123546.1169599998</v>
      </c>
      <c r="N7" s="58">
        <v>636577.63147999998</v>
      </c>
      <c r="O7" s="58">
        <v>618848.07182818186</v>
      </c>
      <c r="P7" s="75">
        <v>198442.90409999999</v>
      </c>
      <c r="Q7" s="75">
        <v>423494.59857999999</v>
      </c>
      <c r="R7" s="75">
        <v>626120.44999999995</v>
      </c>
      <c r="S7" s="75">
        <v>306688.14308000007</v>
      </c>
      <c r="T7" s="75">
        <v>-493262.86966019997</v>
      </c>
      <c r="U7" s="75">
        <v>38905.140374311108</v>
      </c>
      <c r="V7" s="75">
        <v>240158</v>
      </c>
      <c r="W7" s="75">
        <v>250346</v>
      </c>
      <c r="X7" s="75">
        <v>649460.10705363634</v>
      </c>
      <c r="Y7" s="75">
        <v>383898.20600000001</v>
      </c>
      <c r="Z7" s="75">
        <v>165073.36000000002</v>
      </c>
      <c r="AA7" s="76">
        <v>653618.7803499999</v>
      </c>
      <c r="AB7" s="76">
        <v>452631.70933035039</v>
      </c>
      <c r="AC7" s="76">
        <v>357158.2618872727</v>
      </c>
      <c r="AD7" s="76">
        <v>74712.042000000001</v>
      </c>
      <c r="AE7" s="76">
        <v>229726.65408340908</v>
      </c>
      <c r="AF7" s="76">
        <v>49286.164301690893</v>
      </c>
      <c r="AG7" s="76">
        <v>420684.97</v>
      </c>
      <c r="AH7" s="58">
        <v>285491.40410545451</v>
      </c>
      <c r="AI7" s="76">
        <v>301180.68000000005</v>
      </c>
      <c r="AJ7" s="76">
        <v>283400.82</v>
      </c>
      <c r="AK7" s="76">
        <v>469015.50818181818</v>
      </c>
      <c r="AL7" s="76">
        <v>216411.7</v>
      </c>
      <c r="AM7" s="88">
        <f t="shared" ref="AM7:AM70" si="0">SUM(C7:AL7)</f>
        <v>14524206.966448419</v>
      </c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10"/>
    </row>
    <row r="8" spans="1:56" s="4" customFormat="1" ht="12.75" customHeight="1">
      <c r="A8" s="30">
        <v>3</v>
      </c>
      <c r="B8" s="31" t="s">
        <v>57</v>
      </c>
      <c r="C8" s="58">
        <v>274407</v>
      </c>
      <c r="D8" s="58">
        <v>407143.89</v>
      </c>
      <c r="E8" s="58">
        <v>1146781.4180325002</v>
      </c>
      <c r="F8" s="58">
        <v>434014.01000000007</v>
      </c>
      <c r="G8" s="58">
        <v>117540.56823140004</v>
      </c>
      <c r="H8" s="58">
        <v>498243.4169009091</v>
      </c>
      <c r="I8" s="58">
        <v>437299.36700296961</v>
      </c>
      <c r="J8" s="58">
        <v>493625.46035000001</v>
      </c>
      <c r="K8" s="58">
        <v>308677.37487181817</v>
      </c>
      <c r="L8" s="58">
        <v>660491.32815290208</v>
      </c>
      <c r="M8" s="58">
        <v>2126989.10751</v>
      </c>
      <c r="N8" s="58">
        <v>639173.21548000001</v>
      </c>
      <c r="O8" s="58">
        <v>621476.61499818182</v>
      </c>
      <c r="P8" s="75">
        <v>200472.59571999998</v>
      </c>
      <c r="Q8" s="75">
        <v>423494.59857999999</v>
      </c>
      <c r="R8" s="75">
        <v>626197.61</v>
      </c>
      <c r="S8" s="75">
        <v>318397.8884900001</v>
      </c>
      <c r="T8" s="75">
        <v>-348223.91552019992</v>
      </c>
      <c r="U8" s="75">
        <v>39105.568634311108</v>
      </c>
      <c r="V8" s="75">
        <v>240158</v>
      </c>
      <c r="W8" s="75">
        <v>250346</v>
      </c>
      <c r="X8" s="75">
        <v>649495.74905363633</v>
      </c>
      <c r="Y8" s="75">
        <v>390335.39999999997</v>
      </c>
      <c r="Z8" s="75">
        <v>165073.36000000002</v>
      </c>
      <c r="AA8" s="76">
        <v>704719.20034999994</v>
      </c>
      <c r="AB8" s="76">
        <v>461434.47658337897</v>
      </c>
      <c r="AC8" s="76">
        <v>359926.73020727269</v>
      </c>
      <c r="AD8" s="76">
        <v>74712.042000000001</v>
      </c>
      <c r="AE8" s="76">
        <v>270494.21408340911</v>
      </c>
      <c r="AF8" s="76">
        <v>49762.573301690893</v>
      </c>
      <c r="AG8" s="76">
        <v>420684.97</v>
      </c>
      <c r="AH8" s="58">
        <v>285491.40410545451</v>
      </c>
      <c r="AI8" s="76">
        <v>302009.94000000006</v>
      </c>
      <c r="AJ8" s="76">
        <v>286281.38</v>
      </c>
      <c r="AK8" s="76">
        <v>471631.01818181819</v>
      </c>
      <c r="AL8" s="76">
        <v>216411.7</v>
      </c>
      <c r="AM8" s="88">
        <f t="shared" si="0"/>
        <v>15024275.275301451</v>
      </c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0"/>
    </row>
    <row r="9" spans="1:56" s="4" customFormat="1" ht="12.75" customHeight="1">
      <c r="A9" s="30">
        <v>4</v>
      </c>
      <c r="B9" s="31" t="s">
        <v>4</v>
      </c>
      <c r="C9" s="58">
        <v>281555</v>
      </c>
      <c r="D9" s="58">
        <v>303683.19620000001</v>
      </c>
      <c r="E9" s="58">
        <v>1207249.2977944002</v>
      </c>
      <c r="F9" s="58">
        <v>441998.76000000007</v>
      </c>
      <c r="G9" s="58">
        <v>104649.09478137871</v>
      </c>
      <c r="H9" s="58">
        <v>518539.02981960907</v>
      </c>
      <c r="I9" s="58">
        <v>480965.64517116838</v>
      </c>
      <c r="J9" s="58">
        <v>512225.66346250003</v>
      </c>
      <c r="K9" s="58">
        <v>322051.67737181816</v>
      </c>
      <c r="L9" s="58">
        <v>633915.49572290201</v>
      </c>
      <c r="M9" s="58">
        <v>2135494.9982142998</v>
      </c>
      <c r="N9" s="58">
        <v>675844.82516580005</v>
      </c>
      <c r="O9" s="58">
        <v>657858.63779818185</v>
      </c>
      <c r="P9" s="75">
        <v>202227.80239029997</v>
      </c>
      <c r="Q9" s="75">
        <v>433981.52901130001</v>
      </c>
      <c r="R9" s="75">
        <v>651595.06999999995</v>
      </c>
      <c r="S9" s="75">
        <v>320546.26402000006</v>
      </c>
      <c r="T9" s="75">
        <v>-493262.86966019997</v>
      </c>
      <c r="U9" s="75">
        <v>39966.911500211107</v>
      </c>
      <c r="V9" s="75">
        <v>249168</v>
      </c>
      <c r="W9" s="75">
        <v>259356.75</v>
      </c>
      <c r="X9" s="75">
        <v>650948.27300363639</v>
      </c>
      <c r="Y9" s="75">
        <v>400376.21350000001</v>
      </c>
      <c r="Z9" s="75">
        <v>174303.57724000001</v>
      </c>
      <c r="AA9" s="76">
        <v>701792.4289099999</v>
      </c>
      <c r="AB9" s="76">
        <v>479351.75728525041</v>
      </c>
      <c r="AC9" s="76">
        <v>370963.5823372727</v>
      </c>
      <c r="AD9" s="76">
        <v>76896.462</v>
      </c>
      <c r="AE9" s="76">
        <v>232636.31301340909</v>
      </c>
      <c r="AF9" s="76">
        <v>51539.735421690893</v>
      </c>
      <c r="AG9" s="76">
        <v>400767.86545010004</v>
      </c>
      <c r="AH9" s="58">
        <v>292886.64177545451</v>
      </c>
      <c r="AI9" s="76">
        <v>318016.64500000008</v>
      </c>
      <c r="AJ9" s="76">
        <v>292352.50520479999</v>
      </c>
      <c r="AK9" s="76">
        <v>482703.68818181817</v>
      </c>
      <c r="AL9" s="76">
        <v>220057.12000000002</v>
      </c>
      <c r="AM9" s="88">
        <f t="shared" si="0"/>
        <v>15085203.5870871</v>
      </c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0"/>
    </row>
    <row r="10" spans="1:56" s="4" customFormat="1" ht="12.75" customHeight="1">
      <c r="A10" s="30">
        <v>5</v>
      </c>
      <c r="B10" s="31" t="s">
        <v>5</v>
      </c>
      <c r="C10" s="58">
        <v>882194</v>
      </c>
      <c r="D10" s="58">
        <v>1105786.4581855002</v>
      </c>
      <c r="E10" s="58">
        <v>7166940.3268394386</v>
      </c>
      <c r="F10" s="58">
        <v>1485944.0455</v>
      </c>
      <c r="G10" s="58">
        <v>870076.23999829497</v>
      </c>
      <c r="H10" s="58">
        <v>2850173.1434519999</v>
      </c>
      <c r="I10" s="58">
        <v>3493302.2534559001</v>
      </c>
      <c r="J10" s="58">
        <v>2274536.6705169994</v>
      </c>
      <c r="K10" s="58">
        <v>1645750.424173</v>
      </c>
      <c r="L10" s="58">
        <v>2477058.8458246612</v>
      </c>
      <c r="M10" s="58">
        <v>2138109.4004676617</v>
      </c>
      <c r="N10" s="58">
        <v>4580853.0680410005</v>
      </c>
      <c r="O10" s="58">
        <v>4319534.1629825002</v>
      </c>
      <c r="P10" s="75">
        <v>392911.18526960007</v>
      </c>
      <c r="Q10" s="75">
        <v>1291938.4079864002</v>
      </c>
      <c r="R10" s="75">
        <v>2889940.5722000003</v>
      </c>
      <c r="S10" s="75">
        <v>1712213.2376980397</v>
      </c>
      <c r="T10" s="75">
        <v>826086.85901700391</v>
      </c>
      <c r="U10" s="75">
        <v>147248.65663015706</v>
      </c>
      <c r="V10" s="75">
        <v>1848493</v>
      </c>
      <c r="W10" s="75">
        <v>1570526.7999999998</v>
      </c>
      <c r="X10" s="75">
        <v>4733583.2613329003</v>
      </c>
      <c r="Y10" s="75">
        <v>1823146.0395000002</v>
      </c>
      <c r="Z10" s="75">
        <v>1090020.1070700001</v>
      </c>
      <c r="AA10" s="76">
        <v>5990862.0712744994</v>
      </c>
      <c r="AB10" s="76">
        <v>3810915.0330734989</v>
      </c>
      <c r="AC10" s="76">
        <v>2165817.6979950527</v>
      </c>
      <c r="AD10" s="76">
        <v>279053.13705000002</v>
      </c>
      <c r="AE10" s="76">
        <v>379949.86328005011</v>
      </c>
      <c r="AF10" s="76">
        <v>287455.17625650018</v>
      </c>
      <c r="AG10" s="76">
        <v>3040179.4654999995</v>
      </c>
      <c r="AH10" s="58">
        <v>873599.68165849987</v>
      </c>
      <c r="AI10" s="76">
        <v>2151290.5750000002</v>
      </c>
      <c r="AJ10" s="76">
        <v>1033474.6335549999</v>
      </c>
      <c r="AK10" s="76">
        <v>2034881.0410000002</v>
      </c>
      <c r="AL10" s="76">
        <v>477752.24900000007</v>
      </c>
      <c r="AM10" s="88">
        <f t="shared" si="0"/>
        <v>76141597.790784165</v>
      </c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0"/>
    </row>
    <row r="11" spans="1:56" s="5" customFormat="1" ht="12.75" customHeight="1">
      <c r="A11" s="30">
        <v>6</v>
      </c>
      <c r="B11" s="31" t="s">
        <v>6</v>
      </c>
      <c r="C11" s="58">
        <v>977240</v>
      </c>
      <c r="D11" s="58">
        <v>1810437.0575100004</v>
      </c>
      <c r="E11" s="58">
        <v>8321969.6185600096</v>
      </c>
      <c r="F11" s="58">
        <v>1894505.31</v>
      </c>
      <c r="G11" s="58">
        <v>1272638.2584059001</v>
      </c>
      <c r="H11" s="58">
        <v>4394647.8131999997</v>
      </c>
      <c r="I11" s="58">
        <v>4130087.6383246672</v>
      </c>
      <c r="J11" s="58">
        <v>2994186.0621399996</v>
      </c>
      <c r="K11" s="58">
        <v>2156668.4411800001</v>
      </c>
      <c r="L11" s="58">
        <v>3100153.3524558684</v>
      </c>
      <c r="M11" s="58">
        <v>4190625.9006511066</v>
      </c>
      <c r="N11" s="58">
        <v>5689379.4730200004</v>
      </c>
      <c r="O11" s="58">
        <v>5073389.48245</v>
      </c>
      <c r="P11" s="75">
        <v>602658.84807999991</v>
      </c>
      <c r="Q11" s="75">
        <v>1957509.7747199999</v>
      </c>
      <c r="R11" s="75">
        <v>4023954.11</v>
      </c>
      <c r="S11" s="75">
        <v>2275907.219302</v>
      </c>
      <c r="T11" s="75">
        <v>1607034.5285501997</v>
      </c>
      <c r="U11" s="75">
        <v>204907.62691553525</v>
      </c>
      <c r="V11" s="75">
        <v>2880334</v>
      </c>
      <c r="W11" s="75">
        <v>1936088</v>
      </c>
      <c r="X11" s="75">
        <v>6193635.2776520001</v>
      </c>
      <c r="Y11" s="75">
        <v>2043458.5600000001</v>
      </c>
      <c r="Z11" s="75">
        <v>1414862.1520000002</v>
      </c>
      <c r="AA11" s="76">
        <v>6408936.0699799992</v>
      </c>
      <c r="AB11" s="76">
        <v>4335989.7223499985</v>
      </c>
      <c r="AC11" s="76">
        <v>1610036.2461252881</v>
      </c>
      <c r="AD11" s="76">
        <v>347213.34899999999</v>
      </c>
      <c r="AE11" s="76">
        <v>523048.05856100004</v>
      </c>
      <c r="AF11" s="76">
        <v>416426.17633000307</v>
      </c>
      <c r="AG11" s="76">
        <v>3648469.59</v>
      </c>
      <c r="AH11" s="58">
        <v>1026935.0959</v>
      </c>
      <c r="AI11" s="76">
        <v>2623702.6300000004</v>
      </c>
      <c r="AJ11" s="76">
        <v>1279418.0688999998</v>
      </c>
      <c r="AK11" s="76">
        <v>2621228.14</v>
      </c>
      <c r="AL11" s="76">
        <v>713381.84</v>
      </c>
      <c r="AM11" s="88">
        <f t="shared" si="0"/>
        <v>96701063.49226357</v>
      </c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0"/>
    </row>
    <row r="12" spans="1:56" s="5" customFormat="1" ht="12.75" customHeight="1">
      <c r="A12" s="30">
        <v>7</v>
      </c>
      <c r="B12" s="31" t="s">
        <v>58</v>
      </c>
      <c r="C12" s="58">
        <v>54511</v>
      </c>
      <c r="D12" s="58">
        <v>254354.94889000003</v>
      </c>
      <c r="E12" s="58">
        <v>197471.21537000002</v>
      </c>
      <c r="F12" s="58">
        <v>47266.25</v>
      </c>
      <c r="G12" s="58">
        <v>87664.802789999987</v>
      </c>
      <c r="H12" s="58">
        <v>293898.62106999999</v>
      </c>
      <c r="I12" s="58">
        <v>166192.16060166666</v>
      </c>
      <c r="J12" s="58">
        <v>132076.80495999998</v>
      </c>
      <c r="K12" s="58">
        <v>62754.604919999998</v>
      </c>
      <c r="L12" s="58">
        <v>349807.62477999995</v>
      </c>
      <c r="M12" s="58">
        <v>255121.71271110664</v>
      </c>
      <c r="N12" s="58">
        <v>112349.44748999999</v>
      </c>
      <c r="O12" s="58">
        <v>83747.283549999993</v>
      </c>
      <c r="P12" s="75">
        <v>34176.807860000001</v>
      </c>
      <c r="Q12" s="75">
        <v>92044.895029999985</v>
      </c>
      <c r="R12" s="75">
        <v>216802.13</v>
      </c>
      <c r="S12" s="75">
        <v>200413.31638000003</v>
      </c>
      <c r="T12" s="75">
        <v>520728.04340999993</v>
      </c>
      <c r="U12" s="75">
        <v>36459.102339999998</v>
      </c>
      <c r="V12" s="75">
        <v>419476</v>
      </c>
      <c r="W12" s="75">
        <v>203304</v>
      </c>
      <c r="X12" s="75">
        <v>152600.217034</v>
      </c>
      <c r="Y12" s="75">
        <v>129359.67999999999</v>
      </c>
      <c r="Z12" s="75">
        <v>21486.86</v>
      </c>
      <c r="AA12" s="76">
        <v>554932.39642999996</v>
      </c>
      <c r="AB12" s="76">
        <v>205426.31237000006</v>
      </c>
      <c r="AC12" s="76">
        <v>67740.930700000012</v>
      </c>
      <c r="AD12" s="76">
        <v>30210.007000000001</v>
      </c>
      <c r="AE12" s="76">
        <v>30265.134101</v>
      </c>
      <c r="AF12" s="76">
        <v>5009.9738500000385</v>
      </c>
      <c r="AG12" s="76">
        <v>67709.010000000009</v>
      </c>
      <c r="AH12" s="58">
        <v>30788.538039999996</v>
      </c>
      <c r="AI12" s="76">
        <v>235980.72000000003</v>
      </c>
      <c r="AJ12" s="76">
        <v>130323.61489999999</v>
      </c>
      <c r="AK12" s="76">
        <v>89162.89</v>
      </c>
      <c r="AL12" s="76">
        <v>8712.0600000000013</v>
      </c>
      <c r="AM12" s="88">
        <f t="shared" si="0"/>
        <v>5580329.1165777724</v>
      </c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0"/>
    </row>
    <row r="13" spans="1:56" s="5" customFormat="1" ht="12.75" customHeight="1">
      <c r="A13" s="30">
        <v>8</v>
      </c>
      <c r="B13" s="31" t="s">
        <v>59</v>
      </c>
      <c r="C13" s="58">
        <v>85748</v>
      </c>
      <c r="D13" s="58">
        <v>491786.17096000002</v>
      </c>
      <c r="E13" s="58">
        <v>280065.41182450019</v>
      </c>
      <c r="F13" s="58">
        <v>55185.057999999997</v>
      </c>
      <c r="G13" s="58">
        <v>188066.48292859996</v>
      </c>
      <c r="H13" s="58">
        <v>482050.44769519096</v>
      </c>
      <c r="I13" s="58">
        <v>324796.49903799698</v>
      </c>
      <c r="J13" s="58">
        <v>248064.38433999999</v>
      </c>
      <c r="K13" s="58">
        <v>119927.22801818181</v>
      </c>
      <c r="L13" s="58">
        <v>449118.72016977251</v>
      </c>
      <c r="M13" s="58">
        <v>749874.29065430013</v>
      </c>
      <c r="N13" s="58">
        <v>166898.09970307277</v>
      </c>
      <c r="O13" s="58">
        <v>175780.38284181818</v>
      </c>
      <c r="P13" s="75">
        <v>19135.598150299997</v>
      </c>
      <c r="Q13" s="75">
        <v>184325.6133613</v>
      </c>
      <c r="R13" s="75">
        <v>314501.95000000007</v>
      </c>
      <c r="S13" s="75">
        <v>173771.55321999997</v>
      </c>
      <c r="T13" s="75">
        <v>992555.67226999986</v>
      </c>
      <c r="U13" s="75">
        <v>44698.562664788886</v>
      </c>
      <c r="V13" s="75">
        <v>778794</v>
      </c>
      <c r="W13" s="75">
        <v>88276</v>
      </c>
      <c r="X13" s="75">
        <v>266623.18736676255</v>
      </c>
      <c r="Y13" s="75">
        <v>96480.91</v>
      </c>
      <c r="Z13" s="75">
        <v>49376.959999999992</v>
      </c>
      <c r="AA13" s="76">
        <v>465268.99144000007</v>
      </c>
      <c r="AB13" s="76">
        <v>331994.39477157529</v>
      </c>
      <c r="AC13" s="76">
        <v>52864.957582727264</v>
      </c>
      <c r="AD13" s="76">
        <v>23944.989000000001</v>
      </c>
      <c r="AE13" s="76">
        <v>42786.308987590906</v>
      </c>
      <c r="AF13" s="76">
        <v>13160.192448109121</v>
      </c>
      <c r="AG13" s="76">
        <v>109396.02545010007</v>
      </c>
      <c r="AH13" s="58">
        <v>31326.989164545455</v>
      </c>
      <c r="AI13" s="76">
        <v>190592.69999999998</v>
      </c>
      <c r="AJ13" s="76">
        <v>122646.87107480002</v>
      </c>
      <c r="AK13" s="76">
        <v>135404.42181818184</v>
      </c>
      <c r="AL13" s="76">
        <v>32954.560000000005</v>
      </c>
      <c r="AM13" s="88">
        <f t="shared" si="0"/>
        <v>8378242.5849442137</v>
      </c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0"/>
    </row>
    <row r="14" spans="1:56" s="4" customFormat="1" ht="12.75" customHeight="1">
      <c r="A14" s="30">
        <v>9</v>
      </c>
      <c r="B14" s="32" t="s">
        <v>7</v>
      </c>
      <c r="C14" s="59">
        <v>31.084886090814489</v>
      </c>
      <c r="D14" s="66">
        <v>26.983680962201223</v>
      </c>
      <c r="E14" s="59">
        <v>15.583328104742582</v>
      </c>
      <c r="F14" s="66">
        <v>29.037847778097913</v>
      </c>
      <c r="G14" s="66">
        <v>10.777577581199525</v>
      </c>
      <c r="H14" s="66">
        <v>17.402195279623797</v>
      </c>
      <c r="I14" s="66">
        <v>12.518223024370489</v>
      </c>
      <c r="J14" s="66">
        <v>21.702242340098195</v>
      </c>
      <c r="K14" s="59">
        <v>18.752987715431114</v>
      </c>
      <c r="L14" s="59">
        <v>24.720021771184271</v>
      </c>
      <c r="M14" s="66">
        <v>99.318870984596188</v>
      </c>
      <c r="N14" s="66">
        <v>13.896486571926484</v>
      </c>
      <c r="O14" s="66">
        <v>14.326731737222495</v>
      </c>
      <c r="P14" s="77">
        <v>50.505791522284184</v>
      </c>
      <c r="Q14" s="77">
        <v>32.779782376781696</v>
      </c>
      <c r="R14" s="77">
        <v>21.665512987464606</v>
      </c>
      <c r="S14" s="77">
        <v>17.911796050141657</v>
      </c>
      <c r="T14" s="77">
        <v>-59.710775480335634</v>
      </c>
      <c r="U14" s="77">
        <v>26.421389005964752</v>
      </c>
      <c r="V14" s="77">
        <f>V7/V10%</f>
        <v>12.992096805343596</v>
      </c>
      <c r="W14" s="77">
        <v>15.940256479545592</v>
      </c>
      <c r="X14" s="77">
        <f>X7/X10%</f>
        <v>13.720263724076945</v>
      </c>
      <c r="Y14" s="77">
        <v>21.056909193367993</v>
      </c>
      <c r="Z14" s="77">
        <v>15.144065593773416</v>
      </c>
      <c r="AA14" s="78">
        <v>10.910262539410271</v>
      </c>
      <c r="AB14" s="78">
        <v>11.877244845453912</v>
      </c>
      <c r="AC14" s="78">
        <v>16.490689046354287</v>
      </c>
      <c r="AD14" s="78">
        <v>26.773410537439428</v>
      </c>
      <c r="AE14" s="78">
        <v>60.462359980923111</v>
      </c>
      <c r="AF14" s="78">
        <v>17.145686831435654</v>
      </c>
      <c r="AG14" s="78">
        <v>13.837504488598093</v>
      </c>
      <c r="AH14" s="59">
        <v>32.679888752186656</v>
      </c>
      <c r="AI14" s="78">
        <v>13.999999976758136</v>
      </c>
      <c r="AJ14" s="78">
        <v>27.422136044611285</v>
      </c>
      <c r="AK14" s="78">
        <v>23.048792471491613</v>
      </c>
      <c r="AL14" s="78">
        <v>45.297892464761581</v>
      </c>
      <c r="AM14" s="98">
        <f>AM7/AM11%</f>
        <v>15.019697242120204</v>
      </c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0"/>
    </row>
    <row r="15" spans="1:56" s="4" customFormat="1" ht="12.75" customHeight="1">
      <c r="A15" s="30">
        <v>10</v>
      </c>
      <c r="B15" s="32" t="s">
        <v>8</v>
      </c>
      <c r="C15" s="59">
        <v>31.915315678864285</v>
      </c>
      <c r="D15" s="91">
        <v>27.463095966857637</v>
      </c>
      <c r="E15" s="90">
        <v>16.844695821916901</v>
      </c>
      <c r="F15" s="66">
        <v>29.745316543953276</v>
      </c>
      <c r="G15" s="66">
        <v>12.027577581199525</v>
      </c>
      <c r="H15" s="66">
        <v>18.193246645766166</v>
      </c>
      <c r="I15" s="66">
        <v>13.768223024370489</v>
      </c>
      <c r="J15" s="66">
        <v>22.520000231346973</v>
      </c>
      <c r="K15" s="59">
        <v>19.568682628998939</v>
      </c>
      <c r="L15" s="59">
        <v>25.591458870322441</v>
      </c>
      <c r="M15" s="66">
        <v>99.877723644412669</v>
      </c>
      <c r="N15" s="66">
        <v>14.753689217428331</v>
      </c>
      <c r="O15" s="66">
        <v>15.229851483428286</v>
      </c>
      <c r="P15" s="79">
        <v>51.469087664567056</v>
      </c>
      <c r="Q15" s="77">
        <v>33.59150299492206</v>
      </c>
      <c r="R15" s="77">
        <v>22.547005854309514</v>
      </c>
      <c r="S15" s="77">
        <v>18.721164920495173</v>
      </c>
      <c r="T15" s="77">
        <v>-59.710775480335634</v>
      </c>
      <c r="U15" s="77">
        <v>27.142462562898338</v>
      </c>
      <c r="V15" s="77">
        <f>V9/V10%</f>
        <v>13.479520885391505</v>
      </c>
      <c r="W15" s="77">
        <v>16.513997086837364</v>
      </c>
      <c r="X15" s="77">
        <v>13.751702189777051</v>
      </c>
      <c r="Y15" s="77">
        <v>21.960731879153446</v>
      </c>
      <c r="Z15" s="77">
        <v>15.990858894202617</v>
      </c>
      <c r="AA15" s="78">
        <v>11.714381345466366</v>
      </c>
      <c r="AB15" s="78">
        <v>12.578390048718921</v>
      </c>
      <c r="AC15" s="78">
        <v>17.128107443238747</v>
      </c>
      <c r="AD15" s="78">
        <v>27.556207686073027</v>
      </c>
      <c r="AE15" s="78">
        <v>61.228160738128643</v>
      </c>
      <c r="AF15" s="78">
        <v>17.929659883981802</v>
      </c>
      <c r="AG15" s="78">
        <v>13.182375251133019</v>
      </c>
      <c r="AH15" s="59">
        <v>33.526413519224157</v>
      </c>
      <c r="AI15" s="78">
        <v>14.782598347970733</v>
      </c>
      <c r="AJ15" s="78">
        <v>28.288309718754352</v>
      </c>
      <c r="AK15" s="78">
        <v>23.721469631689303</v>
      </c>
      <c r="AL15" s="78">
        <v>46.060928119252033</v>
      </c>
      <c r="AM15" s="98">
        <f>AM9/AM10%</f>
        <v>19.81203970599228</v>
      </c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0"/>
    </row>
    <row r="16" spans="1:56" s="5" customFormat="1" ht="12.75" customHeight="1">
      <c r="A16" s="30">
        <v>11</v>
      </c>
      <c r="B16" s="32" t="s">
        <v>9</v>
      </c>
      <c r="C16" s="59">
        <v>90.274037084032571</v>
      </c>
      <c r="D16" s="66">
        <v>61.07842598551052</v>
      </c>
      <c r="E16" s="59">
        <v>86.120722080688978</v>
      </c>
      <c r="F16" s="66">
        <v>78.434409112318619</v>
      </c>
      <c r="G16" s="66">
        <v>68.367914782645926</v>
      </c>
      <c r="H16" s="66">
        <v>64.855553040930076</v>
      </c>
      <c r="I16" s="66">
        <v>84.581794852007704</v>
      </c>
      <c r="J16" s="66">
        <v>75.965107822703132</v>
      </c>
      <c r="K16" s="59">
        <v>76.309848688310367</v>
      </c>
      <c r="L16" s="59">
        <v>79.9011714650307</v>
      </c>
      <c r="M16" s="66">
        <v>51.021242438640471</v>
      </c>
      <c r="N16" s="66">
        <v>80.515864511484608</v>
      </c>
      <c r="O16" s="66">
        <v>85.140992583454207</v>
      </c>
      <c r="P16" s="80">
        <v>65.196285845859364</v>
      </c>
      <c r="Q16" s="77">
        <v>65.999078250896474</v>
      </c>
      <c r="R16" s="77">
        <v>71.818427675856384</v>
      </c>
      <c r="S16" s="77">
        <v>75.232119445675821</v>
      </c>
      <c r="T16" s="77">
        <v>51.404425004001965</v>
      </c>
      <c r="U16" s="77">
        <v>71.860993583637693</v>
      </c>
      <c r="V16" s="77">
        <v>64.176342049220679</v>
      </c>
      <c r="W16" s="77">
        <v>81.118564858622122</v>
      </c>
      <c r="X16" s="77">
        <v>76.426574202919426</v>
      </c>
      <c r="Y16" s="77">
        <v>89.218645055371226</v>
      </c>
      <c r="Z16" s="77">
        <v>77.040728351464168</v>
      </c>
      <c r="AA16" s="78">
        <v>93.476701996392279</v>
      </c>
      <c r="AB16" s="78">
        <v>87.89031517833206</v>
      </c>
      <c r="AC16" s="78">
        <v>134.51980992398822</v>
      </c>
      <c r="AD16" s="78">
        <v>80.369357299681482</v>
      </c>
      <c r="AE16" s="78">
        <v>72.641482376468616</v>
      </c>
      <c r="AF16" s="78">
        <v>69.0290842880881</v>
      </c>
      <c r="AG16" s="78">
        <v>83.327526528732818</v>
      </c>
      <c r="AH16" s="59">
        <v>85.068636289315066</v>
      </c>
      <c r="AI16" s="78">
        <v>81.994451291913364</v>
      </c>
      <c r="AJ16" s="78">
        <v>80.776929658617874</v>
      </c>
      <c r="AK16" s="78">
        <v>77.6308254114806</v>
      </c>
      <c r="AL16" s="78">
        <v>66.970060381688441</v>
      </c>
      <c r="AM16" s="98">
        <f>AM10/AM11%</f>
        <v>78.739152436390484</v>
      </c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</row>
    <row r="17" spans="1:56" s="6" customFormat="1" ht="12.75" customHeight="1">
      <c r="A17" s="30">
        <v>12</v>
      </c>
      <c r="B17" s="33" t="s">
        <v>10</v>
      </c>
      <c r="C17" s="58">
        <v>617085</v>
      </c>
      <c r="D17" s="57">
        <v>911507</v>
      </c>
      <c r="E17" s="58">
        <v>6887026.8376030112</v>
      </c>
      <c r="F17" s="57">
        <v>1403702.0499999998</v>
      </c>
      <c r="G17" s="57">
        <v>942558.40881999978</v>
      </c>
      <c r="H17" s="57">
        <v>3414354.9986030003</v>
      </c>
      <c r="I17" s="57">
        <v>3360648.3811479993</v>
      </c>
      <c r="J17" s="57">
        <v>2252495.81</v>
      </c>
      <c r="K17" s="57">
        <v>1728063.8391700001</v>
      </c>
      <c r="L17" s="57">
        <v>1990543.3040399998</v>
      </c>
      <c r="M17" s="57">
        <v>1291546.4533799998</v>
      </c>
      <c r="N17" s="57">
        <v>4883308.1583399996</v>
      </c>
      <c r="O17" s="57">
        <v>4276132.4845100008</v>
      </c>
      <c r="P17" s="80">
        <v>383050.56296000001</v>
      </c>
      <c r="Q17" s="80">
        <v>1346772.5627799998</v>
      </c>
      <c r="R17" s="80">
        <v>3083254.55</v>
      </c>
      <c r="S17" s="80">
        <v>1773423.0499999998</v>
      </c>
      <c r="T17" s="80">
        <v>852079.41676000005</v>
      </c>
      <c r="U17" s="80">
        <v>114185.33226000001</v>
      </c>
      <c r="V17" s="81">
        <v>1835846</v>
      </c>
      <c r="W17" s="81">
        <v>1597264</v>
      </c>
      <c r="X17" s="80">
        <v>5277444.7084115995</v>
      </c>
      <c r="Y17" s="80">
        <v>1556642.25</v>
      </c>
      <c r="Z17" s="80">
        <v>1200411.8296699999</v>
      </c>
      <c r="AA17" s="76">
        <v>5008923.4543200005</v>
      </c>
      <c r="AB17" s="76">
        <v>2865743.7256800001</v>
      </c>
      <c r="AC17" s="76">
        <v>1197244.56161</v>
      </c>
      <c r="AD17" s="76">
        <v>243773.057</v>
      </c>
      <c r="AE17" s="76">
        <v>209767.5403699998</v>
      </c>
      <c r="AF17" s="76">
        <v>353290.53384020302</v>
      </c>
      <c r="AG17" s="76">
        <v>3118388.59</v>
      </c>
      <c r="AH17" s="58">
        <v>710116.70263000007</v>
      </c>
      <c r="AI17" s="76">
        <v>2093199.9899999998</v>
      </c>
      <c r="AJ17" s="76">
        <v>869348.51979999989</v>
      </c>
      <c r="AK17" s="76">
        <v>2013100.2999999998</v>
      </c>
      <c r="AL17" s="76">
        <v>462249.51500000001</v>
      </c>
      <c r="AM17" s="88">
        <f t="shared" si="0"/>
        <v>72124493.478705794</v>
      </c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0"/>
    </row>
    <row r="18" spans="1:56" s="4" customFormat="1" ht="12.75" customHeight="1">
      <c r="A18" s="30">
        <v>13</v>
      </c>
      <c r="B18" s="34" t="s">
        <v>60</v>
      </c>
      <c r="C18" s="58">
        <v>617085</v>
      </c>
      <c r="D18" s="58">
        <v>911507</v>
      </c>
      <c r="E18" s="58">
        <v>6887026.8376030112</v>
      </c>
      <c r="F18" s="58">
        <v>1403702.0499999998</v>
      </c>
      <c r="G18" s="58">
        <v>942558.40881999978</v>
      </c>
      <c r="H18" s="58">
        <v>3414354.9986030003</v>
      </c>
      <c r="I18" s="58">
        <v>3360648.3811479993</v>
      </c>
      <c r="J18" s="58">
        <v>2252495.81</v>
      </c>
      <c r="K18" s="58">
        <v>1728063.8391700001</v>
      </c>
      <c r="L18" s="58">
        <v>1990543.3040399998</v>
      </c>
      <c r="M18" s="58">
        <v>1291546.4533799998</v>
      </c>
      <c r="N18" s="58">
        <v>4883308.1583399996</v>
      </c>
      <c r="O18" s="58">
        <v>4276132.4845100008</v>
      </c>
      <c r="P18" s="75">
        <v>383050.56296000001</v>
      </c>
      <c r="Q18" s="75">
        <v>783333.76003</v>
      </c>
      <c r="R18" s="75">
        <v>3083254.55</v>
      </c>
      <c r="S18" s="75">
        <v>1773423.0499999998</v>
      </c>
      <c r="T18" s="75">
        <v>852079.41676000005</v>
      </c>
      <c r="U18" s="75">
        <v>114185.33226000001</v>
      </c>
      <c r="V18" s="75">
        <v>1835846</v>
      </c>
      <c r="W18" s="75">
        <v>1597264</v>
      </c>
      <c r="X18" s="75">
        <v>5277444.7084115995</v>
      </c>
      <c r="Y18" s="75">
        <v>1556642.25</v>
      </c>
      <c r="Z18" s="75">
        <v>1200411.8296699999</v>
      </c>
      <c r="AA18" s="76">
        <v>5008923.4543200005</v>
      </c>
      <c r="AB18" s="76">
        <v>2865743.7256800001</v>
      </c>
      <c r="AC18" s="76">
        <v>1197244.56161</v>
      </c>
      <c r="AD18" s="76">
        <v>243773.057</v>
      </c>
      <c r="AE18" s="76">
        <v>209767.5403699998</v>
      </c>
      <c r="AF18" s="76">
        <v>353290.53384020302</v>
      </c>
      <c r="AG18" s="76">
        <v>3118388.59</v>
      </c>
      <c r="AH18" s="58">
        <v>429273.52405999997</v>
      </c>
      <c r="AI18" s="76">
        <v>2093199.9899999998</v>
      </c>
      <c r="AJ18" s="76">
        <v>869348.51979999989</v>
      </c>
      <c r="AK18" s="76">
        <v>1604274.9</v>
      </c>
      <c r="AL18" s="76">
        <v>462249.51500000001</v>
      </c>
      <c r="AM18" s="88">
        <f t="shared" si="0"/>
        <v>70871386.097385809</v>
      </c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0"/>
    </row>
    <row r="19" spans="1:56" s="4" customFormat="1" ht="12.75" customHeight="1">
      <c r="A19" s="30">
        <v>14</v>
      </c>
      <c r="B19" s="34" t="s">
        <v>61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75">
        <v>0</v>
      </c>
      <c r="Q19" s="75">
        <v>563438.8027499998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5">
        <v>0</v>
      </c>
      <c r="X19" s="75">
        <v>0</v>
      </c>
      <c r="Y19" s="75">
        <v>0</v>
      </c>
      <c r="Z19" s="75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0</v>
      </c>
      <c r="AH19" s="58">
        <v>280843.17857000011</v>
      </c>
      <c r="AI19" s="76">
        <v>0</v>
      </c>
      <c r="AJ19" s="76">
        <v>0</v>
      </c>
      <c r="AK19" s="76">
        <v>408825.39999999991</v>
      </c>
      <c r="AL19" s="76">
        <v>0</v>
      </c>
      <c r="AM19" s="88">
        <f t="shared" si="0"/>
        <v>1253107.3813199997</v>
      </c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0"/>
    </row>
    <row r="20" spans="1:56" s="5" customFormat="1" ht="12.75" customHeight="1">
      <c r="A20" s="30">
        <v>15</v>
      </c>
      <c r="B20" s="34" t="s">
        <v>62</v>
      </c>
      <c r="C20" s="58">
        <v>207222</v>
      </c>
      <c r="D20" s="58">
        <v>793578</v>
      </c>
      <c r="E20" s="58">
        <v>5343724</v>
      </c>
      <c r="F20" s="58">
        <v>933884</v>
      </c>
      <c r="G20" s="58">
        <v>824846</v>
      </c>
      <c r="H20" s="58">
        <v>2695953.9440700002</v>
      </c>
      <c r="I20" s="58">
        <v>2232843</v>
      </c>
      <c r="J20" s="58">
        <v>2143858.81</v>
      </c>
      <c r="K20" s="58">
        <v>141104</v>
      </c>
      <c r="L20" s="58">
        <v>1643593.91454</v>
      </c>
      <c r="M20" s="58">
        <v>1079231.74544</v>
      </c>
      <c r="N20" s="58">
        <v>3753543.5862399996</v>
      </c>
      <c r="O20" s="58">
        <v>2967613.7618900007</v>
      </c>
      <c r="P20" s="75">
        <v>256473.31962000002</v>
      </c>
      <c r="Q20" s="75">
        <v>1317972.35439</v>
      </c>
      <c r="R20" s="75">
        <v>2872152.3</v>
      </c>
      <c r="S20" s="75">
        <v>1362720.55461</v>
      </c>
      <c r="T20" s="75">
        <v>748581.96964000002</v>
      </c>
      <c r="U20" s="75">
        <v>111574.33226000001</v>
      </c>
      <c r="V20" s="75">
        <v>1594664</v>
      </c>
      <c r="W20" s="75">
        <v>1045230</v>
      </c>
      <c r="X20" s="75">
        <v>4041855.7585515999</v>
      </c>
      <c r="Y20" s="75">
        <v>1204539.94</v>
      </c>
      <c r="Z20" s="75">
        <v>842241.05258000013</v>
      </c>
      <c r="AA20" s="76">
        <v>3610684.5219999999</v>
      </c>
      <c r="AB20" s="76">
        <v>1921147.3948900001</v>
      </c>
      <c r="AC20" s="76">
        <v>716157.92405999987</v>
      </c>
      <c r="AD20" s="76">
        <v>152274.56599999999</v>
      </c>
      <c r="AE20" s="76">
        <v>149806.88024999984</v>
      </c>
      <c r="AF20" s="76">
        <v>203222.29160020314</v>
      </c>
      <c r="AG20" s="76">
        <v>2134046.1799999997</v>
      </c>
      <c r="AH20" s="58">
        <v>467874.56378999999</v>
      </c>
      <c r="AI20" s="76">
        <v>718415.66</v>
      </c>
      <c r="AJ20" s="76">
        <v>603612.75</v>
      </c>
      <c r="AK20" s="76">
        <v>1398984.54</v>
      </c>
      <c r="AL20" s="76">
        <v>327457.26</v>
      </c>
      <c r="AM20" s="88">
        <f t="shared" si="0"/>
        <v>52562686.876421802</v>
      </c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0"/>
    </row>
    <row r="21" spans="1:56" s="7" customFormat="1" ht="12.75" customHeight="1">
      <c r="A21" s="30">
        <v>16</v>
      </c>
      <c r="B21" s="34" t="s">
        <v>63</v>
      </c>
      <c r="C21" s="58">
        <v>409863</v>
      </c>
      <c r="D21" s="58">
        <v>117929</v>
      </c>
      <c r="E21" s="58">
        <v>1543302.8376030112</v>
      </c>
      <c r="F21" s="58">
        <v>469818.04999999981</v>
      </c>
      <c r="G21" s="58">
        <v>117712.40881999978</v>
      </c>
      <c r="H21" s="58">
        <v>718401.0545330001</v>
      </c>
      <c r="I21" s="58">
        <v>1127805.3811479993</v>
      </c>
      <c r="J21" s="58">
        <v>108637</v>
      </c>
      <c r="K21" s="58">
        <v>1586959.8391700001</v>
      </c>
      <c r="L21" s="58">
        <v>346949.38949999982</v>
      </c>
      <c r="M21" s="58">
        <v>212314.70793999988</v>
      </c>
      <c r="N21" s="58">
        <v>1129764.5721</v>
      </c>
      <c r="O21" s="58">
        <v>1308518.7226200001</v>
      </c>
      <c r="P21" s="75">
        <v>126577.24333999999</v>
      </c>
      <c r="Q21" s="75">
        <v>28800.208389999811</v>
      </c>
      <c r="R21" s="75">
        <v>211102.25</v>
      </c>
      <c r="S21" s="75">
        <v>410702.49538999982</v>
      </c>
      <c r="T21" s="75">
        <v>103497.44712000003</v>
      </c>
      <c r="U21" s="75">
        <v>2611</v>
      </c>
      <c r="V21" s="75">
        <v>241182</v>
      </c>
      <c r="W21" s="75">
        <v>552034</v>
      </c>
      <c r="X21" s="75">
        <v>1235588.9498599996</v>
      </c>
      <c r="Y21" s="75">
        <v>352102.31000000006</v>
      </c>
      <c r="Z21" s="75">
        <v>358170.77708999976</v>
      </c>
      <c r="AA21" s="76">
        <v>1398238.9323200006</v>
      </c>
      <c r="AB21" s="76">
        <v>944596.33079000004</v>
      </c>
      <c r="AC21" s="76">
        <v>481086.6375500001</v>
      </c>
      <c r="AD21" s="76">
        <v>91498.491000000009</v>
      </c>
      <c r="AE21" s="76">
        <v>59960.660119999957</v>
      </c>
      <c r="AF21" s="76">
        <v>150068.24223999988</v>
      </c>
      <c r="AG21" s="76">
        <v>984342.41000000015</v>
      </c>
      <c r="AH21" s="58">
        <v>242242.13884000009</v>
      </c>
      <c r="AI21" s="76">
        <v>1374784.3299999996</v>
      </c>
      <c r="AJ21" s="76">
        <v>265735.76979999989</v>
      </c>
      <c r="AK21" s="76">
        <v>614115.75999999978</v>
      </c>
      <c r="AL21" s="76">
        <v>134792.255</v>
      </c>
      <c r="AM21" s="88">
        <f t="shared" si="0"/>
        <v>19561806.60228401</v>
      </c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0"/>
    </row>
    <row r="22" spans="1:56" s="7" customFormat="1" ht="12.75" customHeight="1">
      <c r="A22" s="30">
        <v>17</v>
      </c>
      <c r="B22" s="35" t="s">
        <v>11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75">
        <v>0</v>
      </c>
      <c r="Q22" s="75">
        <v>0</v>
      </c>
      <c r="R22" s="75">
        <v>0</v>
      </c>
      <c r="S22" s="75">
        <v>0</v>
      </c>
      <c r="T22" s="75">
        <v>0</v>
      </c>
      <c r="U22" s="75">
        <v>0</v>
      </c>
      <c r="V22" s="75">
        <v>0</v>
      </c>
      <c r="W22" s="75">
        <v>0</v>
      </c>
      <c r="X22" s="75">
        <v>0</v>
      </c>
      <c r="Y22" s="75">
        <v>0</v>
      </c>
      <c r="Z22" s="75">
        <v>0</v>
      </c>
      <c r="AA22" s="76">
        <v>230000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58">
        <v>0</v>
      </c>
      <c r="AI22" s="76">
        <v>37900</v>
      </c>
      <c r="AJ22" s="76">
        <v>0</v>
      </c>
      <c r="AK22" s="76">
        <v>0</v>
      </c>
      <c r="AL22" s="76">
        <v>0</v>
      </c>
      <c r="AM22" s="88">
        <f t="shared" si="0"/>
        <v>267900</v>
      </c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0"/>
    </row>
    <row r="23" spans="1:56" s="7" customFormat="1" ht="12.75" customHeight="1">
      <c r="A23" s="30">
        <v>18</v>
      </c>
      <c r="B23" s="36" t="s">
        <v>76</v>
      </c>
      <c r="C23" s="60">
        <v>617085</v>
      </c>
      <c r="D23" s="71">
        <v>911507</v>
      </c>
      <c r="E23" s="60">
        <v>6887026.8376030112</v>
      </c>
      <c r="F23" s="71">
        <v>1403702.0499999998</v>
      </c>
      <c r="G23" s="71">
        <v>942558.40881999978</v>
      </c>
      <c r="H23" s="71">
        <v>3414354.9986030003</v>
      </c>
      <c r="I23" s="71">
        <v>3360648.3811479993</v>
      </c>
      <c r="J23" s="71">
        <v>2252495.81</v>
      </c>
      <c r="K23" s="60">
        <v>1728063.8391700001</v>
      </c>
      <c r="L23" s="60">
        <v>1990543.3040399998</v>
      </c>
      <c r="M23" s="71">
        <v>1291546.4533799998</v>
      </c>
      <c r="N23" s="71">
        <v>4883308.1583399996</v>
      </c>
      <c r="O23" s="71">
        <v>4276132.4845100008</v>
      </c>
      <c r="P23" s="75">
        <v>383050.56296000001</v>
      </c>
      <c r="Q23" s="75">
        <v>1346772.5627799998</v>
      </c>
      <c r="R23" s="75">
        <v>3083254.55</v>
      </c>
      <c r="S23" s="75">
        <v>1773423.0499999998</v>
      </c>
      <c r="T23" s="75">
        <v>852079.41676000005</v>
      </c>
      <c r="U23" s="75">
        <v>114185.33226000001</v>
      </c>
      <c r="V23" s="75">
        <v>1835846</v>
      </c>
      <c r="W23" s="75">
        <v>1597264</v>
      </c>
      <c r="X23" s="75">
        <v>5277444.7084115995</v>
      </c>
      <c r="Y23" s="75">
        <v>1556642.25</v>
      </c>
      <c r="Z23" s="75">
        <v>1200411.8296699999</v>
      </c>
      <c r="AA23" s="82">
        <v>5238923.4543200005</v>
      </c>
      <c r="AB23" s="82">
        <v>2865743.7256800001</v>
      </c>
      <c r="AC23" s="82">
        <v>1197244.56161</v>
      </c>
      <c r="AD23" s="82">
        <v>243773.057</v>
      </c>
      <c r="AE23" s="82">
        <v>209767.5403699998</v>
      </c>
      <c r="AF23" s="82">
        <v>353290.53384020302</v>
      </c>
      <c r="AG23" s="82">
        <v>3118388.59</v>
      </c>
      <c r="AH23" s="60">
        <v>710116.70263000007</v>
      </c>
      <c r="AI23" s="82">
        <v>2131099.9899999998</v>
      </c>
      <c r="AJ23" s="82">
        <v>869348.51979999989</v>
      </c>
      <c r="AK23" s="82">
        <v>2013100.2999999998</v>
      </c>
      <c r="AL23" s="82">
        <v>462249.51500000001</v>
      </c>
      <c r="AM23" s="97">
        <f>AM17+AM22</f>
        <v>72392393.478705794</v>
      </c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0"/>
    </row>
    <row r="24" spans="1:56" s="7" customFormat="1" ht="12.75" customHeight="1">
      <c r="A24" s="30">
        <v>19</v>
      </c>
      <c r="B24" s="36" t="s">
        <v>37</v>
      </c>
      <c r="C24" s="59">
        <v>2.2906667260598907</v>
      </c>
      <c r="D24" s="66">
        <v>3.3819642327100028</v>
      </c>
      <c r="E24" s="59">
        <v>6.6970134446327538</v>
      </c>
      <c r="F24" s="66">
        <v>6.2245943620875437</v>
      </c>
      <c r="G24" s="66">
        <v>11.316177935961003</v>
      </c>
      <c r="H24" s="66">
        <v>7.6402995997404997</v>
      </c>
      <c r="I24" s="66">
        <v>8.8683953886259026</v>
      </c>
      <c r="J24" s="66">
        <v>4.832734427157491</v>
      </c>
      <c r="K24" s="59">
        <v>9.5645219944504412</v>
      </c>
      <c r="L24" s="59">
        <v>3.3208120165941408</v>
      </c>
      <c r="M24" s="66">
        <v>0.59593124444655976</v>
      </c>
      <c r="N24" s="66">
        <v>8.1580108938342786</v>
      </c>
      <c r="O24" s="66">
        <v>7.2959135823381382</v>
      </c>
      <c r="P24" s="77">
        <v>2.2250616025697041</v>
      </c>
      <c r="Q24" s="77">
        <v>3.9096498340585728</v>
      </c>
      <c r="R24" s="77">
        <v>5.1263882919034094</v>
      </c>
      <c r="S24" s="77">
        <v>5.6929677791120596</v>
      </c>
      <c r="T24" s="83">
        <v>-0.85723998352370023</v>
      </c>
      <c r="U24" s="77">
        <v>2.4992319931023363</v>
      </c>
      <c r="V24" s="77">
        <v>39.898420011735816</v>
      </c>
      <c r="W24" s="77">
        <v>7.6175542011236059</v>
      </c>
      <c r="X24" s="77">
        <v>8.4748185208121942</v>
      </c>
      <c r="Y24" s="77">
        <v>4.8584837260506291</v>
      </c>
      <c r="Z24" s="77">
        <v>7.502699605655895</v>
      </c>
      <c r="AA24" s="78">
        <v>8.0566392339129838</v>
      </c>
      <c r="AB24" s="78">
        <v>6.8297473713355359</v>
      </c>
      <c r="AC24" s="78">
        <v>3.3875853460661127</v>
      </c>
      <c r="AD24" s="78">
        <v>3.0467602784531751</v>
      </c>
      <c r="AE24" s="78">
        <v>0.77549732840243402</v>
      </c>
      <c r="AF24" s="78">
        <v>7.2381131939000758</v>
      </c>
      <c r="AG24" s="78">
        <v>7.8797877927783082</v>
      </c>
      <c r="AH24" s="59">
        <v>2.5464772359398213</v>
      </c>
      <c r="AI24" s="78">
        <v>7.2294928231398581</v>
      </c>
      <c r="AJ24" s="78">
        <v>3.0411154180389048</v>
      </c>
      <c r="AK24" s="78">
        <v>4.6656782781802537</v>
      </c>
      <c r="AL24" s="78">
        <v>2.1116134632248551</v>
      </c>
      <c r="AM24" s="98">
        <f>AM23/AM79</f>
        <v>5.3758544264744046</v>
      </c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0"/>
    </row>
    <row r="25" spans="1:56" s="7" customFormat="1" ht="12.75" customHeight="1">
      <c r="A25" s="30">
        <v>20</v>
      </c>
      <c r="B25" s="37" t="s">
        <v>12</v>
      </c>
      <c r="C25" s="58">
        <v>732650</v>
      </c>
      <c r="D25" s="58">
        <v>506153.27872000006</v>
      </c>
      <c r="E25" s="58">
        <v>6094803.7261900092</v>
      </c>
      <c r="F25" s="58">
        <v>1239743.06</v>
      </c>
      <c r="G25" s="58">
        <v>552634.23078999994</v>
      </c>
      <c r="H25" s="58">
        <v>2237736.3908825996</v>
      </c>
      <c r="I25" s="58">
        <v>2732423.97383</v>
      </c>
      <c r="J25" s="58">
        <v>1785464.91561</v>
      </c>
      <c r="K25" s="58">
        <v>1334747.0133100001</v>
      </c>
      <c r="L25" s="58">
        <v>1629579.0305000001</v>
      </c>
      <c r="M25" s="58">
        <v>1087719.3454299998</v>
      </c>
      <c r="N25" s="58">
        <v>3905658.2558800001</v>
      </c>
      <c r="O25" s="58">
        <v>3577491.3320900002</v>
      </c>
      <c r="P25" s="75">
        <v>299459.50378999999</v>
      </c>
      <c r="Q25" s="75">
        <v>1048693.24113</v>
      </c>
      <c r="R25" s="75">
        <v>2347462.29</v>
      </c>
      <c r="S25" s="75">
        <v>1358484.5228899997</v>
      </c>
      <c r="T25" s="75">
        <v>162935.27471000003</v>
      </c>
      <c r="U25" s="75">
        <v>106177.11259</v>
      </c>
      <c r="V25" s="75">
        <v>878400</v>
      </c>
      <c r="W25" s="75">
        <v>1295525</v>
      </c>
      <c r="X25" s="75">
        <v>3952040.1939479997</v>
      </c>
      <c r="Y25" s="75">
        <v>1412017.48</v>
      </c>
      <c r="Z25" s="75">
        <v>923022.04124000005</v>
      </c>
      <c r="AA25" s="76">
        <v>4138645.8745500003</v>
      </c>
      <c r="AB25" s="76">
        <v>2452590.2196999984</v>
      </c>
      <c r="AC25" s="76">
        <v>1148999.8</v>
      </c>
      <c r="AD25" s="76">
        <v>210463.34900000002</v>
      </c>
      <c r="AE25" s="76">
        <v>241787.83500000002</v>
      </c>
      <c r="AF25" s="76">
        <v>225357.11199999996</v>
      </c>
      <c r="AG25" s="76">
        <v>2579106.56</v>
      </c>
      <c r="AH25" s="58">
        <v>737549.76642</v>
      </c>
      <c r="AI25" s="76">
        <v>1680152.9900000002</v>
      </c>
      <c r="AJ25" s="76">
        <v>808527.44848000002</v>
      </c>
      <c r="AK25" s="76">
        <v>1549019.31</v>
      </c>
      <c r="AL25" s="76">
        <v>338516.12</v>
      </c>
      <c r="AM25" s="88">
        <f t="shared" si="0"/>
        <v>57311737.598680608</v>
      </c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0"/>
    </row>
    <row r="26" spans="1:56" s="7" customFormat="1" ht="12.75" customHeight="1">
      <c r="A26" s="30">
        <v>21</v>
      </c>
      <c r="B26" s="35" t="s">
        <v>13</v>
      </c>
      <c r="C26" s="58">
        <v>12897</v>
      </c>
      <c r="D26" s="58">
        <v>47122.25</v>
      </c>
      <c r="E26" s="58">
        <v>72440.608940000646</v>
      </c>
      <c r="F26" s="58">
        <v>5325</v>
      </c>
      <c r="G26" s="58">
        <v>131874.21392999997</v>
      </c>
      <c r="H26" s="58">
        <v>88596.729797400068</v>
      </c>
      <c r="I26" s="58">
        <v>55001.103130000178</v>
      </c>
      <c r="J26" s="58">
        <v>141193.64647999988</v>
      </c>
      <c r="K26" s="58">
        <v>1111.7904000000563</v>
      </c>
      <c r="L26" s="58">
        <v>317107.92830000003</v>
      </c>
      <c r="M26" s="58">
        <v>358328.68041000003</v>
      </c>
      <c r="N26" s="58">
        <v>30016.913279999979</v>
      </c>
      <c r="O26" s="58">
        <v>85570.28376000002</v>
      </c>
      <c r="P26" s="75">
        <v>4019.431819999998</v>
      </c>
      <c r="Q26" s="75">
        <v>57142.256330000004</v>
      </c>
      <c r="R26" s="75">
        <v>55159.399999999907</v>
      </c>
      <c r="S26" s="75">
        <v>40329</v>
      </c>
      <c r="T26" s="75">
        <v>434686.11780999997</v>
      </c>
      <c r="U26" s="75">
        <v>24395.67</v>
      </c>
      <c r="V26" s="75">
        <v>415726</v>
      </c>
      <c r="W26" s="75">
        <v>6031</v>
      </c>
      <c r="X26" s="75">
        <v>66608.946990000084</v>
      </c>
      <c r="Y26" s="75">
        <v>32906.340000000084</v>
      </c>
      <c r="Z26" s="75">
        <v>8946.8127600000007</v>
      </c>
      <c r="AA26" s="76">
        <v>92326.935649999883</v>
      </c>
      <c r="AB26" s="76">
        <v>98812.203590000048</v>
      </c>
      <c r="AC26" s="76">
        <v>0</v>
      </c>
      <c r="AD26" s="76">
        <v>8025.5879999999888</v>
      </c>
      <c r="AE26" s="76">
        <v>14699.578500000003</v>
      </c>
      <c r="AF26" s="76">
        <v>1947.1430000000109</v>
      </c>
      <c r="AG26" s="76">
        <v>80241.649999999907</v>
      </c>
      <c r="AH26" s="58">
        <v>624.36228999996092</v>
      </c>
      <c r="AI26" s="76">
        <v>80241.649999999907</v>
      </c>
      <c r="AJ26" s="76">
        <v>37668.79151999997</v>
      </c>
      <c r="AK26" s="76">
        <v>80241.649999999907</v>
      </c>
      <c r="AL26" s="76">
        <v>19649.460000000021</v>
      </c>
      <c r="AM26" s="88">
        <f t="shared" si="0"/>
        <v>3007016.1366874003</v>
      </c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0"/>
    </row>
    <row r="27" spans="1:56" s="4" customFormat="1" ht="12.75" customHeight="1">
      <c r="A27" s="30">
        <v>22</v>
      </c>
      <c r="B27" s="38" t="s">
        <v>14</v>
      </c>
      <c r="C27" s="60">
        <v>745547</v>
      </c>
      <c r="D27" s="67">
        <v>553275.52872000006</v>
      </c>
      <c r="E27" s="60">
        <v>6167244.3351300098</v>
      </c>
      <c r="F27" s="67">
        <v>1245068.06</v>
      </c>
      <c r="G27" s="67">
        <v>684508.44471999991</v>
      </c>
      <c r="H27" s="67">
        <v>2326333.1206799997</v>
      </c>
      <c r="I27" s="67">
        <v>2787425.0769600002</v>
      </c>
      <c r="J27" s="67">
        <v>1926658.5620899999</v>
      </c>
      <c r="K27" s="60">
        <v>1335858.8037100001</v>
      </c>
      <c r="L27" s="60">
        <v>1946686.9588000001</v>
      </c>
      <c r="M27" s="67">
        <v>1446048.0258399998</v>
      </c>
      <c r="N27" s="67">
        <v>3935675.16916</v>
      </c>
      <c r="O27" s="67">
        <v>3663061.6158500002</v>
      </c>
      <c r="P27" s="80">
        <v>303478.93560999999</v>
      </c>
      <c r="Q27" s="80">
        <v>1105835.49746</v>
      </c>
      <c r="R27" s="80">
        <v>2402621.69</v>
      </c>
      <c r="S27" s="80">
        <v>1398813.5228899997</v>
      </c>
      <c r="T27" s="80">
        <v>597621.39251999999</v>
      </c>
      <c r="U27" s="80">
        <v>130572.78259</v>
      </c>
      <c r="V27" s="81">
        <v>1294126</v>
      </c>
      <c r="W27" s="81">
        <v>1301556</v>
      </c>
      <c r="X27" s="80">
        <v>4018649.1409379998</v>
      </c>
      <c r="Y27" s="80">
        <v>1444923.82</v>
      </c>
      <c r="Z27" s="80">
        <v>931968.85400000005</v>
      </c>
      <c r="AA27" s="82">
        <v>4230972.8102000002</v>
      </c>
      <c r="AB27" s="82">
        <v>2551402.4232899984</v>
      </c>
      <c r="AC27" s="82">
        <v>1148999.8</v>
      </c>
      <c r="AD27" s="82">
        <v>218488.93700000001</v>
      </c>
      <c r="AE27" s="82">
        <v>256487.41350000002</v>
      </c>
      <c r="AF27" s="82">
        <v>227304.25499999998</v>
      </c>
      <c r="AG27" s="82">
        <v>2659348.21</v>
      </c>
      <c r="AH27" s="60">
        <v>738174.12870999996</v>
      </c>
      <c r="AI27" s="82">
        <v>1760394.6400000001</v>
      </c>
      <c r="AJ27" s="82">
        <v>846196.24</v>
      </c>
      <c r="AK27" s="82">
        <v>1629260.96</v>
      </c>
      <c r="AL27" s="82">
        <v>358165.58</v>
      </c>
      <c r="AM27" s="97">
        <f t="shared" si="0"/>
        <v>60318753.735368021</v>
      </c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0"/>
    </row>
    <row r="28" spans="1:56" s="4" customFormat="1" ht="12.75" customHeight="1">
      <c r="A28" s="30">
        <v>23</v>
      </c>
      <c r="B28" s="35" t="s">
        <v>38</v>
      </c>
      <c r="C28" s="58">
        <v>17824</v>
      </c>
      <c r="D28" s="71">
        <v>32435</v>
      </c>
      <c r="E28" s="58">
        <v>223376.98713857148</v>
      </c>
      <c r="F28" s="71">
        <v>46565</v>
      </c>
      <c r="G28" s="71">
        <v>28409</v>
      </c>
      <c r="H28" s="71">
        <v>114864.22428999998</v>
      </c>
      <c r="I28" s="71">
        <v>149981.53172</v>
      </c>
      <c r="J28" s="71">
        <v>81416.76999999999</v>
      </c>
      <c r="K28" s="58">
        <v>50199.979999999989</v>
      </c>
      <c r="L28" s="58">
        <v>69622.141000000003</v>
      </c>
      <c r="M28" s="71">
        <v>116365.75341999999</v>
      </c>
      <c r="N28" s="71">
        <v>171700.33982000002</v>
      </c>
      <c r="O28" s="71">
        <v>155077.68050999998</v>
      </c>
      <c r="P28" s="75">
        <v>18865.072</v>
      </c>
      <c r="Q28" s="75">
        <v>46064.632209999996</v>
      </c>
      <c r="R28" s="75">
        <v>103081.16</v>
      </c>
      <c r="S28" s="75">
        <v>54013</v>
      </c>
      <c r="T28" s="75">
        <v>27779.707900000001</v>
      </c>
      <c r="U28" s="75">
        <v>5350.21</v>
      </c>
      <c r="V28" s="75">
        <v>56368</v>
      </c>
      <c r="W28" s="75">
        <v>148900.86867999999</v>
      </c>
      <c r="X28" s="75">
        <v>158929.93379000001</v>
      </c>
      <c r="Y28" s="75">
        <v>49334.850000000006</v>
      </c>
      <c r="Z28" s="75">
        <v>49649.172460000002</v>
      </c>
      <c r="AA28" s="58">
        <v>148900.86867999999</v>
      </c>
      <c r="AB28" s="58">
        <v>102846.0747</v>
      </c>
      <c r="AC28" s="58">
        <v>43043.880000000005</v>
      </c>
      <c r="AD28" s="58">
        <v>13286.79</v>
      </c>
      <c r="AE28" s="58">
        <v>15000</v>
      </c>
      <c r="AF28" s="58">
        <v>8727.489999999998</v>
      </c>
      <c r="AG28" s="58">
        <v>101529.47</v>
      </c>
      <c r="AH28" s="58">
        <v>24300</v>
      </c>
      <c r="AI28" s="58">
        <v>72500.819999999992</v>
      </c>
      <c r="AJ28" s="58">
        <v>33508.563999999998</v>
      </c>
      <c r="AK28" s="58">
        <v>73720.490000000005</v>
      </c>
      <c r="AL28" s="58">
        <v>14575.72</v>
      </c>
      <c r="AM28" s="88">
        <f t="shared" si="0"/>
        <v>2628115.182318572</v>
      </c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0"/>
    </row>
    <row r="29" spans="1:56" s="6" customFormat="1" ht="12.75" customHeight="1">
      <c r="A29" s="30">
        <v>24</v>
      </c>
      <c r="B29" s="35" t="s">
        <v>39</v>
      </c>
      <c r="C29" s="58">
        <v>479265</v>
      </c>
      <c r="D29" s="71">
        <v>208481</v>
      </c>
      <c r="E29" s="58">
        <v>2207126.0479100011</v>
      </c>
      <c r="F29" s="71">
        <v>362936</v>
      </c>
      <c r="G29" s="71">
        <v>180202.00172</v>
      </c>
      <c r="H29" s="71">
        <v>879932.06022000022</v>
      </c>
      <c r="I29" s="71">
        <v>1067363.2876600004</v>
      </c>
      <c r="J29" s="71">
        <v>723294.66999999993</v>
      </c>
      <c r="K29" s="58">
        <v>382110.6</v>
      </c>
      <c r="L29" s="58">
        <v>428017.30810999981</v>
      </c>
      <c r="M29" s="71">
        <v>469224.24433000002</v>
      </c>
      <c r="N29" s="71">
        <v>669787.58981299994</v>
      </c>
      <c r="O29" s="71">
        <v>1015695.5508499998</v>
      </c>
      <c r="P29" s="75">
        <v>159026.66100000002</v>
      </c>
      <c r="Q29" s="75">
        <v>375118.07900000003</v>
      </c>
      <c r="R29" s="75">
        <v>818821.09000000008</v>
      </c>
      <c r="S29" s="75">
        <v>487617.31</v>
      </c>
      <c r="T29" s="75">
        <v>166162.65965000002</v>
      </c>
      <c r="U29" s="75">
        <v>41365.020000000011</v>
      </c>
      <c r="V29" s="75">
        <v>283072</v>
      </c>
      <c r="W29" s="75">
        <v>699744</v>
      </c>
      <c r="X29" s="75">
        <v>1119127.8437379997</v>
      </c>
      <c r="Y29" s="75">
        <v>341362.51</v>
      </c>
      <c r="Z29" s="75">
        <v>239297.55742999999</v>
      </c>
      <c r="AA29" s="58">
        <v>1550110.9611099998</v>
      </c>
      <c r="AB29" s="58">
        <v>741003.63017000002</v>
      </c>
      <c r="AC29" s="58">
        <v>458263.28</v>
      </c>
      <c r="AD29" s="58">
        <v>67803.281999999992</v>
      </c>
      <c r="AE29" s="58">
        <v>42261</v>
      </c>
      <c r="AF29" s="58">
        <v>107688.67</v>
      </c>
      <c r="AG29" s="58">
        <v>825433.80999999994</v>
      </c>
      <c r="AH29" s="58">
        <v>378712.46836</v>
      </c>
      <c r="AI29" s="58">
        <v>397975.68</v>
      </c>
      <c r="AJ29" s="58">
        <v>221730.1</v>
      </c>
      <c r="AK29" s="58">
        <v>394701.04</v>
      </c>
      <c r="AL29" s="58">
        <v>100667.34600000002</v>
      </c>
      <c r="AM29" s="88">
        <f t="shared" si="0"/>
        <v>19090501.359070998</v>
      </c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0"/>
    </row>
    <row r="30" spans="1:56" s="6" customFormat="1" ht="12.75" customHeight="1">
      <c r="A30" s="30">
        <v>25</v>
      </c>
      <c r="B30" s="35" t="s">
        <v>47</v>
      </c>
      <c r="C30" s="58">
        <v>12000</v>
      </c>
      <c r="D30" s="71">
        <v>30000</v>
      </c>
      <c r="E30" s="58">
        <v>446753.97903714946</v>
      </c>
      <c r="F30" s="71">
        <v>45388</v>
      </c>
      <c r="G30" s="71">
        <v>19387</v>
      </c>
      <c r="H30" s="71">
        <v>0</v>
      </c>
      <c r="I30" s="71">
        <v>95000</v>
      </c>
      <c r="J30" s="71">
        <v>69999</v>
      </c>
      <c r="K30" s="58">
        <v>20000</v>
      </c>
      <c r="L30" s="58">
        <v>52861</v>
      </c>
      <c r="M30" s="71">
        <v>94127.9</v>
      </c>
      <c r="N30" s="71">
        <v>134466</v>
      </c>
      <c r="O30" s="71">
        <v>0</v>
      </c>
      <c r="P30" s="75">
        <v>20000</v>
      </c>
      <c r="Q30" s="75">
        <v>48869.7</v>
      </c>
      <c r="R30" s="75">
        <v>45574.168299999998</v>
      </c>
      <c r="S30" s="75">
        <v>53734</v>
      </c>
      <c r="T30" s="75">
        <v>30131.502420000001</v>
      </c>
      <c r="U30" s="75">
        <v>3888</v>
      </c>
      <c r="V30" s="75">
        <v>25300</v>
      </c>
      <c r="W30" s="75">
        <v>25300</v>
      </c>
      <c r="X30" s="75">
        <v>25300</v>
      </c>
      <c r="Y30" s="75">
        <v>25300</v>
      </c>
      <c r="Z30" s="75">
        <v>25300</v>
      </c>
      <c r="AA30" s="58">
        <v>25300</v>
      </c>
      <c r="AB30" s="58">
        <v>54000</v>
      </c>
      <c r="AC30" s="58">
        <v>40000</v>
      </c>
      <c r="AD30" s="58">
        <v>3000</v>
      </c>
      <c r="AE30" s="58">
        <v>25000</v>
      </c>
      <c r="AF30" s="58">
        <v>1800</v>
      </c>
      <c r="AG30" s="58">
        <v>38000</v>
      </c>
      <c r="AH30" s="58">
        <v>35000</v>
      </c>
      <c r="AI30" s="58">
        <v>52982.291310000001</v>
      </c>
      <c r="AJ30" s="58">
        <v>39353</v>
      </c>
      <c r="AK30" s="58">
        <v>20000</v>
      </c>
      <c r="AL30" s="58">
        <v>14850.41</v>
      </c>
      <c r="AM30" s="88">
        <f t="shared" si="0"/>
        <v>1697965.9510671494</v>
      </c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0"/>
    </row>
    <row r="31" spans="1:56" s="6" customFormat="1" ht="12.75" customHeight="1">
      <c r="A31" s="30">
        <v>26</v>
      </c>
      <c r="B31" s="38" t="s">
        <v>54</v>
      </c>
      <c r="C31" s="59">
        <v>2.7818964467765648</v>
      </c>
      <c r="D31" s="69">
        <v>5.6149528956780355</v>
      </c>
      <c r="E31" s="59">
        <v>4.0434097271448239</v>
      </c>
      <c r="F31" s="66">
        <v>4.544917724935118</v>
      </c>
      <c r="G31" s="66">
        <v>4.1434945137968198</v>
      </c>
      <c r="H31" s="66">
        <v>4.2789115732415324</v>
      </c>
      <c r="I31" s="66">
        <v>6.0928829154624582</v>
      </c>
      <c r="J31" s="66">
        <v>4.1279084231954197</v>
      </c>
      <c r="K31" s="59">
        <v>4.1241605843320306</v>
      </c>
      <c r="L31" s="59">
        <v>4.07294488197455</v>
      </c>
      <c r="M31" s="66">
        <v>6.6675048086226809</v>
      </c>
      <c r="N31" s="66">
        <v>4.5794087627735616</v>
      </c>
      <c r="O31" s="66">
        <v>4.1858236487687392</v>
      </c>
      <c r="P31" s="77">
        <v>7.14921607518969</v>
      </c>
      <c r="Q31" s="77">
        <v>4.0615633178242909</v>
      </c>
      <c r="R31" s="77">
        <v>4.4745453346841728</v>
      </c>
      <c r="S31" s="77">
        <v>4.0273173741415516</v>
      </c>
      <c r="T31" s="77">
        <v>3.6810623953156627</v>
      </c>
      <c r="U31" s="77">
        <v>4.2653563994212362</v>
      </c>
      <c r="V31" s="77">
        <v>4.1578949697791376</v>
      </c>
      <c r="W31" s="77">
        <v>13.102511257182581</v>
      </c>
      <c r="X31" s="77">
        <v>4.0392638803096919</v>
      </c>
      <c r="Y31" s="77">
        <v>4.0157243006538099</v>
      </c>
      <c r="Z31" s="77">
        <v>5.8648829270770291</v>
      </c>
      <c r="AA31" s="78">
        <v>4.0763220477238411</v>
      </c>
      <c r="AB31" s="78">
        <v>5.1690492751012753</v>
      </c>
      <c r="AC31" s="78">
        <v>3.9514770412475819</v>
      </c>
      <c r="AD31" s="78">
        <v>7.2910754498031416</v>
      </c>
      <c r="AE31" s="78">
        <v>6.6456074749792879</v>
      </c>
      <c r="AF31" s="78">
        <v>4.0210301480549848</v>
      </c>
      <c r="AG31" s="78">
        <v>4.1826341298629606</v>
      </c>
      <c r="AH31" s="59">
        <v>4.4035540123988133</v>
      </c>
      <c r="AI31" s="78">
        <v>4.0460124068869598</v>
      </c>
      <c r="AJ31" s="78">
        <v>4.1239989858786057</v>
      </c>
      <c r="AK31" s="78">
        <v>4.6808779640683289</v>
      </c>
      <c r="AL31" s="78">
        <v>4.9215860399312525</v>
      </c>
      <c r="AM31" s="98">
        <f>AM28/AM80%</f>
        <v>5.0017981306682975</v>
      </c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0"/>
    </row>
    <row r="32" spans="1:56" s="6" customFormat="1" ht="12.75" customHeight="1">
      <c r="A32" s="30">
        <v>27</v>
      </c>
      <c r="B32" s="38" t="s">
        <v>40</v>
      </c>
      <c r="C32" s="59">
        <v>174.76816820978087</v>
      </c>
      <c r="D32" s="69">
        <v>69.870527329926091</v>
      </c>
      <c r="E32" s="59">
        <v>197.62101838122916</v>
      </c>
      <c r="F32" s="66">
        <v>84.113008766885841</v>
      </c>
      <c r="G32" s="66">
        <v>192.1680326548931</v>
      </c>
      <c r="H32" s="66">
        <v>177.40826969967083</v>
      </c>
      <c r="I32" s="66">
        <v>244.08068435478714</v>
      </c>
      <c r="J32" s="66">
        <v>146.52701857946212</v>
      </c>
      <c r="K32" s="59">
        <v>123.80969126886477</v>
      </c>
      <c r="L32" s="59">
        <v>69.899836267061815</v>
      </c>
      <c r="M32" s="66">
        <v>22.09625873356244</v>
      </c>
      <c r="N32" s="66">
        <v>105.21695339118169</v>
      </c>
      <c r="O32" s="66">
        <v>164.1268022132578</v>
      </c>
      <c r="P32" s="80">
        <v>80.137237318328502</v>
      </c>
      <c r="Q32" s="80">
        <v>88.576827250640505</v>
      </c>
      <c r="R32" s="80">
        <v>130.77692798566156</v>
      </c>
      <c r="S32" s="80">
        <v>158.99450989626433</v>
      </c>
      <c r="T32" s="80">
        <v>-33.686431691983323</v>
      </c>
      <c r="U32" s="80">
        <v>106.32276249879091</v>
      </c>
      <c r="V32" s="77">
        <v>242.81560143765174</v>
      </c>
      <c r="W32" s="77">
        <v>279.51075711215674</v>
      </c>
      <c r="X32" s="77">
        <v>172.31664140466989</v>
      </c>
      <c r="Y32" s="77">
        <v>88.920058667843833</v>
      </c>
      <c r="Z32" s="77">
        <v>144.96437064708684</v>
      </c>
      <c r="AA32" s="78">
        <v>237.15826529340944</v>
      </c>
      <c r="AB32" s="78">
        <v>163.71005718231356</v>
      </c>
      <c r="AC32" s="78">
        <v>128.30818404661136</v>
      </c>
      <c r="AD32" s="78">
        <v>90.752815991831667</v>
      </c>
      <c r="AE32" s="78">
        <v>18.396210996333011</v>
      </c>
      <c r="AF32" s="78">
        <v>218.49675568343113</v>
      </c>
      <c r="AG32" s="78">
        <v>196.21186133652458</v>
      </c>
      <c r="AH32" s="59">
        <v>132.65284450389672</v>
      </c>
      <c r="AI32" s="78">
        <v>132.13851565777725</v>
      </c>
      <c r="AJ32" s="78">
        <v>78.239046732468879</v>
      </c>
      <c r="AK32" s="78">
        <v>84.155221546957989</v>
      </c>
      <c r="AL32" s="78">
        <v>46.516591293354296</v>
      </c>
      <c r="AM32" s="98">
        <f>AM29/AM79%</f>
        <v>141.76593879986217</v>
      </c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0"/>
    </row>
    <row r="33" spans="1:56" s="6" customFormat="1" ht="24" customHeight="1">
      <c r="A33" s="30">
        <v>28</v>
      </c>
      <c r="B33" s="38" t="s">
        <v>64</v>
      </c>
      <c r="C33" s="59">
        <v>4.4544917981669769</v>
      </c>
      <c r="D33" s="69">
        <v>11.130899376669635</v>
      </c>
      <c r="E33" s="59">
        <v>43.44280158339398</v>
      </c>
      <c r="F33" s="70">
        <v>20.126912894829029</v>
      </c>
      <c r="G33" s="70">
        <v>23.275665422064282</v>
      </c>
      <c r="H33" s="70">
        <v>0</v>
      </c>
      <c r="I33" s="70">
        <v>25.069494525091109</v>
      </c>
      <c r="J33" s="70">
        <v>15.018299952646624</v>
      </c>
      <c r="K33" s="64">
        <v>11.069639648318018</v>
      </c>
      <c r="L33" s="64">
        <v>8.8187704157404951</v>
      </c>
      <c r="M33" s="70">
        <v>4.3431466547210116</v>
      </c>
      <c r="N33" s="70">
        <v>22.463769585723188</v>
      </c>
      <c r="O33" s="70">
        <v>0</v>
      </c>
      <c r="P33" s="77">
        <v>11.617586907460337</v>
      </c>
      <c r="Q33" s="77">
        <v>14.186761727689214</v>
      </c>
      <c r="R33" s="77">
        <v>7.5774114331998801</v>
      </c>
      <c r="S33" s="77">
        <v>17.249461748160286</v>
      </c>
      <c r="T33" s="77">
        <v>-3.0313992017648386</v>
      </c>
      <c r="U33" s="77">
        <v>8.5098618157507691</v>
      </c>
      <c r="V33" s="77">
        <v>54.984460913220175</v>
      </c>
      <c r="W33" s="77">
        <v>12.06589025285909</v>
      </c>
      <c r="X33" s="77">
        <v>4.0628167687820707</v>
      </c>
      <c r="Y33" s="77">
        <v>7.8964603632646435</v>
      </c>
      <c r="Z33" s="77">
        <v>15.812764863811472</v>
      </c>
      <c r="AA33" s="78">
        <v>3.8907415692420253</v>
      </c>
      <c r="AB33" s="78">
        <v>12.86948148040022</v>
      </c>
      <c r="AC33" s="78">
        <v>11.317939390797958</v>
      </c>
      <c r="AD33" s="78">
        <v>3.7495041280790624</v>
      </c>
      <c r="AE33" s="78">
        <v>9.242341868462681</v>
      </c>
      <c r="AF33" s="78">
        <v>3.6877873877348519</v>
      </c>
      <c r="AG33" s="78">
        <v>9.602136728109814</v>
      </c>
      <c r="AH33" s="59">
        <v>12.550993791274392</v>
      </c>
      <c r="AI33" s="78">
        <v>17.973586250129461</v>
      </c>
      <c r="AJ33" s="78">
        <v>13.766287319798694</v>
      </c>
      <c r="AK33" s="78">
        <v>4.6353162613708365</v>
      </c>
      <c r="AL33" s="78">
        <v>6.7838525888791938</v>
      </c>
      <c r="AM33" s="98">
        <f>AM30/AM79%</f>
        <v>12.609084097671341</v>
      </c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0"/>
    </row>
    <row r="34" spans="1:56" s="6" customFormat="1" ht="12.75" customHeight="1">
      <c r="A34" s="30">
        <v>29</v>
      </c>
      <c r="B34" s="39" t="s">
        <v>65</v>
      </c>
      <c r="C34" s="58">
        <v>229215</v>
      </c>
      <c r="D34" s="99">
        <v>0</v>
      </c>
      <c r="E34" s="58">
        <v>833982.37125000008</v>
      </c>
      <c r="F34" s="99">
        <v>108160</v>
      </c>
      <c r="G34" s="99">
        <v>64294.008679999999</v>
      </c>
      <c r="H34" s="99">
        <v>140228.17421000003</v>
      </c>
      <c r="I34" s="99">
        <v>243039.677</v>
      </c>
      <c r="J34" s="99">
        <v>221774.72255000001</v>
      </c>
      <c r="K34" s="58">
        <v>167420.86000000002</v>
      </c>
      <c r="L34" s="58">
        <v>111531.69190999999</v>
      </c>
      <c r="M34" s="99">
        <v>156858</v>
      </c>
      <c r="N34" s="99">
        <v>365836.42304000002</v>
      </c>
      <c r="O34" s="99">
        <v>318143.24381000001</v>
      </c>
      <c r="P34" s="75">
        <v>0</v>
      </c>
      <c r="Q34" s="75">
        <v>88589.366999999998</v>
      </c>
      <c r="R34" s="75">
        <v>317109.17</v>
      </c>
      <c r="S34" s="75">
        <v>47070</v>
      </c>
      <c r="T34" s="75">
        <v>291551.38136</v>
      </c>
      <c r="U34" s="75">
        <v>0</v>
      </c>
      <c r="V34" s="75">
        <v>260605</v>
      </c>
      <c r="W34" s="75">
        <v>0</v>
      </c>
      <c r="X34" s="75">
        <v>705746.15393000015</v>
      </c>
      <c r="Y34" s="75">
        <v>162446.85</v>
      </c>
      <c r="Z34" s="75">
        <v>91564.731350000016</v>
      </c>
      <c r="AA34" s="58">
        <v>446463.055712</v>
      </c>
      <c r="AB34" s="58">
        <v>0</v>
      </c>
      <c r="AC34" s="58">
        <v>85222.94</v>
      </c>
      <c r="AD34" s="58">
        <v>0</v>
      </c>
      <c r="AE34" s="58">
        <v>23489.028999999999</v>
      </c>
      <c r="AF34" s="58">
        <v>970.03100000000006</v>
      </c>
      <c r="AG34" s="58">
        <v>211913.69</v>
      </c>
      <c r="AH34" s="58">
        <v>44609.393100000001</v>
      </c>
      <c r="AI34" s="58">
        <v>139347.59</v>
      </c>
      <c r="AJ34" s="58">
        <v>83408.62</v>
      </c>
      <c r="AK34" s="58">
        <v>174553.37000000002</v>
      </c>
      <c r="AL34" s="58">
        <v>0</v>
      </c>
      <c r="AM34" s="100">
        <f t="shared" si="0"/>
        <v>6135144.5449020015</v>
      </c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0"/>
    </row>
    <row r="35" spans="1:56" s="4" customFormat="1" ht="12.75" customHeight="1">
      <c r="A35" s="30">
        <v>30</v>
      </c>
      <c r="B35" s="39" t="s">
        <v>66</v>
      </c>
      <c r="C35" s="58">
        <v>0</v>
      </c>
      <c r="D35" s="99">
        <v>0</v>
      </c>
      <c r="E35" s="58">
        <v>563857.44271000009</v>
      </c>
      <c r="F35" s="99">
        <v>108160</v>
      </c>
      <c r="G35" s="99">
        <v>64294.008679999999</v>
      </c>
      <c r="H35" s="99">
        <v>135228.17421000003</v>
      </c>
      <c r="I35" s="99">
        <v>163203.87</v>
      </c>
      <c r="J35" s="99">
        <v>109482.57145</v>
      </c>
      <c r="K35" s="58">
        <v>115512.57</v>
      </c>
      <c r="L35" s="58">
        <v>99024</v>
      </c>
      <c r="M35" s="99">
        <v>156858</v>
      </c>
      <c r="N35" s="99">
        <v>351287.33399000001</v>
      </c>
      <c r="O35" s="99">
        <v>274935.81429000001</v>
      </c>
      <c r="P35" s="75">
        <v>0</v>
      </c>
      <c r="Q35" s="75">
        <v>88589.366999999998</v>
      </c>
      <c r="R35" s="75">
        <v>235828.93</v>
      </c>
      <c r="S35" s="75">
        <v>6000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77341.282520000008</v>
      </c>
      <c r="AA35" s="58">
        <v>397885.60366199998</v>
      </c>
      <c r="AB35" s="58">
        <v>0</v>
      </c>
      <c r="AC35" s="58">
        <v>85222.94</v>
      </c>
      <c r="AD35" s="58">
        <v>0</v>
      </c>
      <c r="AE35" s="58">
        <v>23489.028999999999</v>
      </c>
      <c r="AF35" s="58">
        <v>970.03100000000006</v>
      </c>
      <c r="AG35" s="58">
        <v>211913.69</v>
      </c>
      <c r="AH35" s="58">
        <v>44609.393100000001</v>
      </c>
      <c r="AI35" s="58">
        <v>117721.46</v>
      </c>
      <c r="AJ35" s="58">
        <v>44175.31</v>
      </c>
      <c r="AK35" s="58">
        <v>153623.86000000002</v>
      </c>
      <c r="AL35" s="58">
        <v>0</v>
      </c>
      <c r="AM35" s="100">
        <f t="shared" si="0"/>
        <v>3629214.6816120003</v>
      </c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0"/>
    </row>
    <row r="36" spans="1:56" s="4" customFormat="1" ht="12.75" customHeight="1">
      <c r="A36" s="30">
        <v>31</v>
      </c>
      <c r="B36" s="38" t="s">
        <v>67</v>
      </c>
      <c r="C36" s="59">
        <v>30.744540585637122</v>
      </c>
      <c r="D36" s="67">
        <v>0</v>
      </c>
      <c r="E36" s="59">
        <v>13.522771693987362</v>
      </c>
      <c r="F36" s="66">
        <v>8.6870753073530782</v>
      </c>
      <c r="G36" s="66">
        <v>9.392726879549258</v>
      </c>
      <c r="H36" s="66">
        <v>6.0278630331760299</v>
      </c>
      <c r="I36" s="66">
        <v>8.7191465345164367</v>
      </c>
      <c r="J36" s="66">
        <v>11.510847168967153</v>
      </c>
      <c r="K36" s="59">
        <v>12.532826039326324</v>
      </c>
      <c r="L36" s="59">
        <v>5.7293080125605647</v>
      </c>
      <c r="M36" s="66">
        <v>10.847357570221931</v>
      </c>
      <c r="N36" s="66">
        <v>9.2953917006845188</v>
      </c>
      <c r="O36" s="66">
        <v>8.6851731467851945</v>
      </c>
      <c r="P36" s="80">
        <v>0</v>
      </c>
      <c r="Q36" s="77">
        <v>8.011080056977864</v>
      </c>
      <c r="R36" s="77">
        <v>13.198464465706209</v>
      </c>
      <c r="S36" s="77">
        <v>3.3649946350784248</v>
      </c>
      <c r="T36" s="77">
        <v>48.785298687286023</v>
      </c>
      <c r="U36" s="77">
        <v>0</v>
      </c>
      <c r="V36" s="77">
        <v>20.137529112312095</v>
      </c>
      <c r="W36" s="77">
        <v>0</v>
      </c>
      <c r="X36" s="77">
        <v>17.561775840059298</v>
      </c>
      <c r="Y36" s="77">
        <v>11.2425892459853</v>
      </c>
      <c r="Z36" s="77">
        <v>9.8248703223294633</v>
      </c>
      <c r="AA36" s="78">
        <v>10.552255373413649</v>
      </c>
      <c r="AB36" s="78">
        <v>0</v>
      </c>
      <c r="AC36" s="78">
        <v>7.417141412905381</v>
      </c>
      <c r="AD36" s="78">
        <v>0</v>
      </c>
      <c r="AE36" s="78">
        <v>9.1579655623140344</v>
      </c>
      <c r="AF36" s="78">
        <v>0.42675443977060623</v>
      </c>
      <c r="AG36" s="78">
        <v>7.9686326598050128</v>
      </c>
      <c r="AH36" s="59">
        <v>6.0432073361819629</v>
      </c>
      <c r="AI36" s="78">
        <v>7.9157017883217362</v>
      </c>
      <c r="AJ36" s="78">
        <v>9.8568885156001151</v>
      </c>
      <c r="AK36" s="78">
        <v>10.713653262765225</v>
      </c>
      <c r="AL36" s="78">
        <v>0</v>
      </c>
      <c r="AM36" s="98">
        <f>AM34/AM27%</f>
        <v>10.171205744432758</v>
      </c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0"/>
    </row>
    <row r="37" spans="1:56" s="4" customFormat="1" ht="12.75" customHeight="1">
      <c r="A37" s="30">
        <v>32</v>
      </c>
      <c r="B37" s="38" t="s">
        <v>68</v>
      </c>
      <c r="C37" s="59">
        <v>0</v>
      </c>
      <c r="D37" s="67">
        <v>0</v>
      </c>
      <c r="E37" s="59">
        <v>9.1427777475612793</v>
      </c>
      <c r="F37" s="66">
        <v>8.6870753073530782</v>
      </c>
      <c r="G37" s="66">
        <v>9.392726879549258</v>
      </c>
      <c r="H37" s="66">
        <v>5.8129325077258107</v>
      </c>
      <c r="I37" s="66">
        <v>5.8550047263689011</v>
      </c>
      <c r="J37" s="66">
        <v>5.6825103110763724</v>
      </c>
      <c r="K37" s="59">
        <v>8.6470643214083633</v>
      </c>
      <c r="L37" s="59">
        <v>5.0867962900949184</v>
      </c>
      <c r="M37" s="66">
        <v>10.847357570221931</v>
      </c>
      <c r="N37" s="66">
        <v>8.9257197022430095</v>
      </c>
      <c r="O37" s="66">
        <v>7.5056289826072762</v>
      </c>
      <c r="P37" s="77">
        <v>0</v>
      </c>
      <c r="Q37" s="77">
        <v>8.011080056977864</v>
      </c>
      <c r="R37" s="77">
        <v>9.8154832690285083</v>
      </c>
      <c r="S37" s="77">
        <v>0.42893494392331732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8.2986982009164869</v>
      </c>
      <c r="AA37" s="78">
        <v>9.4041162992770868</v>
      </c>
      <c r="AB37" s="78">
        <v>0</v>
      </c>
      <c r="AC37" s="78">
        <v>7.417141412905381</v>
      </c>
      <c r="AD37" s="78">
        <v>0</v>
      </c>
      <c r="AE37" s="78">
        <v>9.1579655623140344</v>
      </c>
      <c r="AF37" s="78">
        <v>0.42675443977060623</v>
      </c>
      <c r="AG37" s="78">
        <v>7.9686326598050128</v>
      </c>
      <c r="AH37" s="59">
        <v>6.0432073361819629</v>
      </c>
      <c r="AI37" s="78">
        <v>6.6872198611102336</v>
      </c>
      <c r="AJ37" s="78">
        <v>5.2204569001630157</v>
      </c>
      <c r="AK37" s="78">
        <v>9.4290518076367587</v>
      </c>
      <c r="AL37" s="78">
        <v>0</v>
      </c>
      <c r="AM37" s="98">
        <f>AM35/AM27%</f>
        <v>6.0167268997867289</v>
      </c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0"/>
    </row>
    <row r="38" spans="1:56" s="4" customFormat="1" ht="12.75" customHeight="1">
      <c r="A38" s="30">
        <v>33</v>
      </c>
      <c r="B38" s="35" t="s">
        <v>15</v>
      </c>
      <c r="C38" s="58">
        <v>7326</v>
      </c>
      <c r="D38" s="58">
        <v>5301.3062</v>
      </c>
      <c r="E38" s="58">
        <v>61870.462261900102</v>
      </c>
      <c r="F38" s="58">
        <v>14056.71</v>
      </c>
      <c r="G38" s="58">
        <v>8484.4378488000002</v>
      </c>
      <c r="H38" s="58">
        <v>23263.331206799998</v>
      </c>
      <c r="I38" s="58">
        <v>49379.681727300005</v>
      </c>
      <c r="J38" s="58">
        <v>18600.203109999999</v>
      </c>
      <c r="K38" s="58">
        <v>13374.3025</v>
      </c>
      <c r="L38" s="58">
        <v>21586.009750000001</v>
      </c>
      <c r="M38" s="58">
        <v>10877.193454299999</v>
      </c>
      <c r="N38" s="58">
        <v>39267.193855800011</v>
      </c>
      <c r="O38" s="58">
        <v>36382.022800000006</v>
      </c>
      <c r="P38" s="75">
        <v>3034.0494122999999</v>
      </c>
      <c r="Q38" s="75">
        <v>10486.9324313</v>
      </c>
      <c r="R38" s="75">
        <v>23474.62</v>
      </c>
      <c r="S38" s="75">
        <v>13584.846039999999</v>
      </c>
      <c r="T38" s="75">
        <v>1859.2724499999999</v>
      </c>
      <c r="U38" s="75">
        <v>1061.7711259</v>
      </c>
      <c r="V38" s="75">
        <v>9010</v>
      </c>
      <c r="W38" s="75">
        <v>9010</v>
      </c>
      <c r="X38" s="75">
        <v>39208.165741999961</v>
      </c>
      <c r="Y38" s="75">
        <v>14322.77</v>
      </c>
      <c r="Z38" s="75">
        <v>9230.2199999999993</v>
      </c>
      <c r="AA38" s="76">
        <v>43522.37</v>
      </c>
      <c r="AB38" s="76">
        <v>24650.81426160003</v>
      </c>
      <c r="AC38" s="76">
        <v>11624.67</v>
      </c>
      <c r="AD38" s="76">
        <v>2184.42</v>
      </c>
      <c r="AE38" s="76">
        <v>2909.6589299999996</v>
      </c>
      <c r="AF38" s="76">
        <v>2253.5711199999996</v>
      </c>
      <c r="AG38" s="76">
        <v>26468.825450100074</v>
      </c>
      <c r="AH38" s="58">
        <v>7395.2376699999995</v>
      </c>
      <c r="AI38" s="76">
        <v>16835.97</v>
      </c>
      <c r="AJ38" s="76">
        <v>8951.6812747999993</v>
      </c>
      <c r="AK38" s="76">
        <v>16392.09</v>
      </c>
      <c r="AL38" s="76">
        <v>3645.4300000000003</v>
      </c>
      <c r="AM38" s="88">
        <f t="shared" si="0"/>
        <v>610886.24062290008</v>
      </c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0"/>
    </row>
    <row r="39" spans="1:56" s="5" customFormat="1" ht="12.75" customHeight="1">
      <c r="A39" s="30">
        <v>34</v>
      </c>
      <c r="B39" s="35" t="s">
        <v>16</v>
      </c>
      <c r="C39" s="58">
        <v>12897</v>
      </c>
      <c r="D39" s="58">
        <v>43797.5</v>
      </c>
      <c r="E39" s="58">
        <v>48911.226022500021</v>
      </c>
      <c r="F39" s="58">
        <v>0</v>
      </c>
      <c r="G39" s="58">
        <v>121549.21392999998</v>
      </c>
      <c r="H39" s="58">
        <v>87879.732179300016</v>
      </c>
      <c r="I39" s="58">
        <v>67830.6587</v>
      </c>
      <c r="J39" s="58">
        <v>122612.61903999999</v>
      </c>
      <c r="K39" s="58">
        <v>1111.7903999999999</v>
      </c>
      <c r="L39" s="58">
        <v>214101.30213999999</v>
      </c>
      <c r="M39" s="58">
        <v>358328.68041000003</v>
      </c>
      <c r="N39" s="58">
        <v>15008.456470000001</v>
      </c>
      <c r="O39" s="58">
        <v>42785.141879999988</v>
      </c>
      <c r="P39" s="75">
        <v>3854.4318199999998</v>
      </c>
      <c r="Q39" s="75">
        <v>51948.412080000002</v>
      </c>
      <c r="R39" s="75">
        <v>55159.4</v>
      </c>
      <c r="S39" s="75">
        <v>40328.918899999997</v>
      </c>
      <c r="T39" s="75">
        <v>408270.37566999998</v>
      </c>
      <c r="U39" s="75">
        <v>14220.42625</v>
      </c>
      <c r="V39" s="75">
        <v>394059</v>
      </c>
      <c r="W39" s="75">
        <v>2292</v>
      </c>
      <c r="X39" s="75">
        <v>28853.305198000031</v>
      </c>
      <c r="Y39" s="75">
        <v>15578.83</v>
      </c>
      <c r="Z39" s="75">
        <v>8946.81</v>
      </c>
      <c r="AA39" s="76">
        <v>92326.934210000007</v>
      </c>
      <c r="AB39" s="76">
        <v>91637.665762500008</v>
      </c>
      <c r="AC39" s="76">
        <v>0</v>
      </c>
      <c r="AD39" s="76">
        <v>3139.9789999999998</v>
      </c>
      <c r="AE39" s="76">
        <v>8819.5784999999996</v>
      </c>
      <c r="AF39" s="76">
        <v>1947.143</v>
      </c>
      <c r="AG39" s="76">
        <v>12465.66</v>
      </c>
      <c r="AH39" s="58">
        <v>624.36229000000003</v>
      </c>
      <c r="AI39" s="76">
        <v>58851.584999999999</v>
      </c>
      <c r="AJ39" s="76">
        <v>32471.809999999998</v>
      </c>
      <c r="AK39" s="76">
        <v>54130.07</v>
      </c>
      <c r="AL39" s="76">
        <v>19649.45</v>
      </c>
      <c r="AM39" s="88">
        <f t="shared" si="0"/>
        <v>2536389.4688523002</v>
      </c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0"/>
    </row>
    <row r="40" spans="1:56" s="5" customFormat="1" ht="12.75" customHeight="1">
      <c r="A40" s="30">
        <v>35</v>
      </c>
      <c r="B40" s="33" t="s">
        <v>17</v>
      </c>
      <c r="C40" s="58">
        <v>20223</v>
      </c>
      <c r="D40" s="99">
        <v>49098.806199999999</v>
      </c>
      <c r="E40" s="58">
        <v>110781.68828440012</v>
      </c>
      <c r="F40" s="99">
        <v>14056.71</v>
      </c>
      <c r="G40" s="99">
        <v>130033.65177879998</v>
      </c>
      <c r="H40" s="99">
        <v>111143.06338610001</v>
      </c>
      <c r="I40" s="99">
        <v>117210.34042730001</v>
      </c>
      <c r="J40" s="99">
        <v>141212.82214999999</v>
      </c>
      <c r="K40" s="58">
        <v>14486.0929</v>
      </c>
      <c r="L40" s="58">
        <v>235687.31188999998</v>
      </c>
      <c r="M40" s="99">
        <v>369205.87386430003</v>
      </c>
      <c r="N40" s="99">
        <v>54275.650325800016</v>
      </c>
      <c r="O40" s="99">
        <v>79167.164679999987</v>
      </c>
      <c r="P40" s="75">
        <v>6888.4812322999996</v>
      </c>
      <c r="Q40" s="75">
        <v>62435.344511300005</v>
      </c>
      <c r="R40" s="75">
        <v>78634.02</v>
      </c>
      <c r="S40" s="75">
        <v>53913.764939999994</v>
      </c>
      <c r="T40" s="75">
        <v>410129.64811999997</v>
      </c>
      <c r="U40" s="75">
        <v>15282.197375900001</v>
      </c>
      <c r="V40" s="75">
        <v>403069</v>
      </c>
      <c r="W40" s="75">
        <v>11302</v>
      </c>
      <c r="X40" s="75">
        <v>68061.470939999999</v>
      </c>
      <c r="Y40" s="75">
        <v>29901.599999999999</v>
      </c>
      <c r="Z40" s="75">
        <v>18177.03</v>
      </c>
      <c r="AA40" s="58">
        <v>135849.30421</v>
      </c>
      <c r="AB40" s="58">
        <v>116288.48002410003</v>
      </c>
      <c r="AC40" s="58">
        <v>11624.67</v>
      </c>
      <c r="AD40" s="58">
        <v>5324.3989999999994</v>
      </c>
      <c r="AE40" s="58">
        <v>11729.237429999999</v>
      </c>
      <c r="AF40" s="58">
        <v>4200.7141199999996</v>
      </c>
      <c r="AG40" s="58">
        <v>38934.485450100074</v>
      </c>
      <c r="AH40" s="58">
        <v>8019.5999599999996</v>
      </c>
      <c r="AI40" s="58">
        <v>75687.554999999993</v>
      </c>
      <c r="AJ40" s="58">
        <v>41423.491274799999</v>
      </c>
      <c r="AK40" s="58">
        <v>70522.16</v>
      </c>
      <c r="AL40" s="58">
        <v>23294.880000000001</v>
      </c>
      <c r="AM40" s="100">
        <f t="shared" si="0"/>
        <v>3147275.7094752011</v>
      </c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0"/>
    </row>
    <row r="41" spans="1:56" s="3" customFormat="1" ht="12.75" customHeight="1">
      <c r="A41" s="30">
        <v>36</v>
      </c>
      <c r="B41" s="36" t="s">
        <v>18</v>
      </c>
      <c r="C41" s="59">
        <v>120.82</v>
      </c>
      <c r="D41" s="68">
        <v>60.7</v>
      </c>
      <c r="E41" s="59">
        <v>89.55</v>
      </c>
      <c r="F41" s="68">
        <v>88.7</v>
      </c>
      <c r="G41" s="68">
        <v>72.62</v>
      </c>
      <c r="H41" s="68">
        <v>68.13</v>
      </c>
      <c r="I41" s="68">
        <v>82.94</v>
      </c>
      <c r="J41" s="68">
        <v>85.53</v>
      </c>
      <c r="K41" s="59">
        <v>77.3</v>
      </c>
      <c r="L41" s="59">
        <v>97.8</v>
      </c>
      <c r="M41" s="68">
        <v>111.96</v>
      </c>
      <c r="N41" s="68">
        <v>80.59</v>
      </c>
      <c r="O41" s="68">
        <v>85.66</v>
      </c>
      <c r="P41" s="95">
        <v>79.23</v>
      </c>
      <c r="Q41" s="95">
        <v>82.11</v>
      </c>
      <c r="R41" s="95">
        <v>77.92</v>
      </c>
      <c r="S41" s="95">
        <v>78.88</v>
      </c>
      <c r="T41" s="95">
        <v>70.14</v>
      </c>
      <c r="U41" s="95">
        <v>114.35</v>
      </c>
      <c r="V41" s="95">
        <v>70.489999999999995</v>
      </c>
      <c r="W41" s="96">
        <v>81.489999999999995</v>
      </c>
      <c r="X41" s="96">
        <v>76.150000000000006</v>
      </c>
      <c r="Y41" s="96">
        <v>92.82</v>
      </c>
      <c r="Z41" s="96">
        <v>77.64</v>
      </c>
      <c r="AA41" s="78">
        <v>84.47</v>
      </c>
      <c r="AB41" s="78">
        <v>89.03</v>
      </c>
      <c r="AC41" s="78">
        <v>95.97</v>
      </c>
      <c r="AD41" s="78">
        <v>89.63</v>
      </c>
      <c r="AE41" s="78">
        <v>122.27</v>
      </c>
      <c r="AF41" s="78">
        <v>64.34</v>
      </c>
      <c r="AG41" s="78">
        <v>85.28</v>
      </c>
      <c r="AH41" s="59">
        <v>103.95</v>
      </c>
      <c r="AI41" s="78">
        <v>84.1</v>
      </c>
      <c r="AJ41" s="78">
        <v>97.34</v>
      </c>
      <c r="AK41" s="78">
        <v>80.930000000000007</v>
      </c>
      <c r="AL41" s="78">
        <v>77.48</v>
      </c>
      <c r="AM41" s="98">
        <f>+AM27/AM17*100</f>
        <v>83.63144172815116</v>
      </c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0"/>
    </row>
    <row r="42" spans="1:56" s="3" customFormat="1" ht="12.75" customHeight="1">
      <c r="A42" s="30">
        <v>37</v>
      </c>
      <c r="B42" s="36" t="s">
        <v>41</v>
      </c>
      <c r="C42" s="59">
        <v>120.81755349749224</v>
      </c>
      <c r="D42" s="66">
        <v>60.698988457576306</v>
      </c>
      <c r="E42" s="59">
        <v>89.548719361118131</v>
      </c>
      <c r="F42" s="66">
        <v>88.698884496179247</v>
      </c>
      <c r="G42" s="66">
        <v>72.622390115530806</v>
      </c>
      <c r="H42" s="66">
        <v>68.133897079589858</v>
      </c>
      <c r="I42" s="66">
        <v>82.943074098332602</v>
      </c>
      <c r="J42" s="66">
        <v>85.534390498599862</v>
      </c>
      <c r="K42" s="59">
        <v>77.303787824853828</v>
      </c>
      <c r="L42" s="59">
        <v>97.796765076600494</v>
      </c>
      <c r="M42" s="66">
        <v>111.96252539393117</v>
      </c>
      <c r="N42" s="66">
        <v>80.594446255422639</v>
      </c>
      <c r="O42" s="66">
        <v>85.66295897330572</v>
      </c>
      <c r="P42" s="95">
        <v>79.226860617273317</v>
      </c>
      <c r="Q42" s="95">
        <v>82.110040553346366</v>
      </c>
      <c r="R42" s="95">
        <v>77.924856707014342</v>
      </c>
      <c r="S42" s="95">
        <v>78.87647129036695</v>
      </c>
      <c r="T42" s="95">
        <v>70.136818325272174</v>
      </c>
      <c r="U42" s="95">
        <v>114.351624683883</v>
      </c>
      <c r="V42" s="95">
        <v>70.492078311579505</v>
      </c>
      <c r="W42" s="95">
        <v>81.486592072443869</v>
      </c>
      <c r="X42" s="95">
        <v>76.14763134387303</v>
      </c>
      <c r="Y42" s="95">
        <v>92.823114623800038</v>
      </c>
      <c r="Z42" s="95">
        <v>77.637426670162327</v>
      </c>
      <c r="AA42" s="78">
        <v>80.760347943453013</v>
      </c>
      <c r="AB42" s="78">
        <v>89.031074217377451</v>
      </c>
      <c r="AC42" s="78">
        <v>95.970350322984757</v>
      </c>
      <c r="AD42" s="78">
        <v>89.628008808208861</v>
      </c>
      <c r="AE42" s="78">
        <v>122.27221287316097</v>
      </c>
      <c r="AF42" s="78">
        <v>64.33918637141069</v>
      </c>
      <c r="AG42" s="78">
        <v>85.279564533039803</v>
      </c>
      <c r="AH42" s="59">
        <v>103.95110071007849</v>
      </c>
      <c r="AI42" s="78">
        <v>82.604976221692922</v>
      </c>
      <c r="AJ42" s="78">
        <v>97.336824153640208</v>
      </c>
      <c r="AK42" s="78">
        <v>80.932925200001222</v>
      </c>
      <c r="AL42" s="78">
        <v>77.483170533991796</v>
      </c>
      <c r="AM42" s="98">
        <f>+AM27/AM23*100</f>
        <v>83.321949775166331</v>
      </c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0"/>
    </row>
    <row r="43" spans="1:56" s="3" customFormat="1" ht="12.75" customHeight="1">
      <c r="A43" s="30">
        <v>38</v>
      </c>
      <c r="B43" s="36" t="s">
        <v>88</v>
      </c>
      <c r="C43" s="59">
        <v>83.645830762222957</v>
      </c>
      <c r="D43" s="66">
        <v>45.729449480274177</v>
      </c>
      <c r="E43" s="59">
        <v>77.053234766644138</v>
      </c>
      <c r="F43" s="66">
        <v>67.844161510583376</v>
      </c>
      <c r="G43" s="66">
        <v>66.051105394096012</v>
      </c>
      <c r="H43" s="66">
        <v>59.491720486988818</v>
      </c>
      <c r="I43" s="66">
        <v>73.39292854455563</v>
      </c>
      <c r="J43" s="66">
        <v>70.159267286999409</v>
      </c>
      <c r="K43" s="59">
        <v>65.589658093481205</v>
      </c>
      <c r="L43" s="59">
        <v>74.789938496777282</v>
      </c>
      <c r="M43" s="66">
        <v>42.342864682465525</v>
      </c>
      <c r="N43" s="66">
        <v>71.299938422971252</v>
      </c>
      <c r="O43" s="66">
        <v>74.833016672700509</v>
      </c>
      <c r="P43" s="95">
        <v>52.18956923873511</v>
      </c>
      <c r="Q43" s="95">
        <v>62.467153071429451</v>
      </c>
      <c r="R43" s="95">
        <v>64.771604111204724</v>
      </c>
      <c r="S43" s="95">
        <v>67.247055231638384</v>
      </c>
      <c r="T43" s="95">
        <v>166.55346509250575</v>
      </c>
      <c r="U43" s="95">
        <v>85.291253167596281</v>
      </c>
      <c r="V43" s="95">
        <v>66.283007029719457</v>
      </c>
      <c r="W43" s="95">
        <v>70.445386201633468</v>
      </c>
      <c r="X43" s="95">
        <v>67.803503954577238</v>
      </c>
      <c r="Y43" s="95">
        <v>74.459865834407523</v>
      </c>
      <c r="Z43" s="95">
        <v>68.251846380350059</v>
      </c>
      <c r="AA43" s="78">
        <v>74.718609325243662</v>
      </c>
      <c r="AB43" s="78">
        <v>76.887093496762233</v>
      </c>
      <c r="AC43" s="78">
        <v>73.91904998054811</v>
      </c>
      <c r="AD43" s="78">
        <v>68.602561842304596</v>
      </c>
      <c r="AE43" s="78">
        <v>58.359681819913199</v>
      </c>
      <c r="AF43" s="78">
        <v>56.462347684088598</v>
      </c>
      <c r="AG43" s="78">
        <v>75.142496049163782</v>
      </c>
      <c r="AH43" s="59">
        <v>74.143041194233859</v>
      </c>
      <c r="AI43" s="78">
        <v>73.521919971062914</v>
      </c>
      <c r="AJ43" s="78">
        <v>73.406785914691014</v>
      </c>
      <c r="AK43" s="78">
        <v>65.640005781738878</v>
      </c>
      <c r="AL43" s="78">
        <v>52.775312937251016</v>
      </c>
      <c r="AM43" s="98">
        <f>+AM27/(AM7+AM17)*100</f>
        <v>69.612992953711768</v>
      </c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0"/>
    </row>
    <row r="44" spans="1:56" s="3" customFormat="1" ht="12.75" customHeight="1">
      <c r="A44" s="30">
        <v>39</v>
      </c>
      <c r="B44" s="36" t="s">
        <v>19</v>
      </c>
      <c r="C44" s="59">
        <v>1.7298708196800472</v>
      </c>
      <c r="D44" s="66">
        <v>8.5169590111850901</v>
      </c>
      <c r="E44" s="59">
        <v>1.1746025453761033</v>
      </c>
      <c r="F44" s="66">
        <v>0.42768746312550976</v>
      </c>
      <c r="G44" s="66">
        <v>19.26553499043295</v>
      </c>
      <c r="H44" s="66">
        <v>3.8084283377052537</v>
      </c>
      <c r="I44" s="66">
        <v>1.9731867803236187</v>
      </c>
      <c r="J44" s="66">
        <v>7.3284207829142227</v>
      </c>
      <c r="K44" s="59">
        <v>8.3226640189243639E-2</v>
      </c>
      <c r="L44" s="59">
        <v>16.289621033649677</v>
      </c>
      <c r="M44" s="66">
        <v>24.779860281739207</v>
      </c>
      <c r="N44" s="66">
        <v>0.76268777248724406</v>
      </c>
      <c r="O44" s="66">
        <v>2.3360317879922898</v>
      </c>
      <c r="P44" s="95">
        <v>1.3244516664462536</v>
      </c>
      <c r="Q44" s="95">
        <v>5.1673378600388924</v>
      </c>
      <c r="R44" s="95">
        <v>2.2958004678630828</v>
      </c>
      <c r="S44" s="95">
        <v>2.8830862255805774</v>
      </c>
      <c r="T44" s="95">
        <v>72.736037104872011</v>
      </c>
      <c r="U44" s="95">
        <v>18.683579775275735</v>
      </c>
      <c r="V44" s="95">
        <v>32.124074471882949</v>
      </c>
      <c r="W44" s="95">
        <v>0.46336846051956271</v>
      </c>
      <c r="X44" s="95">
        <v>1.6574959558288977</v>
      </c>
      <c r="Y44" s="95">
        <v>2.2773754259238443</v>
      </c>
      <c r="Z44" s="95">
        <v>0.95999053204411067</v>
      </c>
      <c r="AA44" s="78">
        <v>2.1821680212035099</v>
      </c>
      <c r="AB44" s="78">
        <v>3.8728584204518808</v>
      </c>
      <c r="AC44" s="78">
        <v>0</v>
      </c>
      <c r="AD44" s="78">
        <v>3.6732239673993146</v>
      </c>
      <c r="AE44" s="78">
        <v>5.7311110511861436</v>
      </c>
      <c r="AF44" s="78">
        <v>0.85662408739335361</v>
      </c>
      <c r="AG44" s="78">
        <v>3.0173427345191439</v>
      </c>
      <c r="AH44" s="59">
        <v>8.4581979470219101E-2</v>
      </c>
      <c r="AI44" s="78">
        <v>4.5581625947236404</v>
      </c>
      <c r="AJ44" s="78">
        <v>4.4515432401354058</v>
      </c>
      <c r="AK44" s="78">
        <v>4.9250336176962044</v>
      </c>
      <c r="AL44" s="78">
        <v>5.4861385619466896</v>
      </c>
      <c r="AM44" s="98">
        <f>+AM26/AM27*100</f>
        <v>4.9852093262401578</v>
      </c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0"/>
    </row>
    <row r="45" spans="1:56" s="5" customFormat="1" ht="12.75" customHeight="1">
      <c r="A45" s="30">
        <v>40</v>
      </c>
      <c r="B45" s="36" t="s">
        <v>42</v>
      </c>
      <c r="C45" s="59">
        <v>2.7125050466301923</v>
      </c>
      <c r="D45" s="66">
        <v>8.8742052831416238</v>
      </c>
      <c r="E45" s="59">
        <v>1.7962915406701616</v>
      </c>
      <c r="F45" s="66">
        <v>1.1289912938574618</v>
      </c>
      <c r="G45" s="66">
        <v>18.996646832018353</v>
      </c>
      <c r="H45" s="66">
        <v>4.7776074027442936</v>
      </c>
      <c r="I45" s="66">
        <v>4.2049682840311897</v>
      </c>
      <c r="J45" s="66">
        <v>7.3294160640905259</v>
      </c>
      <c r="K45" s="59">
        <v>1.0844029967664732</v>
      </c>
      <c r="L45" s="59">
        <v>12.107098720961543</v>
      </c>
      <c r="M45" s="66">
        <v>25.532061678921814</v>
      </c>
      <c r="N45" s="66">
        <v>1.3790683426087775</v>
      </c>
      <c r="O45" s="66">
        <v>2.1612294026790355</v>
      </c>
      <c r="P45" s="95">
        <v>2.269838339341077</v>
      </c>
      <c r="Q45" s="95">
        <v>5.6459884544046668</v>
      </c>
      <c r="R45" s="95">
        <v>3.2728423424829733</v>
      </c>
      <c r="S45" s="95">
        <v>3.8542496235389683</v>
      </c>
      <c r="T45" s="95">
        <v>68.6270025225502</v>
      </c>
      <c r="U45" s="95">
        <v>11.703968524501979</v>
      </c>
      <c r="V45" s="95">
        <v>31.146039875560806</v>
      </c>
      <c r="W45" s="95">
        <v>0.86834527288875785</v>
      </c>
      <c r="X45" s="95">
        <v>1.693640538226078</v>
      </c>
      <c r="Y45" s="95">
        <v>2.0694239783520212</v>
      </c>
      <c r="Z45" s="95">
        <v>1.9503902863260276</v>
      </c>
      <c r="AA45" s="78">
        <v>3.210829052895245</v>
      </c>
      <c r="AB45" s="78">
        <v>4.5578258828392757</v>
      </c>
      <c r="AC45" s="78">
        <v>1.0117208027364322</v>
      </c>
      <c r="AD45" s="78">
        <v>2.4369192660770733</v>
      </c>
      <c r="AE45" s="78">
        <v>4.5730265161724972</v>
      </c>
      <c r="AF45" s="78">
        <v>1.8480578465194151</v>
      </c>
      <c r="AG45" s="78">
        <v>1.4640612050612234</v>
      </c>
      <c r="AH45" s="59">
        <v>1.0864103262484548</v>
      </c>
      <c r="AI45" s="78">
        <v>4.2994652040067551</v>
      </c>
      <c r="AJ45" s="78">
        <v>4.8952582529556024</v>
      </c>
      <c r="AK45" s="78">
        <v>4.3284754088749544</v>
      </c>
      <c r="AL45" s="78">
        <v>6.5039415568631682</v>
      </c>
      <c r="AM45" s="98">
        <f>+AM40/AM27*100</f>
        <v>5.2177399474846737</v>
      </c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0"/>
    </row>
    <row r="46" spans="1:56" s="5" customFormat="1" ht="12.75" customHeight="1">
      <c r="A46" s="30">
        <v>41</v>
      </c>
      <c r="B46" s="36" t="s">
        <v>43</v>
      </c>
      <c r="C46" s="59">
        <v>1</v>
      </c>
      <c r="D46" s="72">
        <v>1.0473717000127625</v>
      </c>
      <c r="E46" s="59">
        <v>1.0151346137043964</v>
      </c>
      <c r="F46" s="72">
        <v>1.1338405879037547</v>
      </c>
      <c r="G46" s="66">
        <v>1.5352718626696999</v>
      </c>
      <c r="H46" s="66">
        <v>1.0395921209300512</v>
      </c>
      <c r="I46" s="66">
        <v>1.8071749552865037</v>
      </c>
      <c r="J46" s="66">
        <v>1.0417568526483916</v>
      </c>
      <c r="K46" s="59">
        <v>1.0020102960810122</v>
      </c>
      <c r="L46" s="59">
        <v>1.324637182117937</v>
      </c>
      <c r="M46" s="66">
        <v>1.0000000000000002</v>
      </c>
      <c r="N46" s="66">
        <v>1.0053924660889859</v>
      </c>
      <c r="O46" s="66">
        <v>1.0169702571646855</v>
      </c>
      <c r="P46" s="95">
        <v>1.0131751952770442</v>
      </c>
      <c r="Q46" s="95">
        <v>1.0000000019071353</v>
      </c>
      <c r="R46" s="95">
        <v>0.99999987646233923</v>
      </c>
      <c r="S46" s="95">
        <v>1.000000059706238</v>
      </c>
      <c r="T46" s="95">
        <v>1.1411110659181825</v>
      </c>
      <c r="U46" s="95">
        <v>1</v>
      </c>
      <c r="V46" s="95">
        <v>1.0257285974499089</v>
      </c>
      <c r="W46" s="95">
        <v>0.69547094807124521</v>
      </c>
      <c r="X46" s="95">
        <v>0.99209936685466449</v>
      </c>
      <c r="Y46" s="95">
        <v>1.0143479243613898</v>
      </c>
      <c r="Z46" s="95">
        <v>0.99999995532067676</v>
      </c>
      <c r="AA46" s="78">
        <v>1.0516089397170818</v>
      </c>
      <c r="AB46" s="78">
        <v>1.0050930670601519</v>
      </c>
      <c r="AC46" s="78">
        <v>1.0117208027364322</v>
      </c>
      <c r="AD46" s="78">
        <v>1.0379099308165052</v>
      </c>
      <c r="AE46" s="78">
        <v>1.2033934337515364</v>
      </c>
      <c r="AF46" s="78">
        <v>1</v>
      </c>
      <c r="AG46" s="78">
        <v>1.026278861859049</v>
      </c>
      <c r="AH46" s="59">
        <v>1.0026764303507023</v>
      </c>
      <c r="AI46" s="78">
        <v>1.0020498192846117</v>
      </c>
      <c r="AJ46" s="78">
        <v>1.1071586118231125</v>
      </c>
      <c r="AK46" s="78">
        <v>1.0582237351192219</v>
      </c>
      <c r="AL46" s="78">
        <v>1.07688520121287</v>
      </c>
      <c r="AM46" s="98">
        <f>+AM38/AM25*100</f>
        <v>1.0659007495123713</v>
      </c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0"/>
    </row>
    <row r="47" spans="1:56" s="8" customFormat="1" ht="12.75" customHeight="1">
      <c r="A47" s="30">
        <v>42</v>
      </c>
      <c r="B47" s="37" t="s">
        <v>20</v>
      </c>
      <c r="C47" s="58">
        <v>4574</v>
      </c>
      <c r="D47" s="58">
        <v>3909.22579</v>
      </c>
      <c r="E47" s="58">
        <v>106148.49032</v>
      </c>
      <c r="F47" s="58">
        <v>7375.12</v>
      </c>
      <c r="G47" s="58">
        <v>4762.2711399999998</v>
      </c>
      <c r="H47" s="58">
        <v>73265.88</v>
      </c>
      <c r="I47" s="58">
        <v>98864.20074</v>
      </c>
      <c r="J47" s="58">
        <v>33280.184410000002</v>
      </c>
      <c r="K47" s="58">
        <v>17151.358660000002</v>
      </c>
      <c r="L47" s="58">
        <v>25005.089269999997</v>
      </c>
      <c r="M47" s="58">
        <v>8207.6922699999996</v>
      </c>
      <c r="N47" s="58">
        <v>47650.588109999997</v>
      </c>
      <c r="O47" s="58">
        <v>59258.909420000004</v>
      </c>
      <c r="P47" s="75">
        <v>10527.95824</v>
      </c>
      <c r="Q47" s="75">
        <v>985.36054000000001</v>
      </c>
      <c r="R47" s="75">
        <v>17171.22</v>
      </c>
      <c r="S47" s="75">
        <v>21172.037</v>
      </c>
      <c r="T47" s="75">
        <v>20441.775180000001</v>
      </c>
      <c r="U47" s="75">
        <v>4992.3194599999997</v>
      </c>
      <c r="V47" s="75">
        <v>47313</v>
      </c>
      <c r="W47" s="75">
        <v>22644</v>
      </c>
      <c r="X47" s="75">
        <v>71402.23281999999</v>
      </c>
      <c r="Y47" s="75">
        <v>13151.93</v>
      </c>
      <c r="Z47" s="75">
        <v>19767.55</v>
      </c>
      <c r="AA47" s="76">
        <v>178130.03</v>
      </c>
      <c r="AB47" s="76">
        <v>19305.306</v>
      </c>
      <c r="AC47" s="76">
        <v>13635.32452</v>
      </c>
      <c r="AD47" s="76">
        <v>3074.3739999999998</v>
      </c>
      <c r="AE47" s="76">
        <v>1422.41</v>
      </c>
      <c r="AF47" s="76">
        <v>5661.2288400030138</v>
      </c>
      <c r="AG47" s="76">
        <v>55034.34</v>
      </c>
      <c r="AH47" s="58">
        <v>3976.9397100000001</v>
      </c>
      <c r="AI47" s="76">
        <v>28353.96</v>
      </c>
      <c r="AJ47" s="76">
        <v>5508.43</v>
      </c>
      <c r="AK47" s="76">
        <v>26486.9</v>
      </c>
      <c r="AL47" s="76">
        <v>8967.2199999999993</v>
      </c>
      <c r="AM47" s="88">
        <f t="shared" si="0"/>
        <v>1088578.856440003</v>
      </c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0"/>
    </row>
    <row r="48" spans="1:56" s="8" customFormat="1" ht="12.75" customHeight="1">
      <c r="A48" s="30">
        <v>43</v>
      </c>
      <c r="B48" s="37" t="s">
        <v>21</v>
      </c>
      <c r="C48" s="58">
        <v>42354</v>
      </c>
      <c r="D48" s="58">
        <v>90860.574110000001</v>
      </c>
      <c r="E48" s="58">
        <v>222655.59776</v>
      </c>
      <c r="F48" s="58">
        <v>32697.32</v>
      </c>
      <c r="G48" s="58">
        <v>147211.06049</v>
      </c>
      <c r="H48" s="58">
        <v>147442.03922000001</v>
      </c>
      <c r="I48" s="58">
        <v>135179.21464999998</v>
      </c>
      <c r="J48" s="58">
        <v>70401.528120000003</v>
      </c>
      <c r="K48" s="58">
        <v>43594.160709999996</v>
      </c>
      <c r="L48" s="58">
        <v>173854.34479999999</v>
      </c>
      <c r="M48" s="58">
        <v>62548.364750000001</v>
      </c>
      <c r="N48" s="58">
        <v>200338.92629</v>
      </c>
      <c r="O48" s="58">
        <v>192468.29457999999</v>
      </c>
      <c r="P48" s="75">
        <v>25778.00273</v>
      </c>
      <c r="Q48" s="75">
        <v>32670.03887</v>
      </c>
      <c r="R48" s="75">
        <v>136628.21</v>
      </c>
      <c r="S48" s="75">
        <v>90676.295900000012</v>
      </c>
      <c r="T48" s="75">
        <v>52952.278250000003</v>
      </c>
      <c r="U48" s="75">
        <v>0</v>
      </c>
      <c r="V48" s="75">
        <v>62564</v>
      </c>
      <c r="W48" s="75">
        <v>37390</v>
      </c>
      <c r="X48" s="75">
        <v>110347.71884</v>
      </c>
      <c r="Y48" s="75">
        <v>33076.36</v>
      </c>
      <c r="Z48" s="75">
        <v>26518.303</v>
      </c>
      <c r="AA48" s="76">
        <v>182763.26315000001</v>
      </c>
      <c r="AB48" s="76">
        <v>135055.82716999998</v>
      </c>
      <c r="AC48" s="76">
        <v>32169.705410000002</v>
      </c>
      <c r="AD48" s="76">
        <v>160.32900000000001</v>
      </c>
      <c r="AE48" s="76">
        <v>12134.30933</v>
      </c>
      <c r="AF48" s="76">
        <v>0</v>
      </c>
      <c r="AG48" s="76">
        <v>99766.44</v>
      </c>
      <c r="AH48" s="58">
        <v>28603.773929999999</v>
      </c>
      <c r="AI48" s="76">
        <v>65135.11</v>
      </c>
      <c r="AJ48" s="76">
        <v>37808.04</v>
      </c>
      <c r="AK48" s="76">
        <v>81961.899999999994</v>
      </c>
      <c r="AL48" s="76">
        <v>21488.37</v>
      </c>
      <c r="AM48" s="88">
        <f t="shared" si="0"/>
        <v>2867253.7010599999</v>
      </c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0"/>
    </row>
    <row r="49" spans="1:58" s="4" customFormat="1" ht="12.75" customHeight="1">
      <c r="A49" s="30">
        <v>44</v>
      </c>
      <c r="B49" s="37" t="s">
        <v>22</v>
      </c>
      <c r="C49" s="58">
        <v>91530</v>
      </c>
      <c r="D49" s="58">
        <v>621229.9</v>
      </c>
      <c r="E49" s="58">
        <v>1283085.85225</v>
      </c>
      <c r="F49" s="58">
        <v>448277.60000000003</v>
      </c>
      <c r="G49" s="58">
        <v>277580.25914000004</v>
      </c>
      <c r="H49" s="58">
        <v>1511637.1203100004</v>
      </c>
      <c r="I49" s="58">
        <v>445635.42513999995</v>
      </c>
      <c r="J49" s="58">
        <v>705814.76525000005</v>
      </c>
      <c r="K49" s="58">
        <v>519943.06252000004</v>
      </c>
      <c r="L49" s="58">
        <v>377944.85918000003</v>
      </c>
      <c r="M49" s="58">
        <v>1333105.4143700001</v>
      </c>
      <c r="N49" s="58">
        <v>1108676.0536</v>
      </c>
      <c r="O49" s="58">
        <v>757717.12304999994</v>
      </c>
      <c r="P49" s="75">
        <v>222028.44923999999</v>
      </c>
      <c r="Q49" s="75">
        <v>700054.1622299999</v>
      </c>
      <c r="R49" s="75">
        <v>983831.60000000009</v>
      </c>
      <c r="S49" s="75">
        <v>464880.5979500002</v>
      </c>
      <c r="T49" s="75">
        <v>57320.372929999998</v>
      </c>
      <c r="U49" s="75">
        <v>21352.84001</v>
      </c>
      <c r="V49" s="75">
        <v>608601</v>
      </c>
      <c r="W49" s="75">
        <v>356402</v>
      </c>
      <c r="X49" s="75">
        <v>1651549.7156499999</v>
      </c>
      <c r="Y49" s="75">
        <v>204413.82</v>
      </c>
      <c r="Z49" s="75">
        <v>402767.37500000006</v>
      </c>
      <c r="AA49" s="76">
        <v>1005725.73911</v>
      </c>
      <c r="AB49" s="76">
        <v>450992.6618900001</v>
      </c>
      <c r="AC49" s="76">
        <v>212479.10948000001</v>
      </c>
      <c r="AD49" s="76">
        <v>89486.774999999994</v>
      </c>
      <c r="AE49" s="76">
        <v>167574.85451</v>
      </c>
      <c r="AF49" s="76">
        <v>177348.26252000008</v>
      </c>
      <c r="AG49" s="76">
        <v>685080.2</v>
      </c>
      <c r="AH49" s="58">
        <v>121894.4748</v>
      </c>
      <c r="AI49" s="76">
        <v>465485.43000000005</v>
      </c>
      <c r="AJ49" s="76">
        <v>178097.62</v>
      </c>
      <c r="AK49" s="76">
        <v>660900.03999999992</v>
      </c>
      <c r="AL49" s="76">
        <v>268748.96999999997</v>
      </c>
      <c r="AM49" s="88">
        <f t="shared" si="0"/>
        <v>19639193.50513</v>
      </c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0"/>
    </row>
    <row r="50" spans="1:58" s="4" customFormat="1" ht="12.75" customHeight="1">
      <c r="A50" s="30">
        <v>45</v>
      </c>
      <c r="B50" s="37" t="s">
        <v>23</v>
      </c>
      <c r="C50" s="58">
        <v>0</v>
      </c>
      <c r="D50" s="58">
        <v>0</v>
      </c>
      <c r="E50" s="58">
        <v>124400</v>
      </c>
      <c r="F50" s="58">
        <v>21021.56</v>
      </c>
      <c r="G50" s="58">
        <v>16500</v>
      </c>
      <c r="H50" s="58">
        <v>0</v>
      </c>
      <c r="I50" s="58">
        <v>99425.525450000001</v>
      </c>
      <c r="J50" s="58">
        <v>70000</v>
      </c>
      <c r="K50" s="58">
        <v>55016.730200000005</v>
      </c>
      <c r="L50" s="58">
        <v>100000</v>
      </c>
      <c r="M50" s="58">
        <v>890000</v>
      </c>
      <c r="N50" s="58">
        <v>138100</v>
      </c>
      <c r="O50" s="58">
        <v>100000</v>
      </c>
      <c r="P50" s="75">
        <v>0</v>
      </c>
      <c r="Q50" s="75">
        <v>0</v>
      </c>
      <c r="R50" s="75">
        <v>115677.65</v>
      </c>
      <c r="S50" s="75">
        <v>0</v>
      </c>
      <c r="T50" s="75">
        <v>0</v>
      </c>
      <c r="U50" s="75">
        <v>0</v>
      </c>
      <c r="V50" s="75">
        <v>190000</v>
      </c>
      <c r="W50" s="75">
        <v>0</v>
      </c>
      <c r="X50" s="75">
        <v>130000</v>
      </c>
      <c r="Y50" s="75">
        <v>55000</v>
      </c>
      <c r="Z50" s="75">
        <v>0</v>
      </c>
      <c r="AA50" s="76">
        <v>500</v>
      </c>
      <c r="AB50" s="76">
        <v>115450</v>
      </c>
      <c r="AC50" s="76">
        <v>29876.264999999999</v>
      </c>
      <c r="AD50" s="76">
        <v>0</v>
      </c>
      <c r="AE50" s="76">
        <v>0</v>
      </c>
      <c r="AF50" s="76">
        <v>0</v>
      </c>
      <c r="AG50" s="76">
        <v>25000</v>
      </c>
      <c r="AH50" s="58">
        <v>50000</v>
      </c>
      <c r="AI50" s="76">
        <v>40000</v>
      </c>
      <c r="AJ50" s="76">
        <v>47500</v>
      </c>
      <c r="AK50" s="76">
        <v>0</v>
      </c>
      <c r="AL50" s="76">
        <v>18600</v>
      </c>
      <c r="AM50" s="88">
        <f t="shared" si="0"/>
        <v>2432067.7306499998</v>
      </c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0"/>
    </row>
    <row r="51" spans="1:58" s="5" customFormat="1" ht="12.75" customHeight="1">
      <c r="A51" s="30">
        <v>46</v>
      </c>
      <c r="B51" s="40" t="s">
        <v>69</v>
      </c>
      <c r="C51" s="58">
        <v>138458</v>
      </c>
      <c r="D51" s="58">
        <v>715999.69990000012</v>
      </c>
      <c r="E51" s="58">
        <v>1736289.9403300001</v>
      </c>
      <c r="F51" s="58">
        <v>509371.60000000003</v>
      </c>
      <c r="G51" s="58">
        <v>446053.59077000001</v>
      </c>
      <c r="H51" s="58">
        <v>1732345.0395300002</v>
      </c>
      <c r="I51" s="58">
        <v>779104.36597999989</v>
      </c>
      <c r="J51" s="58">
        <v>879496.47778000007</v>
      </c>
      <c r="K51" s="58">
        <v>635705.31209000002</v>
      </c>
      <c r="L51" s="58">
        <v>676804.29324999999</v>
      </c>
      <c r="M51" s="58">
        <v>2293861.4713900001</v>
      </c>
      <c r="N51" s="58">
        <v>1494765.568</v>
      </c>
      <c r="O51" s="58">
        <v>1109444.32705</v>
      </c>
      <c r="P51" s="75">
        <v>258334.41021</v>
      </c>
      <c r="Q51" s="75">
        <v>733709.56163999997</v>
      </c>
      <c r="R51" s="75">
        <v>1253308.68</v>
      </c>
      <c r="S51" s="75">
        <v>576728.93085000024</v>
      </c>
      <c r="T51" s="75">
        <v>130714.42636</v>
      </c>
      <c r="U51" s="75">
        <v>26345.159469999999</v>
      </c>
      <c r="V51" s="75">
        <v>908478</v>
      </c>
      <c r="W51" s="75">
        <v>416436</v>
      </c>
      <c r="X51" s="75">
        <v>1963299.6673099999</v>
      </c>
      <c r="Y51" s="75">
        <v>305642.11</v>
      </c>
      <c r="Z51" s="75">
        <v>449053.22800000006</v>
      </c>
      <c r="AA51" s="76">
        <v>1137119.03226</v>
      </c>
      <c r="AB51" s="76">
        <v>720803.79506000003</v>
      </c>
      <c r="AC51" s="76">
        <v>288160.40441000002</v>
      </c>
      <c r="AD51" s="76">
        <v>92721.477999999988</v>
      </c>
      <c r="AE51" s="76">
        <v>181131.57384</v>
      </c>
      <c r="AF51" s="76">
        <v>183009.49136000307</v>
      </c>
      <c r="AG51" s="76">
        <v>864880.98</v>
      </c>
      <c r="AH51" s="58">
        <v>204475.18844</v>
      </c>
      <c r="AI51" s="76">
        <v>561074.5</v>
      </c>
      <c r="AJ51" s="76">
        <v>268914.08999999997</v>
      </c>
      <c r="AK51" s="76">
        <v>769348.84</v>
      </c>
      <c r="AL51" s="76">
        <v>317804.55999999994</v>
      </c>
      <c r="AM51" s="88">
        <f t="shared" si="0"/>
        <v>25759193.793280002</v>
      </c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0"/>
    </row>
    <row r="52" spans="1:58" s="5" customFormat="1" ht="12.75" customHeight="1">
      <c r="A52" s="30">
        <v>47</v>
      </c>
      <c r="B52" s="49" t="s">
        <v>70</v>
      </c>
      <c r="C52" s="62">
        <f>C51/C17%</f>
        <v>22.437427582909972</v>
      </c>
      <c r="D52" s="62">
        <f t="shared" ref="D52:AM52" si="1">D51/D17%</f>
        <v>78.551201460877436</v>
      </c>
      <c r="E52" s="62">
        <f t="shared" si="1"/>
        <v>25.211023294549921</v>
      </c>
      <c r="F52" s="62">
        <f t="shared" si="1"/>
        <v>36.287729294119082</v>
      </c>
      <c r="G52" s="62">
        <f t="shared" si="1"/>
        <v>47.323708175116693</v>
      </c>
      <c r="H52" s="62">
        <f t="shared" si="1"/>
        <v>50.73710965142164</v>
      </c>
      <c r="I52" s="62">
        <f t="shared" si="1"/>
        <v>23.183156272774287</v>
      </c>
      <c r="J52" s="62">
        <f t="shared" si="1"/>
        <v>39.045421255633769</v>
      </c>
      <c r="K52" s="62">
        <f t="shared" si="1"/>
        <v>36.787142794176702</v>
      </c>
      <c r="L52" s="62">
        <f t="shared" si="1"/>
        <v>34.000983142459667</v>
      </c>
      <c r="M52" s="62">
        <f t="shared" si="1"/>
        <v>177.60580468375133</v>
      </c>
      <c r="N52" s="62">
        <f t="shared" si="1"/>
        <v>30.609691617498108</v>
      </c>
      <c r="O52" s="62">
        <f t="shared" si="1"/>
        <v>25.945041017061246</v>
      </c>
      <c r="P52" s="62">
        <f t="shared" si="1"/>
        <v>67.441334171065165</v>
      </c>
      <c r="Q52" s="62">
        <f t="shared" si="1"/>
        <v>54.479099286480938</v>
      </c>
      <c r="R52" s="62">
        <f t="shared" si="1"/>
        <v>40.648887715093132</v>
      </c>
      <c r="S52" s="62">
        <f t="shared" si="1"/>
        <v>32.520662841841393</v>
      </c>
      <c r="T52" s="62">
        <v>0.1534063888751552</v>
      </c>
      <c r="U52" s="62">
        <f t="shared" si="1"/>
        <v>23.072279905454113</v>
      </c>
      <c r="V52" s="62">
        <f t="shared" si="1"/>
        <v>49.485523295526967</v>
      </c>
      <c r="W52" s="62">
        <f t="shared" si="1"/>
        <v>26.071832834146392</v>
      </c>
      <c r="X52" s="62">
        <f t="shared" si="1"/>
        <v>37.201709838489471</v>
      </c>
      <c r="Y52" s="62">
        <f t="shared" si="1"/>
        <v>19.634704762767424</v>
      </c>
      <c r="Z52" s="62">
        <f t="shared" si="1"/>
        <v>37.408264139103608</v>
      </c>
      <c r="AA52" s="62">
        <f t="shared" si="1"/>
        <v>22.701864834434218</v>
      </c>
      <c r="AB52" s="62">
        <f t="shared" si="1"/>
        <v>25.152416407680125</v>
      </c>
      <c r="AC52" s="62">
        <f t="shared" si="1"/>
        <v>24.068633397882802</v>
      </c>
      <c r="AD52" s="62">
        <f t="shared" si="1"/>
        <v>38.035982787055907</v>
      </c>
      <c r="AE52" s="62">
        <f t="shared" si="1"/>
        <v>86.348714162596337</v>
      </c>
      <c r="AF52" s="62">
        <f t="shared" si="1"/>
        <v>51.801413802607051</v>
      </c>
      <c r="AG52" s="62">
        <f t="shared" si="1"/>
        <v>27.734868668179679</v>
      </c>
      <c r="AH52" s="62">
        <f t="shared" si="1"/>
        <v>28.794589351680123</v>
      </c>
      <c r="AI52" s="62">
        <f t="shared" si="1"/>
        <v>26.804629403805798</v>
      </c>
      <c r="AJ52" s="62">
        <f t="shared" si="1"/>
        <v>30.932828879937091</v>
      </c>
      <c r="AK52" s="62">
        <f t="shared" si="1"/>
        <v>38.217114169621858</v>
      </c>
      <c r="AL52" s="62">
        <f t="shared" si="1"/>
        <v>68.751734655686974</v>
      </c>
      <c r="AM52" s="62">
        <f t="shared" si="1"/>
        <v>35.714904259099178</v>
      </c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0"/>
      <c r="BE52" s="56"/>
    </row>
    <row r="53" spans="1:58" s="4" customFormat="1" ht="12.75" customHeight="1">
      <c r="A53" s="30">
        <v>48</v>
      </c>
      <c r="B53" s="33" t="s">
        <v>24</v>
      </c>
      <c r="C53" s="58">
        <v>138458</v>
      </c>
      <c r="D53" s="99">
        <v>715999.69990000001</v>
      </c>
      <c r="E53" s="58">
        <v>1736289.9403300001</v>
      </c>
      <c r="F53" s="99">
        <v>509371.60000000003</v>
      </c>
      <c r="G53" s="99">
        <v>446053.59077000001</v>
      </c>
      <c r="H53" s="99">
        <v>1732345.0395300004</v>
      </c>
      <c r="I53" s="99">
        <v>779104.36597999989</v>
      </c>
      <c r="J53" s="99">
        <v>879496.47778000007</v>
      </c>
      <c r="K53" s="58">
        <v>635705.31209000002</v>
      </c>
      <c r="L53" s="58">
        <v>676804.29324999999</v>
      </c>
      <c r="M53" s="99">
        <v>2293861.4713900001</v>
      </c>
      <c r="N53" s="99">
        <v>1494765.568</v>
      </c>
      <c r="O53" s="99">
        <v>1109444.32705</v>
      </c>
      <c r="P53" s="75">
        <v>258334.41021</v>
      </c>
      <c r="Q53" s="75">
        <v>733709.56163999985</v>
      </c>
      <c r="R53" s="75">
        <v>1253308.68</v>
      </c>
      <c r="S53" s="75">
        <v>576728.93085000024</v>
      </c>
      <c r="T53" s="75">
        <v>130714.42636</v>
      </c>
      <c r="U53" s="75">
        <v>26345.159469999999</v>
      </c>
      <c r="V53" s="75">
        <v>908478</v>
      </c>
      <c r="W53" s="75">
        <v>416436</v>
      </c>
      <c r="X53" s="75">
        <v>1963299.6673099999</v>
      </c>
      <c r="Y53" s="75">
        <v>305642.11</v>
      </c>
      <c r="Z53" s="75">
        <v>449053.22800000006</v>
      </c>
      <c r="AA53" s="58">
        <v>1367119.03226</v>
      </c>
      <c r="AB53" s="58">
        <v>720803.79506000015</v>
      </c>
      <c r="AC53" s="58">
        <v>288160.40441000002</v>
      </c>
      <c r="AD53" s="58">
        <v>92721.477999999988</v>
      </c>
      <c r="AE53" s="58">
        <v>181131.57384</v>
      </c>
      <c r="AF53" s="58">
        <v>183009.4913600031</v>
      </c>
      <c r="AG53" s="58">
        <v>864880.98</v>
      </c>
      <c r="AH53" s="58">
        <v>204475.18844</v>
      </c>
      <c r="AI53" s="58">
        <v>598974.5</v>
      </c>
      <c r="AJ53" s="58">
        <v>268914.08999999997</v>
      </c>
      <c r="AK53" s="58">
        <v>769348.83999999985</v>
      </c>
      <c r="AL53" s="58">
        <v>317804.55999999994</v>
      </c>
      <c r="AM53" s="100">
        <f t="shared" si="0"/>
        <v>26027093.793280005</v>
      </c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0"/>
    </row>
    <row r="54" spans="1:58" s="4" customFormat="1" ht="12.75" customHeight="1">
      <c r="A54" s="30">
        <v>49</v>
      </c>
      <c r="B54" s="36" t="s">
        <v>90</v>
      </c>
      <c r="C54" s="61">
        <v>22.437427582909972</v>
      </c>
      <c r="D54" s="66">
        <v>78.551201460877422</v>
      </c>
      <c r="E54" s="61">
        <v>25.211023294549921</v>
      </c>
      <c r="F54" s="66">
        <v>36.287729294119082</v>
      </c>
      <c r="G54" s="66">
        <v>47.323708175116685</v>
      </c>
      <c r="H54" s="66">
        <v>50.737109651421655</v>
      </c>
      <c r="I54" s="66">
        <v>23.183156272774287</v>
      </c>
      <c r="J54" s="66">
        <v>39.045421255633769</v>
      </c>
      <c r="K54" s="61">
        <v>36.78714279417671</v>
      </c>
      <c r="L54" s="61">
        <v>34.000983142459667</v>
      </c>
      <c r="M54" s="66">
        <v>177.60580468375133</v>
      </c>
      <c r="N54" s="66">
        <v>30.609691617498104</v>
      </c>
      <c r="O54" s="66">
        <v>25.94504101706125</v>
      </c>
      <c r="P54" s="77">
        <v>67.441334171065165</v>
      </c>
      <c r="Q54" s="77">
        <v>54.479099286480938</v>
      </c>
      <c r="R54" s="77">
        <v>40.648887715093132</v>
      </c>
      <c r="S54" s="77">
        <v>32.520662841841393</v>
      </c>
      <c r="T54" s="77">
        <v>15.340638887515521</v>
      </c>
      <c r="U54" s="77">
        <v>23.072279905454117</v>
      </c>
      <c r="V54" s="77">
        <v>49.485523295526967</v>
      </c>
      <c r="W54" s="77">
        <v>26.071832834146392</v>
      </c>
      <c r="X54" s="77">
        <v>37.201709838489471</v>
      </c>
      <c r="Y54" s="77">
        <v>19.634704762767424</v>
      </c>
      <c r="Z54" s="77">
        <v>37.408264139103608</v>
      </c>
      <c r="AA54" s="84">
        <v>27.29366988191671</v>
      </c>
      <c r="AB54" s="84">
        <v>25.152416407680128</v>
      </c>
      <c r="AC54" s="84">
        <v>24.068633397882806</v>
      </c>
      <c r="AD54" s="84">
        <v>38.035982787055914</v>
      </c>
      <c r="AE54" s="84">
        <v>86.348714162596323</v>
      </c>
      <c r="AF54" s="84">
        <v>51.801413802607065</v>
      </c>
      <c r="AG54" s="84">
        <v>27.734868668179679</v>
      </c>
      <c r="AH54" s="61">
        <v>28.794589351680123</v>
      </c>
      <c r="AI54" s="84">
        <v>28.615254293021476</v>
      </c>
      <c r="AJ54" s="84">
        <v>30.932828879937091</v>
      </c>
      <c r="AK54" s="84">
        <v>38.217114169621844</v>
      </c>
      <c r="AL54" s="84">
        <v>68.751734655686974</v>
      </c>
      <c r="AM54" s="97">
        <f>+AM53/AM17*100</f>
        <v>36.086345342535139</v>
      </c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0"/>
    </row>
    <row r="55" spans="1:58" s="4" customFormat="1" ht="12.75" customHeight="1">
      <c r="A55" s="30">
        <v>50</v>
      </c>
      <c r="B55" s="37" t="s">
        <v>23</v>
      </c>
      <c r="C55" s="58">
        <v>0</v>
      </c>
      <c r="D55" s="58">
        <v>0</v>
      </c>
      <c r="E55" s="58">
        <v>124400</v>
      </c>
      <c r="F55" s="58">
        <v>21021.56</v>
      </c>
      <c r="G55" s="58">
        <v>16500</v>
      </c>
      <c r="H55" s="58">
        <v>0</v>
      </c>
      <c r="I55" s="58">
        <v>99425.525450000001</v>
      </c>
      <c r="J55" s="58">
        <v>70000</v>
      </c>
      <c r="K55" s="58">
        <v>55016.730200000005</v>
      </c>
      <c r="L55" s="58">
        <v>100000</v>
      </c>
      <c r="M55" s="58">
        <v>890000</v>
      </c>
      <c r="N55" s="58">
        <v>138100</v>
      </c>
      <c r="O55" s="58">
        <v>100000</v>
      </c>
      <c r="P55" s="75">
        <v>0</v>
      </c>
      <c r="Q55" s="75">
        <v>0</v>
      </c>
      <c r="R55" s="75">
        <v>115677.65</v>
      </c>
      <c r="S55" s="75">
        <v>0</v>
      </c>
      <c r="T55" s="75">
        <v>0</v>
      </c>
      <c r="U55" s="75">
        <v>0</v>
      </c>
      <c r="V55" s="75">
        <v>190000</v>
      </c>
      <c r="W55" s="75">
        <v>0</v>
      </c>
      <c r="X55" s="75">
        <v>130000</v>
      </c>
      <c r="Y55" s="75">
        <v>55000</v>
      </c>
      <c r="Z55" s="75">
        <v>0</v>
      </c>
      <c r="AA55" s="76">
        <v>500</v>
      </c>
      <c r="AB55" s="76">
        <v>115450</v>
      </c>
      <c r="AC55" s="76">
        <v>29876.264999999999</v>
      </c>
      <c r="AD55" s="76">
        <v>0</v>
      </c>
      <c r="AE55" s="76">
        <v>0</v>
      </c>
      <c r="AF55" s="76">
        <v>0</v>
      </c>
      <c r="AG55" s="76">
        <v>25000</v>
      </c>
      <c r="AH55" s="58">
        <v>50000</v>
      </c>
      <c r="AI55" s="76">
        <v>40000</v>
      </c>
      <c r="AJ55" s="76">
        <v>47500</v>
      </c>
      <c r="AK55" s="76">
        <v>0</v>
      </c>
      <c r="AL55" s="76">
        <v>18600</v>
      </c>
      <c r="AM55" s="88">
        <f t="shared" si="0"/>
        <v>2432067.7306499998</v>
      </c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0"/>
    </row>
    <row r="56" spans="1:58" s="4" customFormat="1" ht="12.75" customHeight="1">
      <c r="A56" s="30">
        <v>51</v>
      </c>
      <c r="B56" s="37" t="s">
        <v>25</v>
      </c>
      <c r="C56" s="58">
        <v>0</v>
      </c>
      <c r="D56" s="58">
        <v>2090.1800000000003</v>
      </c>
      <c r="E56" s="58">
        <v>92347.198849999986</v>
      </c>
      <c r="F56" s="58">
        <v>42508.310000000005</v>
      </c>
      <c r="G56" s="58">
        <v>587.79999999999995</v>
      </c>
      <c r="H56" s="58">
        <v>6045.8799999999992</v>
      </c>
      <c r="I56" s="58">
        <v>153239.83229000002</v>
      </c>
      <c r="J56" s="58">
        <v>7104.64</v>
      </c>
      <c r="K56" s="58">
        <v>3156.2</v>
      </c>
      <c r="L56" s="58">
        <v>120278.34473</v>
      </c>
      <c r="M56" s="58">
        <v>55634.57</v>
      </c>
      <c r="N56" s="58">
        <v>54264.095660000006</v>
      </c>
      <c r="O56" s="58">
        <v>0</v>
      </c>
      <c r="P56" s="75">
        <v>0</v>
      </c>
      <c r="Q56" s="75">
        <v>351.5</v>
      </c>
      <c r="R56" s="75">
        <v>0</v>
      </c>
      <c r="S56" s="75">
        <v>33898.985121999998</v>
      </c>
      <c r="T56" s="75">
        <v>0</v>
      </c>
      <c r="U56" s="75">
        <v>194.5</v>
      </c>
      <c r="V56" s="75">
        <v>6511</v>
      </c>
      <c r="W56" s="75">
        <v>0</v>
      </c>
      <c r="X56" s="75">
        <v>2164.1999999999998</v>
      </c>
      <c r="Y56" s="75">
        <v>99543.739999999991</v>
      </c>
      <c r="Z56" s="75">
        <v>100</v>
      </c>
      <c r="AA56" s="76">
        <v>163302.27562999999</v>
      </c>
      <c r="AB56" s="76">
        <v>126358.11351</v>
      </c>
      <c r="AC56" s="76">
        <v>96593.605045287986</v>
      </c>
      <c r="AD56" s="76">
        <v>100</v>
      </c>
      <c r="AE56" s="76">
        <v>32618.147969999998</v>
      </c>
      <c r="AF56" s="76">
        <v>0</v>
      </c>
      <c r="AG56" s="76">
        <v>14643.38</v>
      </c>
      <c r="AH56" s="58">
        <v>50372.62083</v>
      </c>
      <c r="AI56" s="76">
        <v>0</v>
      </c>
      <c r="AJ56" s="76">
        <v>28105.31</v>
      </c>
      <c r="AK56" s="76">
        <v>111182.19</v>
      </c>
      <c r="AL56" s="76">
        <v>359.6</v>
      </c>
      <c r="AM56" s="88">
        <f t="shared" si="0"/>
        <v>1303656.219637288</v>
      </c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0"/>
    </row>
    <row r="57" spans="1:58" s="6" customFormat="1" ht="12.75" customHeight="1">
      <c r="A57" s="30">
        <v>52</v>
      </c>
      <c r="B57" s="37" t="s">
        <v>71</v>
      </c>
      <c r="C57" s="58">
        <v>0</v>
      </c>
      <c r="D57" s="58">
        <v>0</v>
      </c>
      <c r="E57" s="58">
        <v>0</v>
      </c>
      <c r="F57" s="58">
        <v>35752.15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75">
        <v>0</v>
      </c>
      <c r="Q57" s="75"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75">
        <v>0</v>
      </c>
      <c r="Y57" s="75">
        <v>0</v>
      </c>
      <c r="Z57" s="75">
        <v>0</v>
      </c>
      <c r="AA57" s="76">
        <v>0</v>
      </c>
      <c r="AB57" s="76">
        <v>0</v>
      </c>
      <c r="AC57" s="76">
        <v>0</v>
      </c>
      <c r="AD57" s="76">
        <v>0</v>
      </c>
      <c r="AE57" s="76">
        <v>0</v>
      </c>
      <c r="AF57" s="76">
        <v>0</v>
      </c>
      <c r="AG57" s="76">
        <v>0</v>
      </c>
      <c r="AH57" s="58">
        <v>0</v>
      </c>
      <c r="AI57" s="76">
        <v>0</v>
      </c>
      <c r="AJ57" s="76">
        <v>0</v>
      </c>
      <c r="AK57" s="76">
        <v>0</v>
      </c>
      <c r="AL57" s="76">
        <v>0</v>
      </c>
      <c r="AM57" s="88">
        <f t="shared" si="0"/>
        <v>35752.15</v>
      </c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0"/>
    </row>
    <row r="58" spans="1:58" s="5" customFormat="1" ht="12.75" customHeight="1">
      <c r="A58" s="30">
        <v>53</v>
      </c>
      <c r="B58" s="37" t="s">
        <v>26</v>
      </c>
      <c r="C58" s="58">
        <v>33127</v>
      </c>
      <c r="D58" s="58">
        <v>55000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457.47</v>
      </c>
      <c r="K58" s="58">
        <v>0</v>
      </c>
      <c r="L58" s="58">
        <v>0</v>
      </c>
      <c r="M58" s="58">
        <v>0</v>
      </c>
      <c r="N58" s="58">
        <v>0</v>
      </c>
      <c r="O58" s="58">
        <v>130899.69737000001</v>
      </c>
      <c r="P58" s="75">
        <v>3427.5576700000001</v>
      </c>
      <c r="Q58" s="75">
        <v>5415.3550300000006</v>
      </c>
      <c r="R58" s="75">
        <v>4465.93</v>
      </c>
      <c r="S58" s="75">
        <v>0</v>
      </c>
      <c r="T58" s="75">
        <v>1235.1075000000001</v>
      </c>
      <c r="U58" s="75">
        <v>0</v>
      </c>
      <c r="V58" s="75">
        <v>0</v>
      </c>
      <c r="W58" s="75">
        <v>0</v>
      </c>
      <c r="X58" s="75">
        <v>0</v>
      </c>
      <c r="Y58" s="75">
        <v>4284.59</v>
      </c>
      <c r="Z58" s="75">
        <v>448.17</v>
      </c>
      <c r="AA58" s="76">
        <v>0</v>
      </c>
      <c r="AB58" s="76">
        <v>23000</v>
      </c>
      <c r="AC58" s="76">
        <v>0</v>
      </c>
      <c r="AD58" s="76">
        <v>0</v>
      </c>
      <c r="AE58" s="76">
        <v>0</v>
      </c>
      <c r="AF58" s="76">
        <v>0</v>
      </c>
      <c r="AG58" s="76">
        <v>0</v>
      </c>
      <c r="AH58" s="58">
        <v>0</v>
      </c>
      <c r="AI58" s="76">
        <v>0</v>
      </c>
      <c r="AJ58" s="76">
        <v>0</v>
      </c>
      <c r="AK58" s="76">
        <v>0</v>
      </c>
      <c r="AL58" s="76">
        <v>23073.37</v>
      </c>
      <c r="AM58" s="88">
        <f t="shared" si="0"/>
        <v>284834.24757000007</v>
      </c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0"/>
    </row>
    <row r="59" spans="1:58" ht="12.75" customHeight="1">
      <c r="A59" s="30">
        <v>54</v>
      </c>
      <c r="B59" s="33" t="s">
        <v>27</v>
      </c>
      <c r="C59" s="58">
        <v>33127</v>
      </c>
      <c r="D59" s="99">
        <v>57090.18</v>
      </c>
      <c r="E59" s="58">
        <v>216747.19884999999</v>
      </c>
      <c r="F59" s="99">
        <v>99282.020000000019</v>
      </c>
      <c r="G59" s="99">
        <v>17087.8</v>
      </c>
      <c r="H59" s="99">
        <v>6045.8799999999992</v>
      </c>
      <c r="I59" s="99">
        <v>252665.35774000001</v>
      </c>
      <c r="J59" s="99">
        <v>77562.11</v>
      </c>
      <c r="K59" s="58">
        <v>58172.930200000003</v>
      </c>
      <c r="L59" s="58">
        <v>220278.34473000001</v>
      </c>
      <c r="M59" s="99">
        <v>945634.57</v>
      </c>
      <c r="N59" s="99">
        <v>192364.09565999999</v>
      </c>
      <c r="O59" s="99">
        <v>230899.69737000001</v>
      </c>
      <c r="P59" s="75">
        <v>3427.5576700000001</v>
      </c>
      <c r="Q59" s="75">
        <v>5766.8550300000006</v>
      </c>
      <c r="R59" s="75">
        <v>120143.57999999999</v>
      </c>
      <c r="S59" s="75">
        <v>33898.985121999998</v>
      </c>
      <c r="T59" s="75">
        <v>1235.1075000000001</v>
      </c>
      <c r="U59" s="75">
        <v>194.5</v>
      </c>
      <c r="V59" s="75">
        <v>196511</v>
      </c>
      <c r="W59" s="75">
        <v>0</v>
      </c>
      <c r="X59" s="75">
        <v>132164.20000000001</v>
      </c>
      <c r="Y59" s="75">
        <v>158828.32999999999</v>
      </c>
      <c r="Z59" s="75">
        <v>548.17000000000007</v>
      </c>
      <c r="AA59" s="58">
        <v>163802.27562999999</v>
      </c>
      <c r="AB59" s="58">
        <v>264808.11351</v>
      </c>
      <c r="AC59" s="58">
        <v>126469.87004528799</v>
      </c>
      <c r="AD59" s="58">
        <v>100</v>
      </c>
      <c r="AE59" s="58">
        <v>32618.147969999998</v>
      </c>
      <c r="AF59" s="58">
        <v>0</v>
      </c>
      <c r="AG59" s="58">
        <v>39643.379999999997</v>
      </c>
      <c r="AH59" s="58">
        <v>100372.62083</v>
      </c>
      <c r="AI59" s="58">
        <v>40000</v>
      </c>
      <c r="AJ59" s="58">
        <v>75605.31</v>
      </c>
      <c r="AK59" s="58">
        <v>111182.19</v>
      </c>
      <c r="AL59" s="58">
        <v>42032.97</v>
      </c>
      <c r="AM59" s="100">
        <f t="shared" si="0"/>
        <v>4056310.3478572886</v>
      </c>
      <c r="BD59" s="10"/>
      <c r="BE59" s="9"/>
      <c r="BF59" s="9"/>
    </row>
    <row r="60" spans="1:58" s="4" customFormat="1" ht="12.75" customHeight="1">
      <c r="A60" s="30">
        <v>55</v>
      </c>
      <c r="B60" s="33" t="s">
        <v>55</v>
      </c>
      <c r="C60" s="59">
        <v>12.296995816489787</v>
      </c>
      <c r="D60" s="66">
        <v>21.182168299198576</v>
      </c>
      <c r="E60" s="59">
        <v>21.076713348341553</v>
      </c>
      <c r="F60" s="66">
        <v>44.025746200816826</v>
      </c>
      <c r="G60" s="66">
        <v>20.515289400069634</v>
      </c>
      <c r="H60" s="66">
        <v>1.3528861106410699</v>
      </c>
      <c r="I60" s="66">
        <v>66.675713710980176</v>
      </c>
      <c r="J60" s="66">
        <v>16.640966770099176</v>
      </c>
      <c r="K60" s="59">
        <v>32.197668730037833</v>
      </c>
      <c r="L60" s="59">
        <v>36.748910344738285</v>
      </c>
      <c r="M60" s="66">
        <v>43.632436496342123</v>
      </c>
      <c r="N60" s="66">
        <v>32.13617361617252</v>
      </c>
      <c r="O60" s="66">
        <v>39.395978592851968</v>
      </c>
      <c r="P60" s="77">
        <v>1.9909974555778631</v>
      </c>
      <c r="Q60" s="77">
        <v>1.6741047771673665</v>
      </c>
      <c r="R60" s="77">
        <v>19.975731223987349</v>
      </c>
      <c r="S60" s="77">
        <v>10.882109040149507</v>
      </c>
      <c r="T60" s="80">
        <v>-0.12425878528740703</v>
      </c>
      <c r="U60" s="80">
        <v>0.42571196583423981</v>
      </c>
      <c r="V60" s="77">
        <v>427.07713037619806</v>
      </c>
      <c r="W60" s="81">
        <v>0</v>
      </c>
      <c r="X60" s="77">
        <v>21.223673043188438</v>
      </c>
      <c r="Y60" s="77">
        <v>49.572395747372198</v>
      </c>
      <c r="Z60" s="77">
        <v>0.34261198875081167</v>
      </c>
      <c r="AA60" s="78">
        <v>25.190210392493317</v>
      </c>
      <c r="AB60" s="78">
        <v>63.110057642160449</v>
      </c>
      <c r="AC60" s="78">
        <v>35.784458098366592</v>
      </c>
      <c r="AD60" s="78">
        <v>0.12498347093596875</v>
      </c>
      <c r="AE60" s="78">
        <v>12.058722986193679</v>
      </c>
      <c r="AF60" s="78">
        <v>0</v>
      </c>
      <c r="AG60" s="78">
        <v>10.017398819063526</v>
      </c>
      <c r="AH60" s="59">
        <v>35.993604024321961</v>
      </c>
      <c r="AI60" s="78">
        <v>13.569504682208475</v>
      </c>
      <c r="AJ60" s="78">
        <v>26.447905378559433</v>
      </c>
      <c r="AK60" s="78">
        <v>25.768230664091099</v>
      </c>
      <c r="AL60" s="78">
        <v>19.201185176219479</v>
      </c>
      <c r="AM60" s="98">
        <f>+AM59/AM79*100</f>
        <v>30.122134233753172</v>
      </c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0"/>
    </row>
    <row r="61" spans="1:58" ht="12.75" customHeight="1">
      <c r="A61" s="30">
        <v>56</v>
      </c>
      <c r="B61" s="36" t="s">
        <v>44</v>
      </c>
      <c r="C61" s="59">
        <v>0</v>
      </c>
      <c r="D61" s="66">
        <v>0.77551944197091138</v>
      </c>
      <c r="E61" s="59">
        <v>8.9799335309091415</v>
      </c>
      <c r="F61" s="66">
        <v>18.849939470265046</v>
      </c>
      <c r="G61" s="66">
        <v>0.7057015595548245</v>
      </c>
      <c r="H61" s="66">
        <v>1.3528861106410699</v>
      </c>
      <c r="I61" s="66">
        <v>40.438369859158264</v>
      </c>
      <c r="J61" s="66">
        <v>1.5243019839650753</v>
      </c>
      <c r="K61" s="59">
        <v>1.7468998329010663</v>
      </c>
      <c r="L61" s="59">
        <v>20.065967502679872</v>
      </c>
      <c r="M61" s="66">
        <v>2.5670295054106376</v>
      </c>
      <c r="N61" s="66">
        <v>9.0653112436146071</v>
      </c>
      <c r="O61" s="66">
        <v>0</v>
      </c>
      <c r="P61" s="80">
        <v>0</v>
      </c>
      <c r="Q61" s="80">
        <v>0.10203964311798025</v>
      </c>
      <c r="R61" s="80">
        <v>0</v>
      </c>
      <c r="S61" s="77">
        <v>10.882109040149507</v>
      </c>
      <c r="T61" s="80">
        <v>0</v>
      </c>
      <c r="U61" s="80">
        <v>0.42571196583423981</v>
      </c>
      <c r="V61" s="77">
        <v>14.150348814465477</v>
      </c>
      <c r="W61" s="81">
        <v>0</v>
      </c>
      <c r="X61" s="77">
        <v>0.34753944865605363</v>
      </c>
      <c r="Y61" s="77">
        <v>31.068901079886214</v>
      </c>
      <c r="Z61" s="77">
        <v>6.2501046892535467E-2</v>
      </c>
      <c r="AA61" s="78">
        <v>25.113318266618968</v>
      </c>
      <c r="AB61" s="78">
        <v>30.114137068800996</v>
      </c>
      <c r="AC61" s="78">
        <v>27.331014186031133</v>
      </c>
      <c r="AD61" s="78">
        <v>0.12498347093596875</v>
      </c>
      <c r="AE61" s="78">
        <v>12.058722986193679</v>
      </c>
      <c r="AF61" s="78">
        <v>0</v>
      </c>
      <c r="AG61" s="78">
        <v>3.7002036032018073</v>
      </c>
      <c r="AH61" s="59">
        <v>18.063612893929974</v>
      </c>
      <c r="AI61" s="78">
        <v>0</v>
      </c>
      <c r="AJ61" s="78">
        <v>9.8316716050113442</v>
      </c>
      <c r="AK61" s="78">
        <v>25.768230664091099</v>
      </c>
      <c r="AL61" s="78">
        <v>0.1642697670273722</v>
      </c>
      <c r="AM61" s="98">
        <f>+AM56/AM79*100</f>
        <v>9.680942599307043</v>
      </c>
      <c r="BD61" s="10"/>
      <c r="BE61" s="9"/>
      <c r="BF61" s="9"/>
    </row>
    <row r="62" spans="1:58" ht="12.75" customHeight="1">
      <c r="A62" s="30">
        <v>57</v>
      </c>
      <c r="B62" s="50" t="s">
        <v>45</v>
      </c>
      <c r="C62" s="59">
        <v>0</v>
      </c>
      <c r="D62" s="68">
        <v>0</v>
      </c>
      <c r="E62" s="59">
        <v>0</v>
      </c>
      <c r="F62" s="66">
        <v>15.853979220341538</v>
      </c>
      <c r="G62" s="68">
        <v>0</v>
      </c>
      <c r="H62" s="68">
        <v>0</v>
      </c>
      <c r="I62" s="68">
        <v>0</v>
      </c>
      <c r="J62" s="68">
        <v>0</v>
      </c>
      <c r="K62" s="59">
        <v>0</v>
      </c>
      <c r="L62" s="59">
        <v>0</v>
      </c>
      <c r="M62" s="68">
        <v>0</v>
      </c>
      <c r="N62" s="68">
        <v>0</v>
      </c>
      <c r="O62" s="68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v>0</v>
      </c>
      <c r="AG62" s="78">
        <v>0</v>
      </c>
      <c r="AH62" s="59">
        <v>0</v>
      </c>
      <c r="AI62" s="78">
        <v>0</v>
      </c>
      <c r="AJ62" s="78">
        <v>0</v>
      </c>
      <c r="AK62" s="78">
        <v>0</v>
      </c>
      <c r="AL62" s="78">
        <v>0</v>
      </c>
      <c r="AM62" s="97">
        <f>+AM57/AM79*100</f>
        <v>0.26549523312834244</v>
      </c>
      <c r="BD62" s="10"/>
      <c r="BE62" s="9"/>
      <c r="BF62" s="9"/>
    </row>
    <row r="63" spans="1:58" ht="12.75" customHeight="1">
      <c r="A63" s="30">
        <v>58</v>
      </c>
      <c r="B63" s="31" t="s">
        <v>28</v>
      </c>
      <c r="C63" s="58">
        <v>0</v>
      </c>
      <c r="D63" s="58">
        <v>186408.7</v>
      </c>
      <c r="E63" s="58">
        <v>3768.7227499999999</v>
      </c>
      <c r="F63" s="58">
        <v>190</v>
      </c>
      <c r="G63" s="58">
        <v>0</v>
      </c>
      <c r="H63" s="58">
        <v>125</v>
      </c>
      <c r="I63" s="58">
        <v>3230.2870800000001</v>
      </c>
      <c r="J63" s="58">
        <v>0</v>
      </c>
      <c r="K63" s="58">
        <v>1001.25</v>
      </c>
      <c r="L63" s="58">
        <v>0</v>
      </c>
      <c r="M63" s="58">
        <v>80724</v>
      </c>
      <c r="N63" s="58">
        <v>1197.58682</v>
      </c>
      <c r="O63" s="58">
        <v>539.33699999999999</v>
      </c>
      <c r="P63" s="75">
        <v>0</v>
      </c>
      <c r="Q63" s="75">
        <v>2917</v>
      </c>
      <c r="R63" s="75">
        <v>0</v>
      </c>
      <c r="S63" s="75">
        <v>10361.269619999999</v>
      </c>
      <c r="T63" s="75">
        <v>206538.79809999999</v>
      </c>
      <c r="U63" s="75">
        <v>1007.841</v>
      </c>
      <c r="V63" s="75">
        <v>93940</v>
      </c>
      <c r="W63" s="75">
        <v>1169</v>
      </c>
      <c r="X63" s="75">
        <v>725.77499999999998</v>
      </c>
      <c r="Y63" s="75">
        <v>0</v>
      </c>
      <c r="Z63" s="75">
        <v>0</v>
      </c>
      <c r="AA63" s="76">
        <v>11467.3</v>
      </c>
      <c r="AB63" s="76">
        <v>9742.861710000001</v>
      </c>
      <c r="AC63" s="76">
        <v>0</v>
      </c>
      <c r="AD63" s="76">
        <v>0</v>
      </c>
      <c r="AE63" s="76">
        <v>13447</v>
      </c>
      <c r="AF63" s="76">
        <v>0</v>
      </c>
      <c r="AG63" s="76">
        <v>0</v>
      </c>
      <c r="AH63" s="58">
        <v>0</v>
      </c>
      <c r="AI63" s="76">
        <v>0</v>
      </c>
      <c r="AJ63" s="76">
        <v>0</v>
      </c>
      <c r="AK63" s="76">
        <v>0</v>
      </c>
      <c r="AL63" s="76">
        <v>0</v>
      </c>
      <c r="AM63" s="88">
        <f t="shared" si="0"/>
        <v>628501.72908000008</v>
      </c>
      <c r="BD63" s="10"/>
      <c r="BE63" s="9"/>
      <c r="BF63" s="9"/>
    </row>
    <row r="64" spans="1:58" ht="12.75" customHeight="1">
      <c r="A64" s="30">
        <v>59</v>
      </c>
      <c r="B64" s="41" t="s">
        <v>29</v>
      </c>
      <c r="C64" s="58">
        <v>0</v>
      </c>
      <c r="D64" s="58">
        <v>186408.7</v>
      </c>
      <c r="E64" s="58">
        <v>3768.7227499999999</v>
      </c>
      <c r="F64" s="58">
        <v>190</v>
      </c>
      <c r="G64" s="58">
        <v>0</v>
      </c>
      <c r="H64" s="58">
        <v>125</v>
      </c>
      <c r="I64" s="58">
        <v>3230.287080000001</v>
      </c>
      <c r="J64" s="58">
        <v>0</v>
      </c>
      <c r="K64" s="58">
        <v>1001.25</v>
      </c>
      <c r="L64" s="58">
        <v>0</v>
      </c>
      <c r="M64" s="58">
        <v>80724</v>
      </c>
      <c r="N64" s="58">
        <v>1197.58682</v>
      </c>
      <c r="O64" s="58">
        <v>539.33699999999999</v>
      </c>
      <c r="P64" s="75">
        <v>0</v>
      </c>
      <c r="Q64" s="75">
        <v>0</v>
      </c>
      <c r="R64" s="75">
        <v>0</v>
      </c>
      <c r="S64" s="75">
        <v>10361.269619999999</v>
      </c>
      <c r="T64" s="75">
        <v>206538.79809999999</v>
      </c>
      <c r="U64" s="75">
        <v>1007.841</v>
      </c>
      <c r="V64" s="75">
        <v>93940</v>
      </c>
      <c r="W64" s="75">
        <v>1169</v>
      </c>
      <c r="X64" s="75">
        <v>725.77499999999998</v>
      </c>
      <c r="Y64" s="75">
        <v>0</v>
      </c>
      <c r="Z64" s="75">
        <v>0</v>
      </c>
      <c r="AA64" s="76">
        <v>11467.3</v>
      </c>
      <c r="AB64" s="76">
        <v>9742.861710000001</v>
      </c>
      <c r="AC64" s="76">
        <v>0</v>
      </c>
      <c r="AD64" s="76">
        <v>0</v>
      </c>
      <c r="AE64" s="76">
        <v>13447</v>
      </c>
      <c r="AF64" s="76">
        <v>0</v>
      </c>
      <c r="AG64" s="76">
        <v>0</v>
      </c>
      <c r="AH64" s="58">
        <v>0</v>
      </c>
      <c r="AI64" s="76">
        <v>0</v>
      </c>
      <c r="AJ64" s="76">
        <v>0</v>
      </c>
      <c r="AK64" s="76">
        <v>0</v>
      </c>
      <c r="AL64" s="76">
        <v>0</v>
      </c>
      <c r="AM64" s="88">
        <f t="shared" si="0"/>
        <v>625584.72908000008</v>
      </c>
      <c r="BD64" s="10"/>
      <c r="BE64" s="9"/>
      <c r="BF64" s="9"/>
    </row>
    <row r="65" spans="1:58" ht="12.75" customHeight="1">
      <c r="A65" s="30">
        <v>60</v>
      </c>
      <c r="B65" s="36" t="s">
        <v>30</v>
      </c>
      <c r="C65" s="59">
        <v>0</v>
      </c>
      <c r="D65" s="66">
        <v>10.296336966079272</v>
      </c>
      <c r="E65" s="59">
        <v>4.5286427645624114E-2</v>
      </c>
      <c r="F65" s="66">
        <v>1.0029003296908152E-2</v>
      </c>
      <c r="G65" s="68">
        <v>0</v>
      </c>
      <c r="H65" s="66">
        <v>2.8443689986838833E-3</v>
      </c>
      <c r="I65" s="66">
        <v>7.82135238493471E-2</v>
      </c>
      <c r="J65" s="66">
        <v>0</v>
      </c>
      <c r="K65" s="74">
        <v>4.642577323810497E-2</v>
      </c>
      <c r="L65" s="59">
        <v>0</v>
      </c>
      <c r="M65" s="66">
        <v>1.9262972206003344</v>
      </c>
      <c r="N65" s="66">
        <v>2.1049515604982218E-2</v>
      </c>
      <c r="O65" s="66">
        <v>1.0630703632466786E-2</v>
      </c>
      <c r="P65" s="80">
        <v>0</v>
      </c>
      <c r="Q65" s="80">
        <v>0.14901585870329789</v>
      </c>
      <c r="R65" s="80">
        <v>0</v>
      </c>
      <c r="S65" s="80">
        <v>0.45525887576285762</v>
      </c>
      <c r="T65" s="77">
        <v>12.852169286389309</v>
      </c>
      <c r="U65" s="80">
        <v>0.49185138453408617</v>
      </c>
      <c r="V65" s="77">
        <v>3.2614273205815718</v>
      </c>
      <c r="W65" s="77">
        <v>6.037948688282764E-2</v>
      </c>
      <c r="X65" s="77">
        <v>1.171807779219348E-2</v>
      </c>
      <c r="Y65" s="81">
        <v>0</v>
      </c>
      <c r="Z65" s="81">
        <v>0</v>
      </c>
      <c r="AA65" s="78">
        <v>0.17892673409107335</v>
      </c>
      <c r="AB65" s="78">
        <v>0.2246975277588899</v>
      </c>
      <c r="AC65" s="78">
        <v>0</v>
      </c>
      <c r="AD65" s="78">
        <v>0</v>
      </c>
      <c r="AE65" s="78">
        <v>2.5708918673735512</v>
      </c>
      <c r="AF65" s="78">
        <v>0</v>
      </c>
      <c r="AG65" s="78">
        <v>0</v>
      </c>
      <c r="AH65" s="59">
        <v>0</v>
      </c>
      <c r="AI65" s="78">
        <v>0</v>
      </c>
      <c r="AJ65" s="78">
        <v>0</v>
      </c>
      <c r="AK65" s="78">
        <v>0</v>
      </c>
      <c r="AL65" s="78">
        <v>0</v>
      </c>
      <c r="AM65" s="98">
        <f>+AM63/AM11*100</f>
        <v>0.64994293380266954</v>
      </c>
      <c r="BD65" s="10"/>
      <c r="BE65" s="9"/>
      <c r="BF65" s="9"/>
    </row>
    <row r="66" spans="1:58" ht="12.75" customHeight="1">
      <c r="A66" s="30">
        <v>61</v>
      </c>
      <c r="B66" s="36" t="s">
        <v>31</v>
      </c>
      <c r="C66" s="59">
        <v>0</v>
      </c>
      <c r="D66" s="68">
        <v>100</v>
      </c>
      <c r="E66" s="59">
        <v>100</v>
      </c>
      <c r="F66" s="68">
        <v>100</v>
      </c>
      <c r="G66" s="68">
        <v>0</v>
      </c>
      <c r="H66" s="73">
        <v>100</v>
      </c>
      <c r="I66" s="73">
        <v>100.00000000000003</v>
      </c>
      <c r="J66" s="73">
        <v>0</v>
      </c>
      <c r="K66" s="59">
        <v>100</v>
      </c>
      <c r="L66" s="59">
        <v>0</v>
      </c>
      <c r="M66" s="67">
        <v>100.00000081760163</v>
      </c>
      <c r="N66" s="68">
        <v>100</v>
      </c>
      <c r="O66" s="68">
        <v>100</v>
      </c>
      <c r="P66" s="80">
        <v>0</v>
      </c>
      <c r="Q66" s="80">
        <v>0</v>
      </c>
      <c r="R66" s="80">
        <v>0</v>
      </c>
      <c r="S66" s="80">
        <v>100</v>
      </c>
      <c r="T66" s="80">
        <v>100</v>
      </c>
      <c r="U66" s="80">
        <v>100</v>
      </c>
      <c r="V66" s="81">
        <v>100</v>
      </c>
      <c r="W66" s="81">
        <v>100</v>
      </c>
      <c r="X66" s="81">
        <v>100</v>
      </c>
      <c r="Y66" s="81">
        <v>0</v>
      </c>
      <c r="Z66" s="81">
        <v>0</v>
      </c>
      <c r="AA66" s="78">
        <v>100</v>
      </c>
      <c r="AB66" s="78">
        <v>100</v>
      </c>
      <c r="AC66" s="78">
        <v>0</v>
      </c>
      <c r="AD66" s="78">
        <v>0</v>
      </c>
      <c r="AE66" s="78">
        <v>100</v>
      </c>
      <c r="AF66" s="78">
        <v>0</v>
      </c>
      <c r="AG66" s="78">
        <v>0</v>
      </c>
      <c r="AH66" s="59">
        <v>0</v>
      </c>
      <c r="AI66" s="78">
        <v>0</v>
      </c>
      <c r="AJ66" s="78">
        <v>0</v>
      </c>
      <c r="AK66" s="78">
        <v>0</v>
      </c>
      <c r="AL66" s="78">
        <v>0</v>
      </c>
      <c r="AM66" s="97">
        <f>+AM63/AM64*100</f>
        <v>100.46628376052111</v>
      </c>
      <c r="BD66" s="10"/>
      <c r="BE66" s="9"/>
      <c r="BF66" s="9"/>
    </row>
    <row r="67" spans="1:58" ht="12.75" customHeight="1">
      <c r="A67" s="30">
        <v>62</v>
      </c>
      <c r="B67" s="31" t="s">
        <v>32</v>
      </c>
      <c r="C67" s="58">
        <v>33387</v>
      </c>
      <c r="D67" s="58">
        <v>87161.359999999986</v>
      </c>
      <c r="E67" s="58">
        <v>399955.02169000014</v>
      </c>
      <c r="F67" s="58">
        <v>71289.119999999995</v>
      </c>
      <c r="G67" s="58">
        <v>38251.864819999995</v>
      </c>
      <c r="H67" s="58">
        <v>184679.23683000001</v>
      </c>
      <c r="I67" s="58">
        <v>165252.97623666667</v>
      </c>
      <c r="J67" s="58">
        <v>118211.52825</v>
      </c>
      <c r="K67" s="58">
        <v>86777.870279999988</v>
      </c>
      <c r="L67" s="58">
        <v>138854.63019999999</v>
      </c>
      <c r="M67" s="58">
        <v>135166.92486999999</v>
      </c>
      <c r="N67" s="58">
        <v>232276.86698000002</v>
      </c>
      <c r="O67" s="58">
        <v>238991.90313999998</v>
      </c>
      <c r="P67" s="75">
        <v>17668.458500000001</v>
      </c>
      <c r="Q67" s="75">
        <v>73211.272419999994</v>
      </c>
      <c r="R67" s="75">
        <v>152440.5</v>
      </c>
      <c r="S67" s="75">
        <v>86043.848510000011</v>
      </c>
      <c r="T67" s="75">
        <v>13965.74836</v>
      </c>
      <c r="U67" s="75">
        <v>4391.89534</v>
      </c>
      <c r="V67" s="75">
        <v>88347</v>
      </c>
      <c r="W67" s="75">
        <v>93029</v>
      </c>
      <c r="X67" s="75">
        <v>295370.70762</v>
      </c>
      <c r="Y67" s="75">
        <v>84999.430000000008</v>
      </c>
      <c r="Z67" s="75">
        <v>64310.716</v>
      </c>
      <c r="AA67" s="76">
        <v>234147.96854999999</v>
      </c>
      <c r="AB67" s="76">
        <v>155187.56305000003</v>
      </c>
      <c r="AC67" s="76">
        <v>81775.643980000008</v>
      </c>
      <c r="AD67" s="76">
        <v>14931.162</v>
      </c>
      <c r="AE67" s="76">
        <v>18409.664000000001</v>
      </c>
      <c r="AF67" s="76">
        <v>20877.263619999994</v>
      </c>
      <c r="AG67" s="76">
        <v>168757.49000000002</v>
      </c>
      <c r="AH67" s="58">
        <v>55880.891180000006</v>
      </c>
      <c r="AI67" s="76">
        <v>122065.72</v>
      </c>
      <c r="AJ67" s="76">
        <v>45705.555099999998</v>
      </c>
      <c r="AK67" s="76">
        <v>103276.85</v>
      </c>
      <c r="AL67" s="76">
        <v>22212.02</v>
      </c>
      <c r="AM67" s="88">
        <f t="shared" si="0"/>
        <v>3947262.6715266667</v>
      </c>
      <c r="BD67" s="10"/>
      <c r="BE67" s="9"/>
      <c r="BF67" s="9"/>
    </row>
    <row r="68" spans="1:58" ht="12.75" customHeight="1">
      <c r="A68" s="30">
        <v>63</v>
      </c>
      <c r="B68" s="42" t="s">
        <v>77</v>
      </c>
      <c r="C68" s="58">
        <v>12401</v>
      </c>
      <c r="D68" s="58">
        <v>60033.596549999987</v>
      </c>
      <c r="E68" s="58">
        <v>179458.62255000017</v>
      </c>
      <c r="F68" s="58">
        <v>18536.539999999994</v>
      </c>
      <c r="G68" s="58">
        <v>4744.4462799999965</v>
      </c>
      <c r="H68" s="58">
        <v>59308.059330000018</v>
      </c>
      <c r="I68" s="58">
        <v>50312.190826666672</v>
      </c>
      <c r="J68" s="58">
        <v>40312.613299999997</v>
      </c>
      <c r="K68" s="58">
        <v>27481.161509999976</v>
      </c>
      <c r="L68" s="58">
        <v>66182.895679999987</v>
      </c>
      <c r="M68" s="58">
        <v>91716.985069999995</v>
      </c>
      <c r="N68" s="58">
        <v>77873.798269999999</v>
      </c>
      <c r="O68" s="58">
        <v>103052.86089000001</v>
      </c>
      <c r="P68" s="75">
        <v>5241.5246400000015</v>
      </c>
      <c r="Q68" s="75">
        <v>21262.463499999998</v>
      </c>
      <c r="R68" s="75">
        <v>58642.260000000009</v>
      </c>
      <c r="S68" s="75">
        <v>23649.654440000013</v>
      </c>
      <c r="T68" s="75">
        <v>-24704.143190000003</v>
      </c>
      <c r="U68" s="75">
        <v>-2373.4791988888892</v>
      </c>
      <c r="V68" s="75">
        <v>16903</v>
      </c>
      <c r="W68" s="75">
        <v>48302</v>
      </c>
      <c r="X68" s="75">
        <v>96413.817619999987</v>
      </c>
      <c r="Y68" s="75">
        <v>31723.610000000008</v>
      </c>
      <c r="Z68" s="75">
        <v>26429.705000000002</v>
      </c>
      <c r="AA68" s="76">
        <v>99913.230009999999</v>
      </c>
      <c r="AB68" s="76">
        <v>60549.24857000004</v>
      </c>
      <c r="AC68" s="76">
        <v>33428.261190000012</v>
      </c>
      <c r="AD68" s="76">
        <v>6340.0640000000003</v>
      </c>
      <c r="AE68" s="76">
        <v>11176.265610000002</v>
      </c>
      <c r="AF68" s="76">
        <v>9786.6675599999799</v>
      </c>
      <c r="AG68" s="76">
        <v>70502.610000000015</v>
      </c>
      <c r="AH68" s="58">
        <v>31866.184550000005</v>
      </c>
      <c r="AI68" s="76">
        <v>42168.150000000009</v>
      </c>
      <c r="AJ68" s="76">
        <v>13413.7847</v>
      </c>
      <c r="AK68" s="76">
        <v>33189.760000000009</v>
      </c>
      <c r="AL68" s="76">
        <v>10713.57</v>
      </c>
      <c r="AM68" s="88">
        <f t="shared" si="0"/>
        <v>1515952.979257778</v>
      </c>
      <c r="BD68" s="10"/>
      <c r="BE68" s="9"/>
      <c r="BF68" s="9"/>
    </row>
    <row r="69" spans="1:58" ht="12.75" customHeight="1">
      <c r="A69" s="30">
        <v>64</v>
      </c>
      <c r="B69" s="43" t="s">
        <v>72</v>
      </c>
      <c r="C69" s="62">
        <v>37.143199448887287</v>
      </c>
      <c r="D69" s="57">
        <v>68.876388057735667</v>
      </c>
      <c r="E69" s="62">
        <v>44.869701045808142</v>
      </c>
      <c r="F69" s="57">
        <v>26.001920068588301</v>
      </c>
      <c r="G69" s="57">
        <v>12.403176426366961</v>
      </c>
      <c r="H69" s="57">
        <v>32.114091626117109</v>
      </c>
      <c r="I69" s="57">
        <v>30.44555806039595</v>
      </c>
      <c r="J69" s="57">
        <v>34.102099767075806</v>
      </c>
      <c r="K69" s="62">
        <v>31.668398200288234</v>
      </c>
      <c r="L69" s="62">
        <v>47.663441676142249</v>
      </c>
      <c r="M69" s="62">
        <v>67.854606560155901</v>
      </c>
      <c r="N69" s="62">
        <v>33.52628235540358</v>
      </c>
      <c r="O69" s="62">
        <v>43.119812653080672</v>
      </c>
      <c r="P69" s="80">
        <v>29.665998536318273</v>
      </c>
      <c r="Q69" s="80">
        <v>29.042608873154183</v>
      </c>
      <c r="R69" s="80">
        <v>38.46895018056226</v>
      </c>
      <c r="S69" s="80">
        <v>27.485584210301159</v>
      </c>
      <c r="T69" s="80">
        <v>-176.89093740766788</v>
      </c>
      <c r="U69" s="80">
        <v>-54.042253176481417</v>
      </c>
      <c r="V69" s="77">
        <v>19.132511573681054</v>
      </c>
      <c r="W69" s="77">
        <v>51.921443850842209</v>
      </c>
      <c r="X69" s="77">
        <v>32.641631391572581</v>
      </c>
      <c r="Y69" s="80">
        <v>37.322144395556542</v>
      </c>
      <c r="Z69" s="80">
        <v>41.096891224162391</v>
      </c>
      <c r="AA69" s="85">
        <v>42.67097879547245</v>
      </c>
      <c r="AB69" s="85">
        <v>39.016817701101232</v>
      </c>
      <c r="AC69" s="85">
        <v>40.878016439926313</v>
      </c>
      <c r="AD69" s="85">
        <v>42.46195975905961</v>
      </c>
      <c r="AE69" s="85">
        <v>60.708688708278444</v>
      </c>
      <c r="AF69" s="59">
        <v>46.877156595486738</v>
      </c>
      <c r="AG69" s="85">
        <v>41.777470143695552</v>
      </c>
      <c r="AH69" s="62">
        <v>57.025190323745306</v>
      </c>
      <c r="AI69" s="85">
        <v>34.545448140559039</v>
      </c>
      <c r="AJ69" s="85">
        <v>29.348259025958097</v>
      </c>
      <c r="AK69" s="85">
        <v>32.136688909470038</v>
      </c>
      <c r="AL69" s="85">
        <v>48.233208866190466</v>
      </c>
      <c r="AM69" s="88">
        <f>+AM68/AM67*100</f>
        <v>38.405171011116394</v>
      </c>
      <c r="BD69" s="10"/>
      <c r="BE69" s="9"/>
      <c r="BF69" s="9"/>
    </row>
    <row r="70" spans="1:58" ht="12.75" customHeight="1">
      <c r="A70" s="30">
        <v>65</v>
      </c>
      <c r="B70" s="42" t="s">
        <v>73</v>
      </c>
      <c r="C70" s="58">
        <v>25603</v>
      </c>
      <c r="D70" s="58">
        <v>62207.412299999996</v>
      </c>
      <c r="E70" s="58">
        <v>52584.316689999992</v>
      </c>
      <c r="F70" s="58">
        <v>19900.400000000001</v>
      </c>
      <c r="G70" s="58">
        <v>33014.789589999993</v>
      </c>
      <c r="H70" s="58">
        <v>100280.37333999999</v>
      </c>
      <c r="I70" s="58">
        <v>41941.619749999998</v>
      </c>
      <c r="J70" s="58">
        <v>84389.68</v>
      </c>
      <c r="K70" s="58">
        <v>2389.5806499999999</v>
      </c>
      <c r="L70" s="58">
        <v>171866.42460999999</v>
      </c>
      <c r="M70" s="58">
        <v>128474.58174999998</v>
      </c>
      <c r="N70" s="58">
        <v>18381.670000000013</v>
      </c>
      <c r="O70" s="58">
        <v>33700.968000000001</v>
      </c>
      <c r="P70" s="75">
        <v>5076.5634099999997</v>
      </c>
      <c r="Q70" s="75">
        <v>71355.04879999999</v>
      </c>
      <c r="R70" s="75">
        <v>85122.73</v>
      </c>
      <c r="S70" s="75">
        <v>43946.3</v>
      </c>
      <c r="T70" s="75">
        <v>364033.40186999994</v>
      </c>
      <c r="U70" s="75">
        <v>15629.787</v>
      </c>
      <c r="V70" s="75">
        <v>217999</v>
      </c>
      <c r="W70" s="75">
        <v>14871</v>
      </c>
      <c r="X70" s="75">
        <v>48563.420734000007</v>
      </c>
      <c r="Y70" s="75">
        <v>8823.4500000000007</v>
      </c>
      <c r="Z70" s="75">
        <v>4324</v>
      </c>
      <c r="AA70" s="76">
        <v>61401.130000000005</v>
      </c>
      <c r="AB70" s="76">
        <v>59642.583809999996</v>
      </c>
      <c r="AC70" s="76">
        <v>258.85377000000017</v>
      </c>
      <c r="AD70" s="76">
        <v>6219.768</v>
      </c>
      <c r="AE70" s="76">
        <v>4653.3139999999994</v>
      </c>
      <c r="AF70" s="76">
        <v>727.72674999999981</v>
      </c>
      <c r="AG70" s="76">
        <v>32151.879999999997</v>
      </c>
      <c r="AH70" s="58">
        <v>2439.5315399999999</v>
      </c>
      <c r="AI70" s="76">
        <v>71592.2</v>
      </c>
      <c r="AJ70" s="86">
        <v>30249.709799999997</v>
      </c>
      <c r="AK70" s="76">
        <v>32855.21</v>
      </c>
      <c r="AL70" s="76">
        <v>963.27</v>
      </c>
      <c r="AM70" s="88">
        <f t="shared" si="0"/>
        <v>1957634.6961639998</v>
      </c>
      <c r="BD70" s="10"/>
      <c r="BE70" s="9"/>
      <c r="BF70" s="9"/>
    </row>
    <row r="71" spans="1:58" ht="12.75" customHeight="1">
      <c r="A71" s="30">
        <v>66</v>
      </c>
      <c r="B71" s="42" t="s">
        <v>33</v>
      </c>
      <c r="C71" s="58">
        <v>20986</v>
      </c>
      <c r="D71" s="58">
        <v>27127.763449999999</v>
      </c>
      <c r="E71" s="58">
        <v>220496.39913999996</v>
      </c>
      <c r="F71" s="58">
        <v>52752.58</v>
      </c>
      <c r="G71" s="58">
        <v>33507.418539999999</v>
      </c>
      <c r="H71" s="58">
        <v>125371.17749999999</v>
      </c>
      <c r="I71" s="58">
        <v>114940.78541</v>
      </c>
      <c r="J71" s="58">
        <v>77898.914950000006</v>
      </c>
      <c r="K71" s="58">
        <v>59296.708770000012</v>
      </c>
      <c r="L71" s="58">
        <v>72671.734519999998</v>
      </c>
      <c r="M71" s="58">
        <v>43449.9398</v>
      </c>
      <c r="N71" s="58">
        <v>154403.06871000002</v>
      </c>
      <c r="O71" s="58">
        <v>135939.04224999997</v>
      </c>
      <c r="P71" s="75">
        <v>12426.933859999999</v>
      </c>
      <c r="Q71" s="75">
        <v>51948.808919999996</v>
      </c>
      <c r="R71" s="75">
        <v>93798.239999999991</v>
      </c>
      <c r="S71" s="75">
        <v>62394.194069999998</v>
      </c>
      <c r="T71" s="75">
        <v>38669.89155</v>
      </c>
      <c r="U71" s="75">
        <v>6765.3745388888892</v>
      </c>
      <c r="V71" s="75">
        <v>71444</v>
      </c>
      <c r="W71" s="75">
        <v>44727</v>
      </c>
      <c r="X71" s="75">
        <v>198956.89</v>
      </c>
      <c r="Y71" s="75">
        <v>53275.82</v>
      </c>
      <c r="Z71" s="75">
        <v>37881.010999999999</v>
      </c>
      <c r="AA71" s="76">
        <v>134234.73853999999</v>
      </c>
      <c r="AB71" s="76">
        <v>94638.314479999986</v>
      </c>
      <c r="AC71" s="76">
        <v>48347.382789999996</v>
      </c>
      <c r="AD71" s="76">
        <v>8591.098</v>
      </c>
      <c r="AE71" s="76">
        <v>7233.3983899999994</v>
      </c>
      <c r="AF71" s="76">
        <v>11090.596060000014</v>
      </c>
      <c r="AG71" s="76">
        <v>98254.88</v>
      </c>
      <c r="AH71" s="58">
        <v>24014.706630000001</v>
      </c>
      <c r="AI71" s="76">
        <v>79897.569999999992</v>
      </c>
      <c r="AJ71" s="86">
        <v>32291.770399999998</v>
      </c>
      <c r="AK71" s="76">
        <v>70087.09</v>
      </c>
      <c r="AL71" s="76">
        <v>11498.45</v>
      </c>
      <c r="AM71" s="88">
        <f t="shared" ref="AM71:AM80" si="2">SUM(C71:AL71)</f>
        <v>2431309.692268888</v>
      </c>
      <c r="BD71" s="10"/>
      <c r="BE71" s="9"/>
      <c r="BF71" s="9"/>
    </row>
    <row r="72" spans="1:58" ht="12.75" customHeight="1">
      <c r="A72" s="30">
        <v>67</v>
      </c>
      <c r="B72" s="31" t="s">
        <v>34</v>
      </c>
      <c r="C72" s="58">
        <v>36202</v>
      </c>
      <c r="D72" s="58">
        <v>89237.407199999987</v>
      </c>
      <c r="E72" s="58">
        <v>419742.85392000014</v>
      </c>
      <c r="F72" s="58">
        <v>77274.77</v>
      </c>
      <c r="G72" s="58">
        <v>40039.286769999999</v>
      </c>
      <c r="H72" s="58">
        <v>197680.56026</v>
      </c>
      <c r="I72" s="58">
        <v>185178.26708666666</v>
      </c>
      <c r="J72" s="58">
        <v>124802.08134</v>
      </c>
      <c r="K72" s="58">
        <v>94073.287789999988</v>
      </c>
      <c r="L72" s="58">
        <v>144386.07584999999</v>
      </c>
      <c r="M72" s="58">
        <v>137646.77086999998</v>
      </c>
      <c r="N72" s="58">
        <v>241935.91478000002</v>
      </c>
      <c r="O72" s="58">
        <v>259944.22027999998</v>
      </c>
      <c r="P72" s="75">
        <v>19293.164800000002</v>
      </c>
      <c r="Q72" s="75">
        <v>73862.770099999994</v>
      </c>
      <c r="R72" s="75">
        <v>160021.75</v>
      </c>
      <c r="S72" s="75">
        <v>91802.259050000008</v>
      </c>
      <c r="T72" s="75">
        <v>14981.870999999999</v>
      </c>
      <c r="U72" s="75">
        <v>4565.6196399999999</v>
      </c>
      <c r="V72" s="75">
        <v>92389</v>
      </c>
      <c r="W72" s="75">
        <v>99018</v>
      </c>
      <c r="X72" s="75">
        <v>314064.93489000003</v>
      </c>
      <c r="Y72" s="75">
        <v>93939.28</v>
      </c>
      <c r="Z72" s="75">
        <v>68270.732999999993</v>
      </c>
      <c r="AA72" s="76">
        <v>248560.51885999998</v>
      </c>
      <c r="AB72" s="76">
        <v>168305.10088000001</v>
      </c>
      <c r="AC72" s="76">
        <v>86145.81293</v>
      </c>
      <c r="AD72" s="76">
        <v>16149.174000000001</v>
      </c>
      <c r="AE72" s="76">
        <v>19405.832250000003</v>
      </c>
      <c r="AF72" s="76">
        <v>22948.310619999997</v>
      </c>
      <c r="AG72" s="76">
        <v>187504.99000000002</v>
      </c>
      <c r="AH72" s="58">
        <v>58534.548450000009</v>
      </c>
      <c r="AI72" s="76">
        <v>127215.3</v>
      </c>
      <c r="AJ72" s="86">
        <v>49353.314200000001</v>
      </c>
      <c r="AK72" s="76">
        <v>111083.41</v>
      </c>
      <c r="AL72" s="76">
        <v>24100.48</v>
      </c>
      <c r="AM72" s="88">
        <f t="shared" si="2"/>
        <v>4199659.6708166674</v>
      </c>
      <c r="BD72" s="10"/>
      <c r="BE72" s="9"/>
      <c r="BF72" s="9"/>
    </row>
    <row r="73" spans="1:58" ht="12.75" customHeight="1">
      <c r="A73" s="30">
        <v>68</v>
      </c>
      <c r="B73" s="31" t="s">
        <v>35</v>
      </c>
      <c r="C73" s="58">
        <v>4755</v>
      </c>
      <c r="D73" s="58">
        <v>132286.89000000001</v>
      </c>
      <c r="E73" s="58">
        <v>83319.83518250013</v>
      </c>
      <c r="F73" s="58">
        <v>8892.94</v>
      </c>
      <c r="G73" s="58">
        <v>-24146.796705899989</v>
      </c>
      <c r="H73" s="58">
        <v>25626.85396090908</v>
      </c>
      <c r="I73" s="58">
        <v>23812.059430969686</v>
      </c>
      <c r="J73" s="58">
        <v>35184.32</v>
      </c>
      <c r="K73" s="58">
        <v>12024.590721818169</v>
      </c>
      <c r="L73" s="58">
        <v>12283.533674602037</v>
      </c>
      <c r="M73" s="58">
        <v>23467.887350000001</v>
      </c>
      <c r="N73" s="58">
        <v>38277.693242727291</v>
      </c>
      <c r="O73" s="58">
        <v>32770.371938181845</v>
      </c>
      <c r="P73" s="75">
        <v>25647.896000000001</v>
      </c>
      <c r="Q73" s="75">
        <v>19513.236700000009</v>
      </c>
      <c r="R73" s="75">
        <v>25695.84</v>
      </c>
      <c r="S73" s="75">
        <v>11403.899290000001</v>
      </c>
      <c r="T73" s="75">
        <v>-110623.12048019993</v>
      </c>
      <c r="U73" s="75">
        <v>-6838.6633556888873</v>
      </c>
      <c r="V73" s="75">
        <v>8220</v>
      </c>
      <c r="W73" s="75">
        <v>54888</v>
      </c>
      <c r="X73" s="75">
        <v>47698.038213636348</v>
      </c>
      <c r="Y73" s="75">
        <v>34581.57</v>
      </c>
      <c r="Z73" s="75">
        <v>7345.22</v>
      </c>
      <c r="AA73" s="76">
        <v>41619.725349999993</v>
      </c>
      <c r="AB73" s="76">
        <v>30599.589764724573</v>
      </c>
      <c r="AC73" s="76">
        <v>14689.588077272725</v>
      </c>
      <c r="AD73" s="76">
        <v>1206.1820000000007</v>
      </c>
      <c r="AE73" s="76">
        <v>8551.5219484090958</v>
      </c>
      <c r="AF73" s="76">
        <v>5669.8102616908982</v>
      </c>
      <c r="AG73" s="76">
        <v>36527.97</v>
      </c>
      <c r="AH73" s="58">
        <v>16495.73858545455</v>
      </c>
      <c r="AI73" s="76">
        <v>19182.78</v>
      </c>
      <c r="AJ73" s="76">
        <v>3648.9948999999997</v>
      </c>
      <c r="AK73" s="76">
        <v>14153.38818181818</v>
      </c>
      <c r="AL73" s="76">
        <v>2763.93</v>
      </c>
      <c r="AM73" s="88">
        <f t="shared" si="2"/>
        <v>721196.314232926</v>
      </c>
      <c r="BD73" s="10"/>
      <c r="BE73" s="9"/>
      <c r="BF73" s="9"/>
    </row>
    <row r="74" spans="1:58" ht="12.75" customHeight="1">
      <c r="A74" s="30">
        <v>69</v>
      </c>
      <c r="B74" s="31" t="s">
        <v>87</v>
      </c>
      <c r="C74" s="57">
        <v>0</v>
      </c>
      <c r="D74" s="65">
        <v>0</v>
      </c>
      <c r="E74" s="57">
        <v>14</v>
      </c>
      <c r="F74" s="65">
        <v>0</v>
      </c>
      <c r="G74" s="65">
        <v>2</v>
      </c>
      <c r="H74" s="65">
        <v>9</v>
      </c>
      <c r="I74" s="65">
        <v>8</v>
      </c>
      <c r="J74" s="65">
        <v>8</v>
      </c>
      <c r="K74" s="57">
        <v>2</v>
      </c>
      <c r="L74" s="57">
        <v>3</v>
      </c>
      <c r="M74" s="65">
        <v>8</v>
      </c>
      <c r="N74" s="65">
        <v>12</v>
      </c>
      <c r="O74" s="65">
        <v>10</v>
      </c>
      <c r="P74" s="80">
        <v>0</v>
      </c>
      <c r="Q74" s="80">
        <v>0</v>
      </c>
      <c r="R74" s="80">
        <v>4</v>
      </c>
      <c r="S74" s="80">
        <v>3</v>
      </c>
      <c r="T74" s="80">
        <v>0</v>
      </c>
      <c r="U74" s="80">
        <v>0</v>
      </c>
      <c r="V74" s="81">
        <v>11</v>
      </c>
      <c r="W74" s="57">
        <v>1</v>
      </c>
      <c r="X74" s="81">
        <v>8</v>
      </c>
      <c r="Y74" s="81">
        <v>4</v>
      </c>
      <c r="Z74" s="81">
        <v>3</v>
      </c>
      <c r="AA74" s="87">
        <v>11</v>
      </c>
      <c r="AB74" s="87">
        <v>7</v>
      </c>
      <c r="AC74" s="87">
        <v>3</v>
      </c>
      <c r="AD74" s="87">
        <v>0</v>
      </c>
      <c r="AE74" s="87">
        <v>0</v>
      </c>
      <c r="AF74" s="76">
        <v>0</v>
      </c>
      <c r="AG74" s="87">
        <v>10</v>
      </c>
      <c r="AH74" s="57">
        <v>0</v>
      </c>
      <c r="AI74" s="87">
        <v>2</v>
      </c>
      <c r="AJ74" s="87">
        <v>1</v>
      </c>
      <c r="AK74" s="87">
        <v>4</v>
      </c>
      <c r="AL74" s="87">
        <v>0</v>
      </c>
      <c r="AM74" s="88">
        <f t="shared" si="2"/>
        <v>148</v>
      </c>
      <c r="BD74" s="10"/>
      <c r="BE74" s="9"/>
      <c r="BF74" s="9"/>
    </row>
    <row r="75" spans="1:58" ht="12.75" customHeight="1">
      <c r="A75" s="30">
        <v>70</v>
      </c>
      <c r="B75" s="31" t="s">
        <v>74</v>
      </c>
      <c r="C75" s="57">
        <v>0</v>
      </c>
      <c r="D75" s="65">
        <v>0</v>
      </c>
      <c r="E75" s="57">
        <v>0</v>
      </c>
      <c r="F75" s="65">
        <v>0</v>
      </c>
      <c r="G75" s="65">
        <v>0</v>
      </c>
      <c r="H75" s="65">
        <v>0</v>
      </c>
      <c r="I75" s="65">
        <v>0</v>
      </c>
      <c r="J75" s="65">
        <v>2</v>
      </c>
      <c r="K75" s="57">
        <v>0</v>
      </c>
      <c r="L75" s="57">
        <v>0</v>
      </c>
      <c r="M75" s="65">
        <v>0</v>
      </c>
      <c r="N75" s="65">
        <v>0</v>
      </c>
      <c r="O75" s="65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1">
        <v>0</v>
      </c>
      <c r="W75" s="81">
        <v>0</v>
      </c>
      <c r="X75" s="81">
        <v>0</v>
      </c>
      <c r="Y75" s="81">
        <v>0</v>
      </c>
      <c r="Z75" s="81">
        <v>2</v>
      </c>
      <c r="AA75" s="87">
        <v>0</v>
      </c>
      <c r="AB75" s="87">
        <v>0</v>
      </c>
      <c r="AC75" s="87">
        <v>1</v>
      </c>
      <c r="AD75" s="87">
        <v>0</v>
      </c>
      <c r="AE75" s="87">
        <v>0</v>
      </c>
      <c r="AF75" s="76">
        <v>0</v>
      </c>
      <c r="AG75" s="87">
        <v>0</v>
      </c>
      <c r="AH75" s="57">
        <v>0</v>
      </c>
      <c r="AI75" s="87">
        <v>0</v>
      </c>
      <c r="AJ75" s="87">
        <v>0</v>
      </c>
      <c r="AK75" s="87">
        <v>0</v>
      </c>
      <c r="AL75" s="87">
        <v>0</v>
      </c>
      <c r="AM75" s="89">
        <f t="shared" si="2"/>
        <v>5</v>
      </c>
      <c r="BD75" s="10"/>
      <c r="BE75" s="9"/>
      <c r="BF75" s="9"/>
    </row>
    <row r="76" spans="1:58" ht="12.75" customHeight="1">
      <c r="A76" s="30">
        <v>71</v>
      </c>
      <c r="B76" s="31" t="s">
        <v>75</v>
      </c>
      <c r="C76" s="57">
        <v>0</v>
      </c>
      <c r="D76" s="65">
        <v>0</v>
      </c>
      <c r="E76" s="57">
        <v>0</v>
      </c>
      <c r="F76" s="65">
        <v>0</v>
      </c>
      <c r="G76" s="65">
        <v>2</v>
      </c>
      <c r="H76" s="65">
        <v>0</v>
      </c>
      <c r="I76" s="65">
        <v>0</v>
      </c>
      <c r="J76" s="65">
        <v>0</v>
      </c>
      <c r="K76" s="57">
        <v>0</v>
      </c>
      <c r="L76" s="57">
        <v>0</v>
      </c>
      <c r="M76" s="65">
        <v>0</v>
      </c>
      <c r="N76" s="65">
        <v>0</v>
      </c>
      <c r="O76" s="65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7">
        <v>0</v>
      </c>
      <c r="AB76" s="87">
        <v>2</v>
      </c>
      <c r="AC76" s="87">
        <v>0</v>
      </c>
      <c r="AD76" s="87">
        <v>0</v>
      </c>
      <c r="AE76" s="87">
        <v>0</v>
      </c>
      <c r="AF76" s="76">
        <v>0</v>
      </c>
      <c r="AG76" s="87">
        <v>0</v>
      </c>
      <c r="AH76" s="57">
        <v>0</v>
      </c>
      <c r="AI76" s="87">
        <v>0</v>
      </c>
      <c r="AJ76" s="87">
        <v>1</v>
      </c>
      <c r="AK76" s="87">
        <v>0</v>
      </c>
      <c r="AL76" s="87">
        <v>0</v>
      </c>
      <c r="AM76" s="89">
        <f t="shared" si="2"/>
        <v>5</v>
      </c>
      <c r="BD76" s="10"/>
      <c r="BE76" s="9"/>
      <c r="BF76" s="9"/>
    </row>
    <row r="77" spans="1:58" ht="12.75" customHeight="1">
      <c r="A77" s="30">
        <v>72</v>
      </c>
      <c r="B77" s="36" t="s">
        <v>46</v>
      </c>
      <c r="C77" s="59">
        <v>0.97314886824116897</v>
      </c>
      <c r="D77" s="66">
        <v>14.613807141347612</v>
      </c>
      <c r="E77" s="59">
        <v>2.0024066176996538</v>
      </c>
      <c r="F77" s="66">
        <v>0.93881394293901455</v>
      </c>
      <c r="G77" s="66">
        <v>-3.7947620302011251</v>
      </c>
      <c r="H77" s="66">
        <v>1.1662756630433451</v>
      </c>
      <c r="I77" s="66">
        <v>1.1531018959505097</v>
      </c>
      <c r="J77" s="66">
        <v>2.3501759255971635</v>
      </c>
      <c r="K77" s="59">
        <v>1.1151079593151585</v>
      </c>
      <c r="L77" s="59">
        <v>0.79244684233902885</v>
      </c>
      <c r="M77" s="66">
        <v>1.120018245787759</v>
      </c>
      <c r="N77" s="66">
        <v>1.3455841159566377</v>
      </c>
      <c r="O77" s="66">
        <v>1.2918531901223811</v>
      </c>
      <c r="P77" s="95">
        <v>8.5115803349477659</v>
      </c>
      <c r="Q77" s="95">
        <v>1.9936796180536225</v>
      </c>
      <c r="R77" s="95">
        <v>1.2771437892963446</v>
      </c>
      <c r="S77" s="95">
        <v>1.0021409654386062</v>
      </c>
      <c r="T77" s="95">
        <v>-13.767360752354158</v>
      </c>
      <c r="U77" s="95">
        <v>-6.6748743896271323</v>
      </c>
      <c r="V77" s="95">
        <v>0.57076714019971297</v>
      </c>
      <c r="W77" s="95">
        <v>5.6699902070567045</v>
      </c>
      <c r="X77" s="95">
        <v>1.540227542481921</v>
      </c>
      <c r="Y77" s="95">
        <v>3.3846118220278463</v>
      </c>
      <c r="Z77" s="95">
        <v>1.0382947893004348</v>
      </c>
      <c r="AA77" s="59">
        <v>1.2988029493678466</v>
      </c>
      <c r="AB77" s="59">
        <v>1.4114235376065587</v>
      </c>
      <c r="AC77" s="59">
        <v>1.8247524690980934</v>
      </c>
      <c r="AD77" s="59">
        <v>0.69477858698341732</v>
      </c>
      <c r="AE77" s="59">
        <v>3.2698800075602543</v>
      </c>
      <c r="AF77" s="59">
        <v>2.723080624594441</v>
      </c>
      <c r="AG77" s="59">
        <v>2.0023721781932133</v>
      </c>
      <c r="AH77" s="59">
        <v>3.2126156076100956</v>
      </c>
      <c r="AI77" s="59">
        <v>1.4622678485480647</v>
      </c>
      <c r="AJ77" s="59">
        <v>0.57041478289223813</v>
      </c>
      <c r="AK77" s="59">
        <v>1.0799050998909372</v>
      </c>
      <c r="AL77" s="59">
        <v>0.77488095295501214</v>
      </c>
      <c r="AM77" s="98">
        <f>+AM73/AM11*100</f>
        <v>0.7457997752947404</v>
      </c>
      <c r="BD77" s="10"/>
      <c r="BE77" s="9"/>
      <c r="BF77" s="9"/>
    </row>
    <row r="78" spans="1:58" ht="12.75" customHeight="1">
      <c r="A78" s="30">
        <v>73</v>
      </c>
      <c r="B78" s="36" t="s">
        <v>36</v>
      </c>
      <c r="C78" s="59">
        <v>1.7339522807580527</v>
      </c>
      <c r="D78" s="66">
        <v>44.334758386308231</v>
      </c>
      <c r="E78" s="59">
        <v>7.4602674802890361</v>
      </c>
      <c r="F78" s="66">
        <v>2.0610023259841679</v>
      </c>
      <c r="G78" s="66">
        <v>-25.750226821012333</v>
      </c>
      <c r="H78" s="66">
        <v>5.1667805102070519</v>
      </c>
      <c r="I78" s="66">
        <v>5.4452535786103669</v>
      </c>
      <c r="J78" s="66">
        <v>7.1277360724167114</v>
      </c>
      <c r="K78" s="59">
        <v>3.8961517029435018</v>
      </c>
      <c r="L78" s="59">
        <v>2.0060333457705859</v>
      </c>
      <c r="M78" s="66">
        <v>1.1051272756720665</v>
      </c>
      <c r="N78" s="66">
        <v>6.0130440263403919</v>
      </c>
      <c r="O78" s="66">
        <v>5.29538240967167</v>
      </c>
      <c r="P78" s="95">
        <v>12.924571990276574</v>
      </c>
      <c r="Q78" s="95">
        <v>4.607670738996184</v>
      </c>
      <c r="R78" s="95">
        <v>4.1039771181407669</v>
      </c>
      <c r="S78" s="95">
        <v>3.7184024056076002</v>
      </c>
      <c r="T78" s="95">
        <v>22.426808763531344</v>
      </c>
      <c r="U78" s="95">
        <v>-17.577788667238497</v>
      </c>
      <c r="V78" s="95">
        <v>7.0510126180529946</v>
      </c>
      <c r="W78" s="95">
        <v>21.924855999296973</v>
      </c>
      <c r="X78" s="95">
        <v>7.3442599007389306</v>
      </c>
      <c r="Y78" s="95">
        <v>9.0080051064369915</v>
      </c>
      <c r="Z78" s="95">
        <v>4.4496701345389713</v>
      </c>
      <c r="AA78" s="59">
        <v>6.3675840721274035</v>
      </c>
      <c r="AB78" s="59">
        <v>6.760372535542281</v>
      </c>
      <c r="AC78" s="59">
        <v>4.1129072584380237</v>
      </c>
      <c r="AD78" s="59">
        <v>1.614441216852299</v>
      </c>
      <c r="AE78" s="59">
        <v>3.7224770379949956</v>
      </c>
      <c r="AF78" s="59">
        <v>11.503857810855003</v>
      </c>
      <c r="AG78" s="59">
        <v>8.682974816048219</v>
      </c>
      <c r="AH78" s="59">
        <v>5.7780158520504425</v>
      </c>
      <c r="AI78" s="59">
        <v>6.3691934024453349</v>
      </c>
      <c r="AJ78" s="59">
        <v>1.2875738679937481</v>
      </c>
      <c r="AK78" s="59">
        <v>3.0176802120435404</v>
      </c>
      <c r="AL78" s="59">
        <v>1.2771629260340358</v>
      </c>
      <c r="AM78" s="98">
        <f>+AM73/AM7*100</f>
        <v>4.9654780870234259</v>
      </c>
      <c r="BD78" s="10"/>
      <c r="BE78" s="9"/>
      <c r="BF78" s="9"/>
    </row>
    <row r="79" spans="1:58" ht="12.75" customHeight="1">
      <c r="A79" s="30">
        <v>74</v>
      </c>
      <c r="B79" s="31" t="s">
        <v>56</v>
      </c>
      <c r="C79" s="57">
        <v>269391</v>
      </c>
      <c r="D79" s="57">
        <v>269520</v>
      </c>
      <c r="E79" s="57">
        <v>1028372.8552348273</v>
      </c>
      <c r="F79" s="57">
        <v>225509</v>
      </c>
      <c r="G79" s="57">
        <v>83293</v>
      </c>
      <c r="H79" s="57">
        <v>446887.57999999996</v>
      </c>
      <c r="I79" s="57">
        <v>378946.61140821205</v>
      </c>
      <c r="J79" s="57">
        <v>466091.37</v>
      </c>
      <c r="K79" s="57">
        <v>180674.35467999999</v>
      </c>
      <c r="L79" s="57">
        <v>599414.62934162759</v>
      </c>
      <c r="M79" s="57">
        <v>2167274.2710099998</v>
      </c>
      <c r="N79" s="57">
        <v>598590.54148000001</v>
      </c>
      <c r="O79" s="57">
        <v>586099.66198909096</v>
      </c>
      <c r="P79" s="80">
        <v>172152.79006999999</v>
      </c>
      <c r="Q79" s="80">
        <v>344473.96057</v>
      </c>
      <c r="R79" s="80">
        <v>601447.72</v>
      </c>
      <c r="S79" s="80">
        <v>311511.16936</v>
      </c>
      <c r="T79" s="80">
        <v>-396161</v>
      </c>
      <c r="U79" s="80">
        <v>45688.168435400003</v>
      </c>
      <c r="V79" s="80">
        <v>46013</v>
      </c>
      <c r="W79" s="80">
        <v>209682</v>
      </c>
      <c r="X79" s="80">
        <v>622720.67483821814</v>
      </c>
      <c r="Y79" s="80">
        <v>320396.71999999997</v>
      </c>
      <c r="Z79" s="80">
        <v>159997.31999999998</v>
      </c>
      <c r="AA79" s="57">
        <v>650261.64163683634</v>
      </c>
      <c r="AB79" s="57">
        <v>419597.32474257139</v>
      </c>
      <c r="AC79" s="57">
        <v>353421.2246490909</v>
      </c>
      <c r="AD79" s="57">
        <v>80010.579999999987</v>
      </c>
      <c r="AE79" s="57">
        <v>270494.21408340911</v>
      </c>
      <c r="AF79" s="57">
        <v>48809.755301690893</v>
      </c>
      <c r="AG79" s="57">
        <v>395745.25</v>
      </c>
      <c r="AH79" s="57">
        <v>278862.38</v>
      </c>
      <c r="AI79" s="57">
        <v>294778.63</v>
      </c>
      <c r="AJ79" s="57">
        <v>285865.02</v>
      </c>
      <c r="AK79" s="57">
        <v>431470.02</v>
      </c>
      <c r="AL79" s="57">
        <v>218908.20600000001</v>
      </c>
      <c r="AM79" s="88">
        <f t="shared" si="2"/>
        <v>13466211.644830979</v>
      </c>
      <c r="BD79" s="10"/>
      <c r="BE79" s="9"/>
      <c r="BF79" s="9"/>
    </row>
    <row r="80" spans="1:58" ht="12.75" customHeight="1">
      <c r="A80" s="30">
        <v>75</v>
      </c>
      <c r="B80" s="31" t="s">
        <v>89</v>
      </c>
      <c r="C80" s="57">
        <v>640714</v>
      </c>
      <c r="D80" s="57">
        <v>577654</v>
      </c>
      <c r="E80" s="57">
        <v>5524470.73664001</v>
      </c>
      <c r="F80" s="57">
        <v>1024551</v>
      </c>
      <c r="G80" s="57"/>
      <c r="H80" s="57">
        <v>2684426.2220399999</v>
      </c>
      <c r="I80" s="57">
        <v>2461585.6533100014</v>
      </c>
      <c r="J80" s="57">
        <v>1972349.23</v>
      </c>
      <c r="K80" s="57">
        <v>1217216.9093199999</v>
      </c>
      <c r="L80" s="57">
        <v>1709380.8783939991</v>
      </c>
      <c r="M80" s="57">
        <v>1745266.8840900001</v>
      </c>
      <c r="N80" s="57">
        <v>3749399.7307200003</v>
      </c>
      <c r="O80" s="57"/>
      <c r="P80" s="80">
        <v>263876.09216999996</v>
      </c>
      <c r="Q80" s="80">
        <v>1134160.1399600001</v>
      </c>
      <c r="R80" s="80">
        <v>2303723.67</v>
      </c>
      <c r="S80" s="80">
        <v>1341165.71857</v>
      </c>
      <c r="T80" s="80">
        <v>754665.49916000001</v>
      </c>
      <c r="U80" s="80">
        <v>125434.06690999999</v>
      </c>
      <c r="V80" s="80">
        <v>1355686</v>
      </c>
      <c r="W80" s="80">
        <v>1136430</v>
      </c>
      <c r="X80" s="80">
        <v>3934626.1719799996</v>
      </c>
      <c r="Y80" s="80">
        <v>1228541.76</v>
      </c>
      <c r="Z80" s="80">
        <v>846550.103</v>
      </c>
      <c r="AA80" s="57">
        <v>3652823.9657400004</v>
      </c>
      <c r="AB80" s="57">
        <v>1989651.6598399999</v>
      </c>
      <c r="AC80" s="57">
        <v>1089311.1499999999</v>
      </c>
      <c r="AD80" s="57">
        <v>182233.61</v>
      </c>
      <c r="AE80" s="57">
        <v>225713</v>
      </c>
      <c r="AF80" s="57">
        <v>217046.12198000003</v>
      </c>
      <c r="AG80" s="57">
        <v>2427405</v>
      </c>
      <c r="AH80" s="57">
        <v>551827</v>
      </c>
      <c r="AI80" s="57">
        <v>1791908</v>
      </c>
      <c r="AJ80" s="57">
        <v>812526</v>
      </c>
      <c r="AK80" s="57">
        <v>1574928.69</v>
      </c>
      <c r="AL80" s="57">
        <v>296159</v>
      </c>
      <c r="AM80" s="88">
        <f t="shared" si="2"/>
        <v>52543407.663824007</v>
      </c>
      <c r="BD80" s="10"/>
      <c r="BE80" s="9"/>
      <c r="BF80" s="9"/>
    </row>
    <row r="81" spans="1:16" ht="12.75" customHeight="1">
      <c r="A81" s="54" t="s">
        <v>98</v>
      </c>
      <c r="B81" s="92" t="s">
        <v>99</v>
      </c>
      <c r="C81" s="92"/>
      <c r="D81" s="15"/>
      <c r="E81" s="47"/>
    </row>
    <row r="82" spans="1:16" ht="12.75" customHeight="1">
      <c r="A82" s="51"/>
      <c r="B82" s="52"/>
      <c r="C82" s="52"/>
      <c r="D82" s="47"/>
      <c r="E82" s="47"/>
    </row>
    <row r="83" spans="1:16" ht="12.75" customHeight="1">
      <c r="A83" s="16" t="s">
        <v>84</v>
      </c>
      <c r="B83" s="17"/>
      <c r="C83" s="17"/>
      <c r="D83" s="17"/>
      <c r="E83" s="48"/>
      <c r="F83" s="46"/>
      <c r="G83" s="46"/>
    </row>
    <row r="84" spans="1:16" ht="12.75" customHeight="1">
      <c r="A84" s="18" t="s">
        <v>78</v>
      </c>
      <c r="B84" s="19"/>
      <c r="C84" s="19"/>
      <c r="D84" s="20"/>
      <c r="E84" s="22"/>
      <c r="F84" s="46"/>
      <c r="G84" s="46"/>
      <c r="H84" s="46"/>
      <c r="I84" s="46"/>
      <c r="J84" s="46"/>
      <c r="K84" s="46"/>
      <c r="L84" s="46"/>
      <c r="M84" s="46"/>
      <c r="N84" s="46"/>
      <c r="O84" s="46"/>
    </row>
    <row r="85" spans="1:16" ht="12.75" customHeight="1">
      <c r="A85" s="21" t="s">
        <v>79</v>
      </c>
      <c r="B85" s="22"/>
      <c r="C85" s="22"/>
      <c r="D85" s="23"/>
      <c r="E85" s="22"/>
      <c r="F85" s="46"/>
      <c r="G85" s="46"/>
      <c r="H85" s="46"/>
      <c r="I85" s="46"/>
      <c r="J85" s="46"/>
      <c r="K85" s="46"/>
      <c r="L85" s="46"/>
      <c r="M85" s="46"/>
      <c r="N85" s="46"/>
      <c r="O85" s="46"/>
    </row>
    <row r="86" spans="1:16" ht="12.75" customHeight="1">
      <c r="A86" s="21" t="s">
        <v>85</v>
      </c>
      <c r="B86" s="22"/>
      <c r="C86" s="22"/>
      <c r="D86" s="23"/>
      <c r="E86" s="22"/>
      <c r="F86" s="46"/>
      <c r="G86" s="46"/>
      <c r="H86" s="46"/>
      <c r="I86" s="46"/>
      <c r="J86" s="46"/>
      <c r="K86" s="46"/>
      <c r="L86" s="46"/>
      <c r="M86" s="46"/>
      <c r="N86" s="46"/>
      <c r="O86" s="46"/>
    </row>
    <row r="87" spans="1:16" ht="12.75" customHeight="1">
      <c r="A87" s="21" t="s">
        <v>86</v>
      </c>
      <c r="B87" s="22"/>
      <c r="C87" s="22"/>
      <c r="D87" s="23"/>
      <c r="E87" s="22"/>
      <c r="F87" s="46"/>
      <c r="G87" s="46"/>
      <c r="H87" s="46"/>
      <c r="I87" s="46"/>
      <c r="J87" s="46"/>
      <c r="K87" s="46"/>
      <c r="L87" s="46"/>
      <c r="M87" s="46"/>
      <c r="N87" s="46"/>
      <c r="O87" s="46"/>
    </row>
    <row r="88" spans="1:16" ht="12.75" customHeight="1">
      <c r="A88" s="21" t="s">
        <v>80</v>
      </c>
      <c r="B88" s="22"/>
      <c r="C88" s="22"/>
      <c r="D88" s="23"/>
      <c r="E88" s="22"/>
      <c r="F88" s="46"/>
      <c r="G88" s="46"/>
      <c r="H88" s="46"/>
      <c r="I88" s="46"/>
      <c r="J88" s="46"/>
      <c r="K88" s="46"/>
      <c r="L88" s="46"/>
      <c r="M88" s="46"/>
      <c r="N88" s="46"/>
      <c r="O88" s="46"/>
    </row>
    <row r="89" spans="1:16" ht="12.75" customHeight="1">
      <c r="A89" s="21" t="s">
        <v>81</v>
      </c>
      <c r="B89" s="22"/>
      <c r="C89" s="22"/>
      <c r="D89" s="23"/>
      <c r="E89" s="22"/>
      <c r="F89" s="46"/>
      <c r="G89" s="46"/>
      <c r="H89" s="46"/>
      <c r="I89" s="46"/>
      <c r="J89" s="46"/>
      <c r="K89" s="46"/>
      <c r="L89" s="46"/>
      <c r="M89" s="46"/>
      <c r="N89" s="46"/>
      <c r="O89" s="46"/>
    </row>
    <row r="90" spans="1:16" ht="12.75" customHeight="1">
      <c r="A90" s="21" t="s">
        <v>82</v>
      </c>
      <c r="B90" s="22"/>
      <c r="C90" s="22"/>
      <c r="D90" s="23"/>
      <c r="E90" s="22"/>
      <c r="F90" s="46"/>
      <c r="G90" s="46"/>
      <c r="H90" s="46"/>
      <c r="I90" s="46"/>
      <c r="J90" s="46"/>
      <c r="K90" s="46"/>
      <c r="L90" s="46"/>
      <c r="M90" s="46"/>
      <c r="N90" s="46"/>
      <c r="O90" s="46"/>
    </row>
    <row r="91" spans="1:16" ht="12.75" customHeight="1">
      <c r="A91" s="24" t="s">
        <v>83</v>
      </c>
      <c r="B91" s="25"/>
      <c r="C91" s="25"/>
      <c r="D91" s="26"/>
      <c r="E91" s="22"/>
      <c r="F91" s="46"/>
      <c r="G91" s="46"/>
      <c r="H91" s="46"/>
      <c r="I91" s="46"/>
      <c r="J91" s="46"/>
      <c r="K91" s="46"/>
      <c r="L91" s="46"/>
      <c r="M91" s="46"/>
      <c r="N91" s="46"/>
      <c r="O91" s="46"/>
    </row>
    <row r="92" spans="1:16" ht="12.75" customHeight="1">
      <c r="A92" s="29"/>
      <c r="B92" s="29"/>
    </row>
    <row r="93" spans="1:16" ht="12.75" customHeight="1"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</row>
  </sheetData>
  <mergeCells count="2">
    <mergeCell ref="B81:C81"/>
    <mergeCell ref="AM4:AM5"/>
  </mergeCells>
  <phoneticPr fontId="7" type="noConversion"/>
  <pageMargins left="0.2" right="0.18" top="0.83" bottom="0.2" header="0.39" footer="0.18"/>
  <pageSetup paperSize="9" scale="70" orientation="landscape" r:id="rId1"/>
  <headerFooter differentOddEven="1" alignWithMargins="0">
    <oddHeader xml:space="preserve">&amp;CKey Financial Highlights of Finance Companies 
for the Qtr Ended Poush 2072 (Mid January. 2016)
(As per Unaudited / Provisional financial statements received from Finance Companies)&amp;R
Amount in ' 000'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83"/>
  <sheetViews>
    <sheetView topLeftCell="A13" workbookViewId="0">
      <selection activeCell="L71" sqref="L71"/>
    </sheetView>
  </sheetViews>
  <sheetFormatPr defaultRowHeight="12.75"/>
  <cols>
    <col min="1" max="1" width="4.28515625" style="12" bestFit="1" customWidth="1"/>
    <col min="2" max="2" width="35.7109375" style="12" customWidth="1"/>
    <col min="3" max="3" width="10.7109375" style="12" customWidth="1"/>
    <col min="4" max="4" width="12" style="12" bestFit="1" customWidth="1"/>
    <col min="5" max="5" width="10.85546875" style="12" customWidth="1"/>
    <col min="6" max="6" width="11" style="11" customWidth="1"/>
    <col min="7" max="7" width="12.140625" style="11" bestFit="1" customWidth="1"/>
    <col min="8" max="8" width="10.7109375" style="11" customWidth="1"/>
    <col min="9" max="9" width="11.140625" style="11" bestFit="1" customWidth="1"/>
    <col min="10" max="10" width="11.140625" style="11" customWidth="1"/>
  </cols>
  <sheetData>
    <row r="1" spans="1:10">
      <c r="B1" s="63" t="s">
        <v>100</v>
      </c>
    </row>
    <row r="2" spans="1:10" ht="36">
      <c r="A2" s="45" t="s">
        <v>0</v>
      </c>
      <c r="B2" s="45" t="s">
        <v>1</v>
      </c>
      <c r="C2" s="27" t="s">
        <v>92</v>
      </c>
      <c r="D2" s="27" t="s">
        <v>49</v>
      </c>
      <c r="E2" s="27" t="s">
        <v>53</v>
      </c>
      <c r="F2" s="27" t="s">
        <v>112</v>
      </c>
      <c r="G2" s="27" t="s">
        <v>113</v>
      </c>
      <c r="H2" s="27" t="s">
        <v>114</v>
      </c>
      <c r="I2" s="27" t="s">
        <v>119</v>
      </c>
      <c r="J2" s="27" t="s">
        <v>120</v>
      </c>
    </row>
    <row r="3" spans="1:10">
      <c r="A3" s="44"/>
      <c r="B3" s="44"/>
      <c r="C3" s="53">
        <v>1</v>
      </c>
      <c r="D3" s="53">
        <v>2</v>
      </c>
      <c r="E3" s="53">
        <v>3</v>
      </c>
      <c r="F3" s="53">
        <v>4</v>
      </c>
      <c r="G3" s="53">
        <v>5</v>
      </c>
      <c r="H3" s="53">
        <v>6</v>
      </c>
      <c r="I3" s="53">
        <v>7</v>
      </c>
      <c r="J3" s="53">
        <v>8</v>
      </c>
    </row>
    <row r="4" spans="1:10">
      <c r="A4" s="30">
        <v>1</v>
      </c>
      <c r="B4" s="31" t="s">
        <v>2</v>
      </c>
      <c r="C4" s="58">
        <v>802233.3</v>
      </c>
      <c r="D4" s="58">
        <v>380416.9</v>
      </c>
      <c r="E4" s="58">
        <v>483000</v>
      </c>
      <c r="F4" s="76">
        <v>426969.1</v>
      </c>
      <c r="G4" s="76">
        <v>318773.08799999999</v>
      </c>
      <c r="H4" s="76">
        <v>298448.82</v>
      </c>
      <c r="I4" s="58">
        <v>238610</v>
      </c>
      <c r="J4" s="76">
        <v>250650</v>
      </c>
    </row>
    <row r="5" spans="1:10">
      <c r="A5" s="30">
        <v>2</v>
      </c>
      <c r="B5" s="31" t="s">
        <v>3</v>
      </c>
      <c r="C5" s="58">
        <v>1116847.8262025001</v>
      </c>
      <c r="D5" s="58">
        <v>431486.17000000004</v>
      </c>
      <c r="E5" s="58">
        <v>636577.63147999998</v>
      </c>
      <c r="F5" s="76">
        <v>653618.7803499999</v>
      </c>
      <c r="G5" s="76">
        <v>452631.70933035039</v>
      </c>
      <c r="H5" s="76">
        <v>357158.2618872727</v>
      </c>
      <c r="I5" s="58">
        <v>285491.40410545451</v>
      </c>
      <c r="J5" s="76">
        <v>301180.68000000005</v>
      </c>
    </row>
    <row r="6" spans="1:10">
      <c r="A6" s="30">
        <v>3</v>
      </c>
      <c r="B6" s="31" t="s">
        <v>57</v>
      </c>
      <c r="C6" s="58">
        <v>1146781.4180325002</v>
      </c>
      <c r="D6" s="58">
        <v>434014.01000000007</v>
      </c>
      <c r="E6" s="58">
        <v>639173.21548000001</v>
      </c>
      <c r="F6" s="76">
        <v>704719.20034999994</v>
      </c>
      <c r="G6" s="76">
        <v>461434.47658337897</v>
      </c>
      <c r="H6" s="76">
        <v>359926.73020727269</v>
      </c>
      <c r="I6" s="58">
        <v>285491.40410545451</v>
      </c>
      <c r="J6" s="76">
        <v>302009.94000000006</v>
      </c>
    </row>
    <row r="7" spans="1:10">
      <c r="A7" s="30">
        <v>4</v>
      </c>
      <c r="B7" s="31" t="s">
        <v>4</v>
      </c>
      <c r="C7" s="58">
        <v>1207249.2977944002</v>
      </c>
      <c r="D7" s="58">
        <v>441998.76000000007</v>
      </c>
      <c r="E7" s="58">
        <v>675844.82516580005</v>
      </c>
      <c r="F7" s="76">
        <v>701792.4289099999</v>
      </c>
      <c r="G7" s="76">
        <v>479351.75728525041</v>
      </c>
      <c r="H7" s="76">
        <v>370963.5823372727</v>
      </c>
      <c r="I7" s="58">
        <v>292886.64177545451</v>
      </c>
      <c r="J7" s="76">
        <v>318016.64500000008</v>
      </c>
    </row>
    <row r="8" spans="1:10">
      <c r="A8" s="30">
        <v>5</v>
      </c>
      <c r="B8" s="31" t="s">
        <v>5</v>
      </c>
      <c r="C8" s="58">
        <v>7166940.3268394386</v>
      </c>
      <c r="D8" s="58">
        <v>1485944.0455</v>
      </c>
      <c r="E8" s="58">
        <v>4580853.0680410005</v>
      </c>
      <c r="F8" s="76">
        <v>5990862.0712744994</v>
      </c>
      <c r="G8" s="76">
        <v>3810915.0330734989</v>
      </c>
      <c r="H8" s="76">
        <v>2165817.6979950527</v>
      </c>
      <c r="I8" s="58">
        <v>873599.68165849987</v>
      </c>
      <c r="J8" s="76">
        <v>2151290.5750000002</v>
      </c>
    </row>
    <row r="9" spans="1:10">
      <c r="A9" s="30">
        <v>6</v>
      </c>
      <c r="B9" s="31" t="s">
        <v>6</v>
      </c>
      <c r="C9" s="58">
        <v>8321969.6185600096</v>
      </c>
      <c r="D9" s="58">
        <v>1894505.31</v>
      </c>
      <c r="E9" s="58">
        <v>5689379.4730200004</v>
      </c>
      <c r="F9" s="76">
        <v>6408936.0699799992</v>
      </c>
      <c r="G9" s="76">
        <v>4335989.7223499985</v>
      </c>
      <c r="H9" s="76">
        <v>1610036.2461252881</v>
      </c>
      <c r="I9" s="58">
        <v>1026935.0959</v>
      </c>
      <c r="J9" s="76">
        <v>2623702.6300000004</v>
      </c>
    </row>
    <row r="10" spans="1:10">
      <c r="A10" s="30">
        <v>7</v>
      </c>
      <c r="B10" s="31" t="s">
        <v>58</v>
      </c>
      <c r="C10" s="58">
        <v>197471.21537000002</v>
      </c>
      <c r="D10" s="58">
        <v>47266.25</v>
      </c>
      <c r="E10" s="58">
        <v>112349.44748999999</v>
      </c>
      <c r="F10" s="76">
        <v>554932.39642999996</v>
      </c>
      <c r="G10" s="76">
        <v>205426.31237000006</v>
      </c>
      <c r="H10" s="76">
        <v>67740.930700000012</v>
      </c>
      <c r="I10" s="58">
        <v>30788.538039999996</v>
      </c>
      <c r="J10" s="76">
        <v>235980.72000000003</v>
      </c>
    </row>
    <row r="11" spans="1:10">
      <c r="A11" s="30">
        <v>8</v>
      </c>
      <c r="B11" s="31" t="s">
        <v>59</v>
      </c>
      <c r="C11" s="58">
        <v>280065.41182450019</v>
      </c>
      <c r="D11" s="58">
        <v>55185.057999999997</v>
      </c>
      <c r="E11" s="58">
        <v>166898.09970307277</v>
      </c>
      <c r="F11" s="76">
        <v>465268.99144000007</v>
      </c>
      <c r="G11" s="76">
        <v>331994.39477157529</v>
      </c>
      <c r="H11" s="76">
        <v>52864.957582727264</v>
      </c>
      <c r="I11" s="58">
        <v>31326.989164545455</v>
      </c>
      <c r="J11" s="76">
        <v>190592.69999999998</v>
      </c>
    </row>
    <row r="12" spans="1:10">
      <c r="A12" s="30">
        <v>9</v>
      </c>
      <c r="B12" s="32" t="s">
        <v>7</v>
      </c>
      <c r="C12" s="59">
        <v>15.583328104742582</v>
      </c>
      <c r="D12" s="66">
        <v>29.037847778097913</v>
      </c>
      <c r="E12" s="66">
        <v>13.896486571926484</v>
      </c>
      <c r="F12" s="78">
        <v>10.910262539410271</v>
      </c>
      <c r="G12" s="78">
        <v>11.877244845453912</v>
      </c>
      <c r="H12" s="78">
        <v>16.490689046354287</v>
      </c>
      <c r="I12" s="59">
        <v>32.679888752186656</v>
      </c>
      <c r="J12" s="78">
        <v>13.999999976758136</v>
      </c>
    </row>
    <row r="13" spans="1:10">
      <c r="A13" s="30">
        <v>10</v>
      </c>
      <c r="B13" s="32" t="s">
        <v>8</v>
      </c>
      <c r="C13" s="90">
        <v>16.844695821916901</v>
      </c>
      <c r="D13" s="66">
        <v>29.745316543953276</v>
      </c>
      <c r="E13" s="66">
        <v>14.753689217428331</v>
      </c>
      <c r="F13" s="78">
        <v>11.714381345466366</v>
      </c>
      <c r="G13" s="78">
        <v>12.578390048718921</v>
      </c>
      <c r="H13" s="78">
        <v>17.128107443238747</v>
      </c>
      <c r="I13" s="59">
        <v>33.526413519224157</v>
      </c>
      <c r="J13" s="78">
        <v>14.782598347970733</v>
      </c>
    </row>
    <row r="14" spans="1:10">
      <c r="A14" s="30">
        <v>11</v>
      </c>
      <c r="B14" s="32" t="s">
        <v>9</v>
      </c>
      <c r="C14" s="59">
        <v>86.120722080688978</v>
      </c>
      <c r="D14" s="66">
        <v>78.434409112318619</v>
      </c>
      <c r="E14" s="66">
        <v>80.515864511484608</v>
      </c>
      <c r="F14" s="78">
        <v>93.476701996392279</v>
      </c>
      <c r="G14" s="78">
        <v>87.89031517833206</v>
      </c>
      <c r="H14" s="78">
        <v>134.51980992398822</v>
      </c>
      <c r="I14" s="59">
        <v>85.068636289315066</v>
      </c>
      <c r="J14" s="78">
        <v>81.994451291913364</v>
      </c>
    </row>
    <row r="15" spans="1:10">
      <c r="A15" s="30">
        <v>12</v>
      </c>
      <c r="B15" s="33" t="s">
        <v>10</v>
      </c>
      <c r="C15" s="58">
        <v>6887026.8376030112</v>
      </c>
      <c r="D15" s="57">
        <v>1403702.0499999998</v>
      </c>
      <c r="E15" s="57">
        <v>4883308.1583399996</v>
      </c>
      <c r="F15" s="76">
        <v>5008923.4543200005</v>
      </c>
      <c r="G15" s="76">
        <v>2865743.7256800001</v>
      </c>
      <c r="H15" s="76">
        <v>1197244.56161</v>
      </c>
      <c r="I15" s="58">
        <v>710116.70263000007</v>
      </c>
      <c r="J15" s="76">
        <v>2093199.9899999998</v>
      </c>
    </row>
    <row r="16" spans="1:10">
      <c r="A16" s="30">
        <v>13</v>
      </c>
      <c r="B16" s="34" t="s">
        <v>60</v>
      </c>
      <c r="C16" s="58">
        <v>6887026.8376030112</v>
      </c>
      <c r="D16" s="58">
        <v>1403702.0499999998</v>
      </c>
      <c r="E16" s="58">
        <v>4883308.1583399996</v>
      </c>
      <c r="F16" s="76">
        <v>5008923.4543200005</v>
      </c>
      <c r="G16" s="76">
        <v>2865743.7256800001</v>
      </c>
      <c r="H16" s="76">
        <v>1197244.56161</v>
      </c>
      <c r="I16" s="58">
        <v>429273.52405999997</v>
      </c>
      <c r="J16" s="76">
        <v>2093199.9899999998</v>
      </c>
    </row>
    <row r="17" spans="1:10">
      <c r="A17" s="30">
        <v>14</v>
      </c>
      <c r="B17" s="34" t="s">
        <v>61</v>
      </c>
      <c r="C17" s="58">
        <v>0</v>
      </c>
      <c r="D17" s="58">
        <v>0</v>
      </c>
      <c r="E17" s="58">
        <v>0</v>
      </c>
      <c r="F17" s="76">
        <v>0</v>
      </c>
      <c r="G17" s="76">
        <v>0</v>
      </c>
      <c r="H17" s="76">
        <v>0</v>
      </c>
      <c r="I17" s="58">
        <v>280843.17857000011</v>
      </c>
      <c r="J17" s="76">
        <v>0</v>
      </c>
    </row>
    <row r="18" spans="1:10">
      <c r="A18" s="30">
        <v>15</v>
      </c>
      <c r="B18" s="34" t="s">
        <v>62</v>
      </c>
      <c r="C18" s="58">
        <v>5343724</v>
      </c>
      <c r="D18" s="58">
        <v>933884</v>
      </c>
      <c r="E18" s="58">
        <v>3753543.5862399996</v>
      </c>
      <c r="F18" s="76">
        <v>3610684.5219999999</v>
      </c>
      <c r="G18" s="76">
        <v>1921147.3948900001</v>
      </c>
      <c r="H18" s="76">
        <v>716157.92405999987</v>
      </c>
      <c r="I18" s="58">
        <v>467874.56378999999</v>
      </c>
      <c r="J18" s="76">
        <v>718415.66</v>
      </c>
    </row>
    <row r="19" spans="1:10">
      <c r="A19" s="30">
        <v>16</v>
      </c>
      <c r="B19" s="34" t="s">
        <v>63</v>
      </c>
      <c r="C19" s="58">
        <v>1543302.8376030112</v>
      </c>
      <c r="D19" s="58">
        <v>469818.04999999981</v>
      </c>
      <c r="E19" s="58">
        <v>1129764.5721</v>
      </c>
      <c r="F19" s="76">
        <v>1398238.9323200006</v>
      </c>
      <c r="G19" s="76">
        <v>944596.33079000004</v>
      </c>
      <c r="H19" s="76">
        <v>481086.6375500001</v>
      </c>
      <c r="I19" s="58">
        <v>242242.13884000009</v>
      </c>
      <c r="J19" s="76">
        <v>1374784.3299999996</v>
      </c>
    </row>
    <row r="20" spans="1:10">
      <c r="A20" s="30">
        <v>17</v>
      </c>
      <c r="B20" s="35" t="s">
        <v>11</v>
      </c>
      <c r="C20" s="58">
        <v>0</v>
      </c>
      <c r="D20" s="58">
        <v>0</v>
      </c>
      <c r="E20" s="58">
        <v>0</v>
      </c>
      <c r="F20" s="76">
        <v>230000</v>
      </c>
      <c r="G20" s="76">
        <v>0</v>
      </c>
      <c r="H20" s="76">
        <v>0</v>
      </c>
      <c r="I20" s="58">
        <v>0</v>
      </c>
      <c r="J20" s="76">
        <v>37900</v>
      </c>
    </row>
    <row r="21" spans="1:10" ht="25.5">
      <c r="A21" s="30">
        <v>18</v>
      </c>
      <c r="B21" s="36" t="s">
        <v>76</v>
      </c>
      <c r="C21" s="60">
        <v>6887026.8376030112</v>
      </c>
      <c r="D21" s="71">
        <v>1403702.0499999998</v>
      </c>
      <c r="E21" s="71">
        <v>4883308.1583399996</v>
      </c>
      <c r="F21" s="82">
        <v>5238923.4543200005</v>
      </c>
      <c r="G21" s="82">
        <v>2865743.7256800001</v>
      </c>
      <c r="H21" s="82">
        <v>1197244.56161</v>
      </c>
      <c r="I21" s="60">
        <v>710116.70263000007</v>
      </c>
      <c r="J21" s="82">
        <v>2131099.9899999998</v>
      </c>
    </row>
    <row r="22" spans="1:10" ht="25.5">
      <c r="A22" s="30">
        <v>19</v>
      </c>
      <c r="B22" s="36" t="s">
        <v>37</v>
      </c>
      <c r="C22" s="59">
        <v>6.6970134446327538</v>
      </c>
      <c r="D22" s="66">
        <v>6.2245943620875437</v>
      </c>
      <c r="E22" s="66">
        <v>8.1580108938342786</v>
      </c>
      <c r="F22" s="78">
        <v>8.0566392339129838</v>
      </c>
      <c r="G22" s="78">
        <v>6.8297473713355359</v>
      </c>
      <c r="H22" s="78">
        <v>3.3875853460661127</v>
      </c>
      <c r="I22" s="59">
        <v>2.5464772359398213</v>
      </c>
      <c r="J22" s="78">
        <v>7.2294928231398581</v>
      </c>
    </row>
    <row r="23" spans="1:10">
      <c r="A23" s="30">
        <v>20</v>
      </c>
      <c r="B23" s="37" t="s">
        <v>12</v>
      </c>
      <c r="C23" s="58">
        <v>6094803.7261900092</v>
      </c>
      <c r="D23" s="58">
        <v>1239743.06</v>
      </c>
      <c r="E23" s="58">
        <v>3905658.2558800001</v>
      </c>
      <c r="F23" s="76">
        <v>4138645.8745500003</v>
      </c>
      <c r="G23" s="76">
        <v>2452590.2196999984</v>
      </c>
      <c r="H23" s="76">
        <v>1148999.8</v>
      </c>
      <c r="I23" s="58">
        <v>737549.76642</v>
      </c>
      <c r="J23" s="76">
        <v>1680152.9900000002</v>
      </c>
    </row>
    <row r="24" spans="1:10">
      <c r="A24" s="30">
        <v>21</v>
      </c>
      <c r="B24" s="35" t="s">
        <v>13</v>
      </c>
      <c r="C24" s="58">
        <v>72440.608940000646</v>
      </c>
      <c r="D24" s="58">
        <v>5325</v>
      </c>
      <c r="E24" s="58">
        <v>30016.913279999979</v>
      </c>
      <c r="F24" s="76">
        <v>92326.935649999883</v>
      </c>
      <c r="G24" s="76">
        <v>98812.203590000048</v>
      </c>
      <c r="H24" s="76">
        <v>0</v>
      </c>
      <c r="I24" s="58">
        <v>624.36228999996092</v>
      </c>
      <c r="J24" s="76">
        <v>80241.649999999907</v>
      </c>
    </row>
    <row r="25" spans="1:10">
      <c r="A25" s="30">
        <v>22</v>
      </c>
      <c r="B25" s="38" t="s">
        <v>14</v>
      </c>
      <c r="C25" s="60">
        <v>6167244.3351300098</v>
      </c>
      <c r="D25" s="67">
        <v>1245068.06</v>
      </c>
      <c r="E25" s="67">
        <v>3935675.16916</v>
      </c>
      <c r="F25" s="82">
        <v>4230972.8102000002</v>
      </c>
      <c r="G25" s="82">
        <v>2551402.4232899984</v>
      </c>
      <c r="H25" s="82">
        <v>1148999.8</v>
      </c>
      <c r="I25" s="60">
        <v>738174.12870999996</v>
      </c>
      <c r="J25" s="82">
        <v>1760394.6400000001</v>
      </c>
    </row>
    <row r="26" spans="1:10">
      <c r="A26" s="30">
        <v>23</v>
      </c>
      <c r="B26" s="35" t="s">
        <v>38</v>
      </c>
      <c r="C26" s="58">
        <v>223376.98713857148</v>
      </c>
      <c r="D26" s="71">
        <v>46565</v>
      </c>
      <c r="E26" s="71">
        <v>171700.33982000002</v>
      </c>
      <c r="F26" s="58">
        <v>148900.86867999999</v>
      </c>
      <c r="G26" s="58">
        <v>102846.0747</v>
      </c>
      <c r="H26" s="58">
        <v>43043.880000000005</v>
      </c>
      <c r="I26" s="58">
        <v>24300</v>
      </c>
      <c r="J26" s="58">
        <v>72500.819999999992</v>
      </c>
    </row>
    <row r="27" spans="1:10">
      <c r="A27" s="30">
        <v>24</v>
      </c>
      <c r="B27" s="35" t="s">
        <v>39</v>
      </c>
      <c r="C27" s="58">
        <v>2207126.0479100011</v>
      </c>
      <c r="D27" s="71">
        <v>362936</v>
      </c>
      <c r="E27" s="71">
        <v>669787.58981299994</v>
      </c>
      <c r="F27" s="58">
        <v>1550110.9611099998</v>
      </c>
      <c r="G27" s="58">
        <v>741003.63017000002</v>
      </c>
      <c r="H27" s="58">
        <v>458263.28</v>
      </c>
      <c r="I27" s="58">
        <v>378712.46836</v>
      </c>
      <c r="J27" s="58">
        <v>397975.68</v>
      </c>
    </row>
    <row r="28" spans="1:10" ht="25.5">
      <c r="A28" s="30">
        <v>25</v>
      </c>
      <c r="B28" s="35" t="s">
        <v>47</v>
      </c>
      <c r="C28" s="58">
        <v>446753.97903714946</v>
      </c>
      <c r="D28" s="71">
        <v>45388</v>
      </c>
      <c r="E28" s="71">
        <v>134466</v>
      </c>
      <c r="F28" s="58">
        <v>25300</v>
      </c>
      <c r="G28" s="58">
        <v>54000</v>
      </c>
      <c r="H28" s="58">
        <v>40000</v>
      </c>
      <c r="I28" s="58">
        <v>35000</v>
      </c>
      <c r="J28" s="58">
        <v>52982.291310000001</v>
      </c>
    </row>
    <row r="29" spans="1:10" ht="25.5">
      <c r="A29" s="30">
        <v>26</v>
      </c>
      <c r="B29" s="38" t="s">
        <v>54</v>
      </c>
      <c r="C29" s="59">
        <v>4.0434097271448239</v>
      </c>
      <c r="D29" s="66">
        <v>4.544917724935118</v>
      </c>
      <c r="E29" s="66">
        <v>4.5794087627735616</v>
      </c>
      <c r="F29" s="78">
        <v>4.0763220477238411</v>
      </c>
      <c r="G29" s="78">
        <v>5.1690492751012753</v>
      </c>
      <c r="H29" s="78">
        <v>3.9514770412475819</v>
      </c>
      <c r="I29" s="59">
        <v>4.4035540123988133</v>
      </c>
      <c r="J29" s="78">
        <v>4.0460124068869598</v>
      </c>
    </row>
    <row r="30" spans="1:10" ht="25.5">
      <c r="A30" s="30">
        <v>27</v>
      </c>
      <c r="B30" s="38" t="s">
        <v>40</v>
      </c>
      <c r="C30" s="59">
        <v>197.62101838122916</v>
      </c>
      <c r="D30" s="66">
        <v>84.113008766885841</v>
      </c>
      <c r="E30" s="66">
        <v>105.21695339118169</v>
      </c>
      <c r="F30" s="78">
        <v>237.15826529340944</v>
      </c>
      <c r="G30" s="78">
        <v>163.71005718231356</v>
      </c>
      <c r="H30" s="78">
        <v>128.30818404661136</v>
      </c>
      <c r="I30" s="59">
        <v>132.65284450389672</v>
      </c>
      <c r="J30" s="78">
        <v>132.13851565777725</v>
      </c>
    </row>
    <row r="31" spans="1:10" ht="38.25">
      <c r="A31" s="30">
        <v>28</v>
      </c>
      <c r="B31" s="38" t="s">
        <v>64</v>
      </c>
      <c r="C31" s="59">
        <v>43.44280158339398</v>
      </c>
      <c r="D31" s="70">
        <v>20.126912894829029</v>
      </c>
      <c r="E31" s="70">
        <v>22.463769585723188</v>
      </c>
      <c r="F31" s="78">
        <v>3.8907415692420253</v>
      </c>
      <c r="G31" s="78">
        <v>12.86948148040022</v>
      </c>
      <c r="H31" s="78">
        <v>11.317939390797958</v>
      </c>
      <c r="I31" s="59">
        <v>12.550993791274392</v>
      </c>
      <c r="J31" s="78">
        <v>17.973586250129461</v>
      </c>
    </row>
    <row r="32" spans="1:10" ht="25.5">
      <c r="A32" s="30">
        <v>29</v>
      </c>
      <c r="B32" s="39" t="s">
        <v>65</v>
      </c>
      <c r="C32" s="60">
        <v>833982.37125000008</v>
      </c>
      <c r="D32" s="71">
        <v>108160</v>
      </c>
      <c r="E32" s="71">
        <v>365836.42304000002</v>
      </c>
      <c r="F32" s="82">
        <v>446463.055712</v>
      </c>
      <c r="G32" s="82">
        <v>0</v>
      </c>
      <c r="H32" s="82">
        <v>85222.94</v>
      </c>
      <c r="I32" s="60">
        <v>44609.393100000001</v>
      </c>
      <c r="J32" s="82">
        <v>139347.59</v>
      </c>
    </row>
    <row r="33" spans="1:10">
      <c r="A33" s="30">
        <v>30</v>
      </c>
      <c r="B33" s="39" t="s">
        <v>66</v>
      </c>
      <c r="C33" s="60">
        <v>563857.44271000009</v>
      </c>
      <c r="D33" s="71">
        <v>108160</v>
      </c>
      <c r="E33" s="71">
        <v>351287.33399000001</v>
      </c>
      <c r="F33" s="82">
        <v>397885.60366199998</v>
      </c>
      <c r="G33" s="82">
        <v>0</v>
      </c>
      <c r="H33" s="82">
        <v>85222.94</v>
      </c>
      <c r="I33" s="60">
        <v>44609.393100000001</v>
      </c>
      <c r="J33" s="82">
        <v>117721.46</v>
      </c>
    </row>
    <row r="34" spans="1:10" ht="25.5">
      <c r="A34" s="30">
        <v>31</v>
      </c>
      <c r="B34" s="38" t="s">
        <v>67</v>
      </c>
      <c r="C34" s="59">
        <v>13.522771693987362</v>
      </c>
      <c r="D34" s="66">
        <v>8.6870753073530782</v>
      </c>
      <c r="E34" s="66">
        <v>9.2953917006845188</v>
      </c>
      <c r="F34" s="78">
        <v>10.552255373413649</v>
      </c>
      <c r="G34" s="78">
        <v>0</v>
      </c>
      <c r="H34" s="78">
        <v>7.417141412905381</v>
      </c>
      <c r="I34" s="59">
        <v>6.0432073361819629</v>
      </c>
      <c r="J34" s="78">
        <v>7.9157017883217362</v>
      </c>
    </row>
    <row r="35" spans="1:10">
      <c r="A35" s="30">
        <v>32</v>
      </c>
      <c r="B35" s="38" t="s">
        <v>68</v>
      </c>
      <c r="C35" s="59">
        <v>9.1427777475612793</v>
      </c>
      <c r="D35" s="66">
        <v>8.6870753073530782</v>
      </c>
      <c r="E35" s="66">
        <v>8.9257197022430095</v>
      </c>
      <c r="F35" s="78">
        <v>9.4041162992770868</v>
      </c>
      <c r="G35" s="78">
        <v>0</v>
      </c>
      <c r="H35" s="78">
        <v>7.417141412905381</v>
      </c>
      <c r="I35" s="59">
        <v>6.0432073361819629</v>
      </c>
      <c r="J35" s="78">
        <v>6.6872198611102336</v>
      </c>
    </row>
    <row r="36" spans="1:10">
      <c r="A36" s="30">
        <v>33</v>
      </c>
      <c r="B36" s="35" t="s">
        <v>15</v>
      </c>
      <c r="C36" s="58">
        <v>61870.462261900102</v>
      </c>
      <c r="D36" s="58">
        <v>14056.71</v>
      </c>
      <c r="E36" s="58">
        <v>39267.193855800011</v>
      </c>
      <c r="F36" s="76">
        <v>43522.37</v>
      </c>
      <c r="G36" s="76">
        <v>24650.81426160003</v>
      </c>
      <c r="H36" s="76">
        <v>11624.67</v>
      </c>
      <c r="I36" s="58">
        <v>7395.2376699999995</v>
      </c>
      <c r="J36" s="76">
        <v>16835.97</v>
      </c>
    </row>
    <row r="37" spans="1:10">
      <c r="A37" s="30">
        <v>34</v>
      </c>
      <c r="B37" s="35" t="s">
        <v>16</v>
      </c>
      <c r="C37" s="58">
        <v>48911.226022500021</v>
      </c>
      <c r="D37" s="58">
        <v>0</v>
      </c>
      <c r="E37" s="58">
        <v>15008.456470000001</v>
      </c>
      <c r="F37" s="76">
        <v>92326.934210000007</v>
      </c>
      <c r="G37" s="76">
        <v>91637.665762500008</v>
      </c>
      <c r="H37" s="76">
        <v>0</v>
      </c>
      <c r="I37" s="58">
        <v>624.36229000000003</v>
      </c>
      <c r="J37" s="76">
        <v>58851.584999999999</v>
      </c>
    </row>
    <row r="38" spans="1:10">
      <c r="A38" s="30">
        <v>35</v>
      </c>
      <c r="B38" s="33" t="s">
        <v>17</v>
      </c>
      <c r="C38" s="60">
        <v>110781.68828440012</v>
      </c>
      <c r="D38" s="71">
        <v>14056.71</v>
      </c>
      <c r="E38" s="71">
        <v>54275.650325800016</v>
      </c>
      <c r="F38" s="82">
        <v>135849.30421</v>
      </c>
      <c r="G38" s="82">
        <v>116288.48002410003</v>
      </c>
      <c r="H38" s="82">
        <v>11624.67</v>
      </c>
      <c r="I38" s="60">
        <v>8019.5999599999996</v>
      </c>
      <c r="J38" s="82">
        <v>75687.554999999993</v>
      </c>
    </row>
    <row r="39" spans="1:10">
      <c r="A39" s="30">
        <v>36</v>
      </c>
      <c r="B39" s="36" t="s">
        <v>18</v>
      </c>
      <c r="C39" s="59">
        <v>89.55</v>
      </c>
      <c r="D39" s="68">
        <v>88.7</v>
      </c>
      <c r="E39" s="68">
        <v>80.59</v>
      </c>
      <c r="F39" s="78">
        <v>84.47</v>
      </c>
      <c r="G39" s="78">
        <v>89.03</v>
      </c>
      <c r="H39" s="78">
        <v>95.97</v>
      </c>
      <c r="I39" s="59">
        <v>103.95</v>
      </c>
      <c r="J39" s="78">
        <v>84.1</v>
      </c>
    </row>
    <row r="40" spans="1:10" ht="25.5">
      <c r="A40" s="30">
        <v>37</v>
      </c>
      <c r="B40" s="36" t="s">
        <v>41</v>
      </c>
      <c r="C40" s="59">
        <v>89.548719361118131</v>
      </c>
      <c r="D40" s="66">
        <v>88.698884496179247</v>
      </c>
      <c r="E40" s="66">
        <v>80.594446255422639</v>
      </c>
      <c r="F40" s="78">
        <v>80.760347943453013</v>
      </c>
      <c r="G40" s="78">
        <v>89.031074217377451</v>
      </c>
      <c r="H40" s="78">
        <v>95.970350322984757</v>
      </c>
      <c r="I40" s="59">
        <v>103.95110071007849</v>
      </c>
      <c r="J40" s="78">
        <v>82.604976221692922</v>
      </c>
    </row>
    <row r="41" spans="1:10">
      <c r="A41" s="30">
        <v>38</v>
      </c>
      <c r="B41" s="36" t="s">
        <v>88</v>
      </c>
      <c r="C41" s="59">
        <v>77.053234766644138</v>
      </c>
      <c r="D41" s="66">
        <v>67.844161510583376</v>
      </c>
      <c r="E41" s="66">
        <v>71.299938422971252</v>
      </c>
      <c r="F41" s="78">
        <v>74.718609325243662</v>
      </c>
      <c r="G41" s="78">
        <v>76.887093496762233</v>
      </c>
      <c r="H41" s="78">
        <v>73.91904998054811</v>
      </c>
      <c r="I41" s="59">
        <v>74.143041194233859</v>
      </c>
      <c r="J41" s="78">
        <v>73.521919971062914</v>
      </c>
    </row>
    <row r="42" spans="1:10" ht="25.5">
      <c r="A42" s="30">
        <v>39</v>
      </c>
      <c r="B42" s="36" t="s">
        <v>19</v>
      </c>
      <c r="C42" s="59">
        <v>1.1746025453761033</v>
      </c>
      <c r="D42" s="66">
        <v>0.42768746312550976</v>
      </c>
      <c r="E42" s="66">
        <v>0.76268777248724406</v>
      </c>
      <c r="F42" s="78">
        <v>2.1821680212035099</v>
      </c>
      <c r="G42" s="78">
        <v>3.8728584204518808</v>
      </c>
      <c r="H42" s="78">
        <v>0</v>
      </c>
      <c r="I42" s="59">
        <v>8.4581979470219101E-2</v>
      </c>
      <c r="J42" s="78">
        <v>4.5581625947236404</v>
      </c>
    </row>
    <row r="43" spans="1:10" ht="25.5">
      <c r="A43" s="30">
        <v>40</v>
      </c>
      <c r="B43" s="36" t="s">
        <v>42</v>
      </c>
      <c r="C43" s="59">
        <v>1.7962915406701616</v>
      </c>
      <c r="D43" s="66">
        <v>1.1289912938574618</v>
      </c>
      <c r="E43" s="66">
        <v>1.3790683426087775</v>
      </c>
      <c r="F43" s="78">
        <v>3.210829052895245</v>
      </c>
      <c r="G43" s="78">
        <v>4.5578258828392757</v>
      </c>
      <c r="H43" s="78">
        <v>1.0117208027364322</v>
      </c>
      <c r="I43" s="59">
        <v>1.0864103262484548</v>
      </c>
      <c r="J43" s="78">
        <v>4.2994652040067551</v>
      </c>
    </row>
    <row r="44" spans="1:10" ht="25.5">
      <c r="A44" s="30">
        <v>41</v>
      </c>
      <c r="B44" s="36" t="s">
        <v>43</v>
      </c>
      <c r="C44" s="59">
        <v>1.0151346137043964</v>
      </c>
      <c r="D44" s="72">
        <v>1.1338405879037547</v>
      </c>
      <c r="E44" s="66">
        <v>1.0053924660889859</v>
      </c>
      <c r="F44" s="78">
        <v>1.0516089397170818</v>
      </c>
      <c r="G44" s="78">
        <v>1.0050930670601519</v>
      </c>
      <c r="H44" s="78">
        <v>1.0117208027364322</v>
      </c>
      <c r="I44" s="59">
        <v>1.0026764303507023</v>
      </c>
      <c r="J44" s="78">
        <v>1.0020498192846117</v>
      </c>
    </row>
    <row r="45" spans="1:10">
      <c r="A45" s="30">
        <v>42</v>
      </c>
      <c r="B45" s="37" t="s">
        <v>20</v>
      </c>
      <c r="C45" s="58">
        <v>106148.49032</v>
      </c>
      <c r="D45" s="58">
        <v>7375.12</v>
      </c>
      <c r="E45" s="58">
        <v>47650.588109999997</v>
      </c>
      <c r="F45" s="76">
        <v>178130.03</v>
      </c>
      <c r="G45" s="76">
        <v>19305.306</v>
      </c>
      <c r="H45" s="76">
        <v>13635.32452</v>
      </c>
      <c r="I45" s="58">
        <v>3976.9397100000001</v>
      </c>
      <c r="J45" s="76">
        <v>28353.96</v>
      </c>
    </row>
    <row r="46" spans="1:10">
      <c r="A46" s="30">
        <v>43</v>
      </c>
      <c r="B46" s="37" t="s">
        <v>21</v>
      </c>
      <c r="C46" s="58">
        <v>222655.59776</v>
      </c>
      <c r="D46" s="58">
        <v>32697.32</v>
      </c>
      <c r="E46" s="58">
        <v>200338.92629</v>
      </c>
      <c r="F46" s="76">
        <v>182763.26315000001</v>
      </c>
      <c r="G46" s="76">
        <v>135055.82716999998</v>
      </c>
      <c r="H46" s="76">
        <v>32169.705410000002</v>
      </c>
      <c r="I46" s="58">
        <v>28603.773929999999</v>
      </c>
      <c r="J46" s="76">
        <v>65135.11</v>
      </c>
    </row>
    <row r="47" spans="1:10">
      <c r="A47" s="30">
        <v>44</v>
      </c>
      <c r="B47" s="37" t="s">
        <v>22</v>
      </c>
      <c r="C47" s="58">
        <v>1283085.85225</v>
      </c>
      <c r="D47" s="58">
        <v>448277.60000000003</v>
      </c>
      <c r="E47" s="58">
        <v>1108676.0536</v>
      </c>
      <c r="F47" s="76">
        <v>1005725.73911</v>
      </c>
      <c r="G47" s="76">
        <v>450992.6618900001</v>
      </c>
      <c r="H47" s="76">
        <v>212479.10948000001</v>
      </c>
      <c r="I47" s="58">
        <v>121894.4748</v>
      </c>
      <c r="J47" s="76">
        <v>465485.43000000005</v>
      </c>
    </row>
    <row r="48" spans="1:10">
      <c r="A48" s="30">
        <v>45</v>
      </c>
      <c r="B48" s="37" t="s">
        <v>23</v>
      </c>
      <c r="C48" s="58">
        <v>124400</v>
      </c>
      <c r="D48" s="58">
        <v>21021.56</v>
      </c>
      <c r="E48" s="58">
        <v>138100</v>
      </c>
      <c r="F48" s="76">
        <v>500</v>
      </c>
      <c r="G48" s="76">
        <v>115450</v>
      </c>
      <c r="H48" s="76">
        <v>29876.264999999999</v>
      </c>
      <c r="I48" s="58">
        <v>50000</v>
      </c>
      <c r="J48" s="76">
        <v>40000</v>
      </c>
    </row>
    <row r="49" spans="1:10">
      <c r="A49" s="30">
        <v>46</v>
      </c>
      <c r="B49" s="40" t="s">
        <v>69</v>
      </c>
      <c r="C49" s="58">
        <v>1736289.9403300001</v>
      </c>
      <c r="D49" s="58">
        <v>509371.60000000003</v>
      </c>
      <c r="E49" s="58">
        <v>1494765.568</v>
      </c>
      <c r="F49" s="76">
        <v>1137119.03226</v>
      </c>
      <c r="G49" s="76">
        <v>720803.79506000003</v>
      </c>
      <c r="H49" s="76">
        <v>288160.40441000002</v>
      </c>
      <c r="I49" s="58">
        <v>204475.18844</v>
      </c>
      <c r="J49" s="76">
        <v>561074.5</v>
      </c>
    </row>
    <row r="50" spans="1:10">
      <c r="A50" s="30">
        <v>47</v>
      </c>
      <c r="B50" s="49" t="s">
        <v>70</v>
      </c>
      <c r="C50" s="62">
        <f t="shared" ref="C50:J50" si="0">C49/C15%</f>
        <v>25.211023294549921</v>
      </c>
      <c r="D50" s="62">
        <f>D49/D15%</f>
        <v>36.287729294119082</v>
      </c>
      <c r="E50" s="62">
        <f>E49/E15%</f>
        <v>30.609691617498108</v>
      </c>
      <c r="F50" s="62">
        <f t="shared" si="0"/>
        <v>22.701864834434218</v>
      </c>
      <c r="G50" s="62">
        <f t="shared" si="0"/>
        <v>25.152416407680125</v>
      </c>
      <c r="H50" s="62">
        <f>H49/H15%</f>
        <v>24.068633397882802</v>
      </c>
      <c r="I50" s="62">
        <f t="shared" si="0"/>
        <v>28.794589351680123</v>
      </c>
      <c r="J50" s="62">
        <f t="shared" si="0"/>
        <v>26.804629403805798</v>
      </c>
    </row>
    <row r="51" spans="1:10">
      <c r="A51" s="30">
        <v>48</v>
      </c>
      <c r="B51" s="33" t="s">
        <v>24</v>
      </c>
      <c r="C51" s="60">
        <v>1736289.9403300001</v>
      </c>
      <c r="D51" s="71">
        <v>509371.60000000003</v>
      </c>
      <c r="E51" s="71">
        <v>1494765.568</v>
      </c>
      <c r="F51" s="82">
        <v>1367119.03226</v>
      </c>
      <c r="G51" s="82">
        <v>720803.79506000015</v>
      </c>
      <c r="H51" s="82">
        <v>288160.40441000002</v>
      </c>
      <c r="I51" s="60">
        <v>204475.18844</v>
      </c>
      <c r="J51" s="82">
        <v>598974.5</v>
      </c>
    </row>
    <row r="52" spans="1:10" ht="25.5">
      <c r="A52" s="30">
        <v>49</v>
      </c>
      <c r="B52" s="36" t="s">
        <v>90</v>
      </c>
      <c r="C52" s="61">
        <v>25.211023294549921</v>
      </c>
      <c r="D52" s="66">
        <v>36.287729294119082</v>
      </c>
      <c r="E52" s="66">
        <v>30.609691617498104</v>
      </c>
      <c r="F52" s="84">
        <v>27.29366988191671</v>
      </c>
      <c r="G52" s="84">
        <v>25.152416407680128</v>
      </c>
      <c r="H52" s="84">
        <v>24.068633397882806</v>
      </c>
      <c r="I52" s="61">
        <v>28.794589351680123</v>
      </c>
      <c r="J52" s="84">
        <v>28.615254293021476</v>
      </c>
    </row>
    <row r="53" spans="1:10">
      <c r="A53" s="30">
        <v>50</v>
      </c>
      <c r="B53" s="37" t="s">
        <v>23</v>
      </c>
      <c r="C53" s="58">
        <v>124400</v>
      </c>
      <c r="D53" s="58">
        <v>21021.56</v>
      </c>
      <c r="E53" s="58">
        <v>138100</v>
      </c>
      <c r="F53" s="76">
        <v>500</v>
      </c>
      <c r="G53" s="76">
        <v>115450</v>
      </c>
      <c r="H53" s="76">
        <v>29876.264999999999</v>
      </c>
      <c r="I53" s="58">
        <v>50000</v>
      </c>
      <c r="J53" s="76">
        <v>40000</v>
      </c>
    </row>
    <row r="54" spans="1:10">
      <c r="A54" s="30">
        <v>51</v>
      </c>
      <c r="B54" s="37" t="s">
        <v>25</v>
      </c>
      <c r="C54" s="58">
        <v>92347.198849999986</v>
      </c>
      <c r="D54" s="58">
        <v>42508.310000000005</v>
      </c>
      <c r="E54" s="58">
        <v>54264.095660000006</v>
      </c>
      <c r="F54" s="76">
        <v>163302.27562999999</v>
      </c>
      <c r="G54" s="76">
        <v>126358.11351</v>
      </c>
      <c r="H54" s="76">
        <v>96593.605045287986</v>
      </c>
      <c r="I54" s="58">
        <v>50372.62083</v>
      </c>
      <c r="J54" s="76">
        <v>0</v>
      </c>
    </row>
    <row r="55" spans="1:10" ht="25.5">
      <c r="A55" s="30">
        <v>52</v>
      </c>
      <c r="B55" s="37" t="s">
        <v>71</v>
      </c>
      <c r="C55" s="58">
        <v>0</v>
      </c>
      <c r="D55" s="58">
        <v>35752.15</v>
      </c>
      <c r="E55" s="58">
        <v>0</v>
      </c>
      <c r="F55" s="76">
        <v>0</v>
      </c>
      <c r="G55" s="76">
        <v>0</v>
      </c>
      <c r="H55" s="76">
        <v>0</v>
      </c>
      <c r="I55" s="58">
        <v>0</v>
      </c>
      <c r="J55" s="76">
        <v>0</v>
      </c>
    </row>
    <row r="56" spans="1:10">
      <c r="A56" s="30">
        <v>53</v>
      </c>
      <c r="B56" s="37" t="s">
        <v>26</v>
      </c>
      <c r="C56" s="58">
        <v>0</v>
      </c>
      <c r="D56" s="58">
        <v>0</v>
      </c>
      <c r="E56" s="58">
        <v>0</v>
      </c>
      <c r="F56" s="76">
        <v>0</v>
      </c>
      <c r="G56" s="76">
        <v>23000</v>
      </c>
      <c r="H56" s="76">
        <v>0</v>
      </c>
      <c r="I56" s="58">
        <v>0</v>
      </c>
      <c r="J56" s="76">
        <v>0</v>
      </c>
    </row>
    <row r="57" spans="1:10">
      <c r="A57" s="30">
        <v>54</v>
      </c>
      <c r="B57" s="33" t="s">
        <v>27</v>
      </c>
      <c r="C57" s="60">
        <v>216747.19884999999</v>
      </c>
      <c r="D57" s="71">
        <v>99282.020000000019</v>
      </c>
      <c r="E57" s="71">
        <v>192364.09565999999</v>
      </c>
      <c r="F57" s="82">
        <v>163802.27562999999</v>
      </c>
      <c r="G57" s="82">
        <v>264808.11351</v>
      </c>
      <c r="H57" s="82">
        <v>126469.87004528799</v>
      </c>
      <c r="I57" s="60">
        <v>100372.62083</v>
      </c>
      <c r="J57" s="82">
        <v>40000</v>
      </c>
    </row>
    <row r="58" spans="1:10">
      <c r="A58" s="30">
        <v>55</v>
      </c>
      <c r="B58" s="33" t="s">
        <v>55</v>
      </c>
      <c r="C58" s="59">
        <v>21.076713348341553</v>
      </c>
      <c r="D58" s="66">
        <v>44.025746200816826</v>
      </c>
      <c r="E58" s="66">
        <v>32.13617361617252</v>
      </c>
      <c r="F58" s="78">
        <v>25.190210392493317</v>
      </c>
      <c r="G58" s="78">
        <v>63.110057642160449</v>
      </c>
      <c r="H58" s="78">
        <v>35.784458098366592</v>
      </c>
      <c r="I58" s="59">
        <v>35.993604024321961</v>
      </c>
      <c r="J58" s="78">
        <v>13.569504682208475</v>
      </c>
    </row>
    <row r="59" spans="1:10" ht="25.5">
      <c r="A59" s="30">
        <v>56</v>
      </c>
      <c r="B59" s="36" t="s">
        <v>44</v>
      </c>
      <c r="C59" s="59">
        <v>8.9799335309091415</v>
      </c>
      <c r="D59" s="66">
        <v>18.849939470265046</v>
      </c>
      <c r="E59" s="66">
        <v>9.0653112436146071</v>
      </c>
      <c r="F59" s="78">
        <v>25.113318266618968</v>
      </c>
      <c r="G59" s="78">
        <v>30.114137068800996</v>
      </c>
      <c r="H59" s="78">
        <v>27.331014186031133</v>
      </c>
      <c r="I59" s="59">
        <v>18.063612893929974</v>
      </c>
      <c r="J59" s="78">
        <v>0</v>
      </c>
    </row>
    <row r="60" spans="1:10" ht="25.5">
      <c r="A60" s="30">
        <v>57</v>
      </c>
      <c r="B60" s="50" t="s">
        <v>45</v>
      </c>
      <c r="C60" s="59">
        <v>0</v>
      </c>
      <c r="D60" s="66">
        <v>15.853979220341538</v>
      </c>
      <c r="E60" s="68">
        <v>0</v>
      </c>
      <c r="F60" s="78">
        <v>0</v>
      </c>
      <c r="G60" s="78">
        <v>0</v>
      </c>
      <c r="H60" s="78">
        <v>0</v>
      </c>
      <c r="I60" s="59">
        <v>0</v>
      </c>
      <c r="J60" s="78">
        <v>0</v>
      </c>
    </row>
    <row r="61" spans="1:10">
      <c r="A61" s="30">
        <v>58</v>
      </c>
      <c r="B61" s="31" t="s">
        <v>28</v>
      </c>
      <c r="C61" s="58">
        <v>3768.7227499999999</v>
      </c>
      <c r="D61" s="58">
        <v>190</v>
      </c>
      <c r="E61" s="58">
        <v>1197.58682</v>
      </c>
      <c r="F61" s="76">
        <v>11467.3</v>
      </c>
      <c r="G61" s="76">
        <v>9742.861710000001</v>
      </c>
      <c r="H61" s="76">
        <v>0</v>
      </c>
      <c r="I61" s="58">
        <v>0</v>
      </c>
      <c r="J61" s="76">
        <v>0</v>
      </c>
    </row>
    <row r="62" spans="1:10">
      <c r="A62" s="30">
        <v>59</v>
      </c>
      <c r="B62" s="41" t="s">
        <v>29</v>
      </c>
      <c r="C62" s="58">
        <v>3768.7227499999999</v>
      </c>
      <c r="D62" s="58">
        <v>190</v>
      </c>
      <c r="E62" s="58">
        <v>1197.58682</v>
      </c>
      <c r="F62" s="76">
        <v>11467.3</v>
      </c>
      <c r="G62" s="76">
        <v>9742.861710000001</v>
      </c>
      <c r="H62" s="76">
        <v>0</v>
      </c>
      <c r="I62" s="58">
        <v>0</v>
      </c>
      <c r="J62" s="76">
        <v>0</v>
      </c>
    </row>
    <row r="63" spans="1:10" ht="25.5">
      <c r="A63" s="30">
        <v>60</v>
      </c>
      <c r="B63" s="36" t="s">
        <v>30</v>
      </c>
      <c r="C63" s="59">
        <v>4.5286427645624114E-2</v>
      </c>
      <c r="D63" s="66">
        <v>1.0029003296908152E-2</v>
      </c>
      <c r="E63" s="66">
        <v>2.1049515604982218E-2</v>
      </c>
      <c r="F63" s="78">
        <v>0.17892673409107335</v>
      </c>
      <c r="G63" s="78">
        <v>0.2246975277588899</v>
      </c>
      <c r="H63" s="78">
        <v>0</v>
      </c>
      <c r="I63" s="59">
        <v>0</v>
      </c>
      <c r="J63" s="78">
        <v>0</v>
      </c>
    </row>
    <row r="64" spans="1:10">
      <c r="A64" s="30">
        <v>61</v>
      </c>
      <c r="B64" s="36" t="s">
        <v>31</v>
      </c>
      <c r="C64" s="59">
        <v>100</v>
      </c>
      <c r="D64" s="68">
        <v>100</v>
      </c>
      <c r="E64" s="68">
        <v>100</v>
      </c>
      <c r="F64" s="78">
        <v>100</v>
      </c>
      <c r="G64" s="78">
        <v>100</v>
      </c>
      <c r="H64" s="78">
        <v>0</v>
      </c>
      <c r="I64" s="59">
        <v>0</v>
      </c>
      <c r="J64" s="78">
        <v>0</v>
      </c>
    </row>
    <row r="65" spans="1:10">
      <c r="A65" s="30">
        <v>62</v>
      </c>
      <c r="B65" s="31" t="s">
        <v>32</v>
      </c>
      <c r="C65" s="58">
        <v>399955.02169000014</v>
      </c>
      <c r="D65" s="58">
        <v>71289.119999999995</v>
      </c>
      <c r="E65" s="58">
        <v>232276.86698000002</v>
      </c>
      <c r="F65" s="76">
        <v>234147.96854999999</v>
      </c>
      <c r="G65" s="76">
        <v>155187.56305000003</v>
      </c>
      <c r="H65" s="76">
        <v>81775.643980000008</v>
      </c>
      <c r="I65" s="58">
        <v>55880.891180000006</v>
      </c>
      <c r="J65" s="76">
        <v>122065.72</v>
      </c>
    </row>
    <row r="66" spans="1:10">
      <c r="A66" s="30">
        <v>63</v>
      </c>
      <c r="B66" s="42" t="s">
        <v>77</v>
      </c>
      <c r="C66" s="58">
        <v>179458.62255000017</v>
      </c>
      <c r="D66" s="58">
        <v>18536.539999999994</v>
      </c>
      <c r="E66" s="58">
        <v>77873.798269999999</v>
      </c>
      <c r="F66" s="76">
        <v>99913.230009999999</v>
      </c>
      <c r="G66" s="76">
        <v>60549.24857000004</v>
      </c>
      <c r="H66" s="76">
        <v>33428.261190000012</v>
      </c>
      <c r="I66" s="58">
        <v>31866.184550000005</v>
      </c>
      <c r="J66" s="76">
        <v>42168.150000000009</v>
      </c>
    </row>
    <row r="67" spans="1:10">
      <c r="A67" s="30">
        <v>64</v>
      </c>
      <c r="B67" s="43" t="s">
        <v>72</v>
      </c>
      <c r="C67" s="62">
        <v>44.869701045808142</v>
      </c>
      <c r="D67" s="57">
        <v>26.001920068588301</v>
      </c>
      <c r="E67" s="62">
        <v>33.52628235540358</v>
      </c>
      <c r="F67" s="85">
        <v>42.67097879547245</v>
      </c>
      <c r="G67" s="85">
        <v>39.016817701101232</v>
      </c>
      <c r="H67" s="85">
        <v>40.878016439926313</v>
      </c>
      <c r="I67" s="62">
        <v>57.025190323745306</v>
      </c>
      <c r="J67" s="85">
        <v>34.545448140559039</v>
      </c>
    </row>
    <row r="68" spans="1:10">
      <c r="A68" s="30">
        <v>65</v>
      </c>
      <c r="B68" s="42" t="s">
        <v>73</v>
      </c>
      <c r="C68" s="58">
        <v>52584.316689999992</v>
      </c>
      <c r="D68" s="58">
        <v>19900.400000000001</v>
      </c>
      <c r="E68" s="58">
        <v>18381.670000000013</v>
      </c>
      <c r="F68" s="76">
        <v>61401.130000000005</v>
      </c>
      <c r="G68" s="76">
        <v>59642.583809999996</v>
      </c>
      <c r="H68" s="76">
        <v>258.85377000000017</v>
      </c>
      <c r="I68" s="58">
        <v>2439.5315399999999</v>
      </c>
      <c r="J68" s="76">
        <v>71592.2</v>
      </c>
    </row>
    <row r="69" spans="1:10">
      <c r="A69" s="30">
        <v>66</v>
      </c>
      <c r="B69" s="42" t="s">
        <v>33</v>
      </c>
      <c r="C69" s="58">
        <v>220496.39913999996</v>
      </c>
      <c r="D69" s="58">
        <v>52752.58</v>
      </c>
      <c r="E69" s="58">
        <v>154403.06871000002</v>
      </c>
      <c r="F69" s="76">
        <v>134234.73853999999</v>
      </c>
      <c r="G69" s="76">
        <v>94638.314479999986</v>
      </c>
      <c r="H69" s="76">
        <v>48347.382789999996</v>
      </c>
      <c r="I69" s="58">
        <v>24014.706630000001</v>
      </c>
      <c r="J69" s="76">
        <v>79897.569999999992</v>
      </c>
    </row>
    <row r="70" spans="1:10">
      <c r="A70" s="30">
        <v>67</v>
      </c>
      <c r="B70" s="31" t="s">
        <v>34</v>
      </c>
      <c r="C70" s="58">
        <v>419742.85392000014</v>
      </c>
      <c r="D70" s="58">
        <v>77274.77</v>
      </c>
      <c r="E70" s="58">
        <v>241935.91478000002</v>
      </c>
      <c r="F70" s="76">
        <v>248560.51885999998</v>
      </c>
      <c r="G70" s="76">
        <v>168305.10088000001</v>
      </c>
      <c r="H70" s="76">
        <v>86145.81293</v>
      </c>
      <c r="I70" s="58">
        <v>58534.548450000009</v>
      </c>
      <c r="J70" s="76">
        <v>127215.3</v>
      </c>
    </row>
    <row r="71" spans="1:10">
      <c r="A71" s="30">
        <v>68</v>
      </c>
      <c r="B71" s="31" t="s">
        <v>35</v>
      </c>
      <c r="C71" s="58">
        <v>83319.83518250013</v>
      </c>
      <c r="D71" s="58">
        <v>8892.94</v>
      </c>
      <c r="E71" s="58">
        <v>38277.693242727291</v>
      </c>
      <c r="F71" s="76">
        <v>41619.725349999993</v>
      </c>
      <c r="G71" s="76">
        <v>30599.589764724573</v>
      </c>
      <c r="H71" s="76">
        <v>14689.588077272725</v>
      </c>
      <c r="I71" s="58">
        <v>16495.73858545455</v>
      </c>
      <c r="J71" s="76">
        <v>19182.78</v>
      </c>
    </row>
    <row r="72" spans="1:10">
      <c r="A72" s="30">
        <v>69</v>
      </c>
      <c r="B72" s="31" t="s">
        <v>87</v>
      </c>
      <c r="C72" s="57">
        <v>13</v>
      </c>
      <c r="D72" s="65">
        <v>0</v>
      </c>
      <c r="E72" s="65">
        <v>8</v>
      </c>
      <c r="F72" s="87">
        <v>11</v>
      </c>
      <c r="G72" s="87">
        <v>7</v>
      </c>
      <c r="H72" s="87">
        <v>3</v>
      </c>
      <c r="I72" s="57">
        <v>0</v>
      </c>
      <c r="J72" s="87">
        <v>0</v>
      </c>
    </row>
    <row r="73" spans="1:10">
      <c r="A73" s="30">
        <v>70</v>
      </c>
      <c r="B73" s="31" t="s">
        <v>74</v>
      </c>
      <c r="C73" s="57">
        <v>0</v>
      </c>
      <c r="D73" s="65">
        <v>0</v>
      </c>
      <c r="E73" s="65">
        <v>0</v>
      </c>
      <c r="F73" s="87">
        <v>0</v>
      </c>
      <c r="G73" s="87">
        <v>0</v>
      </c>
      <c r="H73" s="87">
        <v>1</v>
      </c>
      <c r="I73" s="57">
        <v>0</v>
      </c>
      <c r="J73" s="87">
        <v>0</v>
      </c>
    </row>
    <row r="74" spans="1:10">
      <c r="A74" s="30">
        <v>71</v>
      </c>
      <c r="B74" s="31" t="s">
        <v>75</v>
      </c>
      <c r="C74" s="57">
        <v>0</v>
      </c>
      <c r="D74" s="65">
        <v>0</v>
      </c>
      <c r="E74" s="65">
        <v>0</v>
      </c>
      <c r="F74" s="87">
        <v>0</v>
      </c>
      <c r="G74" s="87">
        <v>2</v>
      </c>
      <c r="H74" s="87">
        <v>0</v>
      </c>
      <c r="I74" s="57">
        <v>0</v>
      </c>
      <c r="J74" s="87">
        <v>0</v>
      </c>
    </row>
    <row r="75" spans="1:10">
      <c r="A75" s="30">
        <v>72</v>
      </c>
      <c r="B75" s="36" t="s">
        <v>46</v>
      </c>
      <c r="C75" s="59">
        <v>2.0024066176996538</v>
      </c>
      <c r="D75" s="66">
        <v>0.93881394293901455</v>
      </c>
      <c r="E75" s="66">
        <v>1.3455841159566377</v>
      </c>
      <c r="F75" s="78">
        <v>1.2988029493678466</v>
      </c>
      <c r="G75" s="78">
        <v>1.4114235376065587</v>
      </c>
      <c r="H75" s="78">
        <v>1.8247524690980934</v>
      </c>
      <c r="I75" s="59">
        <v>3.2126156076100956</v>
      </c>
      <c r="J75" s="78">
        <v>1.4622678485480647</v>
      </c>
    </row>
    <row r="76" spans="1:10">
      <c r="A76" s="30">
        <v>73</v>
      </c>
      <c r="B76" s="36" t="s">
        <v>36</v>
      </c>
      <c r="C76" s="59">
        <v>7.4602674802890361</v>
      </c>
      <c r="D76" s="66">
        <v>2.0610023259841679</v>
      </c>
      <c r="E76" s="66">
        <v>6.0130440263403919</v>
      </c>
      <c r="F76" s="78">
        <v>6.3675840721274035</v>
      </c>
      <c r="G76" s="78">
        <v>6.760372535542281</v>
      </c>
      <c r="H76" s="78">
        <v>4.1129072584380237</v>
      </c>
      <c r="I76" s="59">
        <v>5.7780158520504425</v>
      </c>
      <c r="J76" s="78">
        <v>6.3691934024453349</v>
      </c>
    </row>
    <row r="77" spans="1:10">
      <c r="A77" s="30">
        <v>74</v>
      </c>
      <c r="B77" s="31" t="s">
        <v>56</v>
      </c>
      <c r="C77" s="57">
        <v>1028372.8552348273</v>
      </c>
      <c r="D77" s="57">
        <v>225509</v>
      </c>
      <c r="E77" s="57">
        <v>598590.54148000001</v>
      </c>
      <c r="F77" s="57">
        <v>650261.64163683634</v>
      </c>
      <c r="G77" s="57">
        <v>419597.32474257139</v>
      </c>
      <c r="H77" s="57">
        <v>353421.2246490909</v>
      </c>
      <c r="I77" s="57">
        <v>278862.38</v>
      </c>
      <c r="J77" s="57">
        <v>294778.63</v>
      </c>
    </row>
    <row r="78" spans="1:10">
      <c r="A78" s="30">
        <v>75</v>
      </c>
      <c r="B78" s="31" t="s">
        <v>89</v>
      </c>
      <c r="C78" s="57">
        <v>5524470.73664001</v>
      </c>
      <c r="D78" s="57">
        <v>1024551</v>
      </c>
      <c r="E78" s="57">
        <v>3749399.7307200003</v>
      </c>
      <c r="F78" s="57">
        <v>3652823.9657400004</v>
      </c>
      <c r="G78" s="57">
        <v>1989651.6598399999</v>
      </c>
      <c r="H78" s="57">
        <v>1089311.1499999999</v>
      </c>
      <c r="I78" s="57">
        <v>551827</v>
      </c>
      <c r="J78" s="57">
        <v>1791908</v>
      </c>
    </row>
    <row r="79" spans="1:10" ht="15">
      <c r="A79" s="54" t="s">
        <v>98</v>
      </c>
      <c r="B79"/>
      <c r="C79" s="47"/>
    </row>
    <row r="80" spans="1:10">
      <c r="A80" s="51"/>
      <c r="B80" s="52"/>
      <c r="C80" s="47"/>
    </row>
    <row r="81" spans="1:5" ht="29.25" customHeight="1">
      <c r="A81" s="16"/>
      <c r="B81" s="17"/>
      <c r="C81" s="48"/>
      <c r="D81" s="46"/>
    </row>
    <row r="82" spans="1:5">
      <c r="A82" s="29"/>
      <c r="B82" s="29"/>
    </row>
    <row r="83" spans="1:5">
      <c r="C83" s="55"/>
      <c r="D83" s="55"/>
      <c r="E83" s="55"/>
    </row>
  </sheetData>
  <conditionalFormatting sqref="C56:D56">
    <cfRule type="cellIs" dxfId="111" priority="277" stopIfTrue="1" operator="lessThan">
      <formula>0</formula>
    </cfRule>
  </conditionalFormatting>
  <conditionalFormatting sqref="C28:E30">
    <cfRule type="cellIs" dxfId="110" priority="276" stopIfTrue="1" operator="greaterThan">
      <formula>90</formula>
    </cfRule>
  </conditionalFormatting>
  <conditionalFormatting sqref="C33:E33">
    <cfRule type="cellIs" dxfId="109" priority="274" stopIfTrue="1" operator="lessThan">
      <formula>1</formula>
    </cfRule>
    <cfRule type="cellIs" priority="275" stopIfTrue="1" operator="greaterThanOrEqual">
      <formula>1</formula>
    </cfRule>
  </conditionalFormatting>
  <conditionalFormatting sqref="C31:E31">
    <cfRule type="cellIs" dxfId="108" priority="273" stopIfTrue="1" operator="greaterThan">
      <formula>5</formula>
    </cfRule>
  </conditionalFormatting>
  <conditionalFormatting sqref="C9:D9">
    <cfRule type="cellIs" dxfId="107" priority="272" stopIfTrue="1" operator="lessThan">
      <formula>5.5</formula>
    </cfRule>
  </conditionalFormatting>
  <conditionalFormatting sqref="C10:D10">
    <cfRule type="cellIs" dxfId="106" priority="271" stopIfTrue="1" operator="lessThan">
      <formula>11</formula>
    </cfRule>
  </conditionalFormatting>
  <conditionalFormatting sqref="E47 C47:D48">
    <cfRule type="cellIs" dxfId="105" priority="270" stopIfTrue="1" operator="greaterThan">
      <formula>30</formula>
    </cfRule>
  </conditionalFormatting>
  <conditionalFormatting sqref="C12:E12">
    <cfRule type="cellIs" dxfId="104" priority="269" stopIfTrue="1" operator="lessThan">
      <formula>5.5</formula>
    </cfRule>
  </conditionalFormatting>
  <conditionalFormatting sqref="C13:E13">
    <cfRule type="cellIs" dxfId="103" priority="268" stopIfTrue="1" operator="lessThan">
      <formula>11</formula>
    </cfRule>
  </conditionalFormatting>
  <conditionalFormatting sqref="C13 F13:J13">
    <cfRule type="cellIs" dxfId="102" priority="266" stopIfTrue="1" operator="greaterThanOrEqual">
      <formula>11</formula>
    </cfRule>
    <cfRule type="cellIs" dxfId="101" priority="267" stopIfTrue="1" operator="lessThan">
      <formula>11</formula>
    </cfRule>
  </conditionalFormatting>
  <conditionalFormatting sqref="C22 F22:J22">
    <cfRule type="cellIs" dxfId="100" priority="264" stopIfTrue="1" operator="lessThan">
      <formula>15</formula>
    </cfRule>
    <cfRule type="cellIs" dxfId="99" priority="265" stopIfTrue="1" operator="greaterThan">
      <formula>15</formula>
    </cfRule>
  </conditionalFormatting>
  <conditionalFormatting sqref="C42 F42:J42">
    <cfRule type="cellIs" dxfId="98" priority="262" stopIfTrue="1" operator="lessThanOrEqual">
      <formula>5</formula>
    </cfRule>
    <cfRule type="cellIs" dxfId="97" priority="263" stopIfTrue="1" operator="greaterThan">
      <formula>5</formula>
    </cfRule>
  </conditionalFormatting>
  <conditionalFormatting sqref="C12 F12:J12">
    <cfRule type="cellIs" dxfId="96" priority="261" stopIfTrue="1" operator="lessThan">
      <formula>5.5</formula>
    </cfRule>
  </conditionalFormatting>
  <conditionalFormatting sqref="C59 F59:J59">
    <cfRule type="cellIs" dxfId="95" priority="260" stopIfTrue="1" operator="greaterThan">
      <formula>30</formula>
    </cfRule>
  </conditionalFormatting>
  <conditionalFormatting sqref="C60 F60:J60">
    <cfRule type="cellIs" dxfId="94" priority="259" stopIfTrue="1" operator="greaterThan">
      <formula>25</formula>
    </cfRule>
  </conditionalFormatting>
  <conditionalFormatting sqref="C29 C44 F29:J29 F44:J44">
    <cfRule type="cellIs" dxfId="93" priority="257" stopIfTrue="1" operator="lessThan">
      <formula>1</formula>
    </cfRule>
    <cfRule type="cellIs" priority="258" stopIfTrue="1" operator="greaterThanOrEqual">
      <formula>1</formula>
    </cfRule>
  </conditionalFormatting>
  <conditionalFormatting sqref="J34 I34:I35 C34:C35 C31 F34:F35 F31:J31 F34:H34">
    <cfRule type="cellIs" dxfId="92" priority="255" stopIfTrue="1" operator="greaterThan">
      <formula>25</formula>
    </cfRule>
    <cfRule type="cellIs" priority="256" stopIfTrue="1" operator="lessThanOrEqual">
      <formula>25</formula>
    </cfRule>
  </conditionalFormatting>
  <conditionalFormatting sqref="C64 F64:J64">
    <cfRule type="cellIs" dxfId="91" priority="254" stopIfTrue="1" operator="lessThan">
      <formula>100</formula>
    </cfRule>
  </conditionalFormatting>
  <conditionalFormatting sqref="C41 F41:J41">
    <cfRule type="cellIs" dxfId="90" priority="253" stopIfTrue="1" operator="greaterThan">
      <formula>80</formula>
    </cfRule>
  </conditionalFormatting>
  <conditionalFormatting sqref="C30 F30:J30">
    <cfRule type="cellIs" dxfId="89" priority="251" stopIfTrue="1" operator="greaterThan">
      <formula>100</formula>
    </cfRule>
    <cfRule type="cellIs" priority="252" stopIfTrue="1" operator="lessThanOrEqual">
      <formula>100</formula>
    </cfRule>
  </conditionalFormatting>
  <conditionalFormatting sqref="C34">
    <cfRule type="cellIs" dxfId="88" priority="249" operator="greaterThan">
      <formula>25</formula>
    </cfRule>
    <cfRule type="cellIs" dxfId="87" priority="250" operator="greaterThan">
      <formula>25</formula>
    </cfRule>
  </conditionalFormatting>
  <conditionalFormatting sqref="C35">
    <cfRule type="cellIs" dxfId="86" priority="247" operator="greaterThan">
      <formula>10</formula>
    </cfRule>
    <cfRule type="cellIs" dxfId="85" priority="248" operator="greaterThan">
      <formula>10</formula>
    </cfRule>
  </conditionalFormatting>
  <conditionalFormatting sqref="C30:J30">
    <cfRule type="cellIs" dxfId="84" priority="246" stopIfTrue="1" operator="greaterThan">
      <formula>100</formula>
    </cfRule>
  </conditionalFormatting>
  <conditionalFormatting sqref="C31:J31 C34:J34">
    <cfRule type="cellIs" dxfId="83" priority="245" stopIfTrue="1" operator="greaterThan">
      <formula>25</formula>
    </cfRule>
  </conditionalFormatting>
  <conditionalFormatting sqref="C35:J35">
    <cfRule type="cellIs" dxfId="82" priority="243" stopIfTrue="1" operator="greaterThan">
      <formula>10</formula>
    </cfRule>
  </conditionalFormatting>
  <conditionalFormatting sqref="C41:J41">
    <cfRule type="cellIs" dxfId="81" priority="242" stopIfTrue="1" operator="greaterThan">
      <formula>80</formula>
    </cfRule>
  </conditionalFormatting>
  <conditionalFormatting sqref="C42:J42">
    <cfRule type="cellIs" dxfId="80" priority="241" stopIfTrue="1" operator="greaterThan">
      <formula>5</formula>
    </cfRule>
  </conditionalFormatting>
  <conditionalFormatting sqref="C12:J12">
    <cfRule type="cellIs" dxfId="79" priority="240" stopIfTrue="1" operator="lessThan">
      <formula>5.5</formula>
    </cfRule>
  </conditionalFormatting>
  <conditionalFormatting sqref="C13:J13">
    <cfRule type="cellIs" dxfId="78" priority="239" stopIfTrue="1" operator="lessThan">
      <formula>11</formula>
    </cfRule>
  </conditionalFormatting>
  <conditionalFormatting sqref="C22:J22">
    <cfRule type="cellIs" dxfId="77" priority="238" stopIfTrue="1" operator="greaterThan">
      <formula>15</formula>
    </cfRule>
  </conditionalFormatting>
  <conditionalFormatting sqref="F34:J34">
    <cfRule type="cellIs" dxfId="76" priority="219" stopIfTrue="1" operator="greaterThan">
      <formula>25</formula>
    </cfRule>
    <cfRule type="cellIs" dxfId="75" priority="220" stopIfTrue="1" operator="greaterThan">
      <formula>25</formula>
    </cfRule>
  </conditionalFormatting>
  <conditionalFormatting sqref="J35 F35:H35">
    <cfRule type="cellIs" dxfId="74" priority="217" stopIfTrue="1" operator="greaterThan">
      <formula>15</formula>
    </cfRule>
    <cfRule type="cellIs" priority="218" stopIfTrue="1" operator="greaterThan">
      <formula>15</formula>
    </cfRule>
  </conditionalFormatting>
  <conditionalFormatting sqref="J35 F35:H35">
    <cfRule type="cellIs" dxfId="73" priority="215" stopIfTrue="1" operator="greaterThan">
      <formula>15</formula>
    </cfRule>
    <cfRule type="cellIs" dxfId="72" priority="216" stopIfTrue="1" operator="greaterThan">
      <formula>10</formula>
    </cfRule>
  </conditionalFormatting>
  <conditionalFormatting sqref="F29:J29">
    <cfRule type="cellIs" dxfId="71" priority="214" stopIfTrue="1" operator="lessThan">
      <formula>4</formula>
    </cfRule>
  </conditionalFormatting>
  <conditionalFormatting sqref="I35 F35">
    <cfRule type="cellIs" dxfId="70" priority="183" stopIfTrue="1" operator="greaterThan">
      <formula>10</formula>
    </cfRule>
    <cfRule type="cellIs" dxfId="69" priority="184" stopIfTrue="1" operator="greaterThan">
      <formula>10</formula>
    </cfRule>
  </conditionalFormatting>
  <conditionalFormatting sqref="I29">
    <cfRule type="cellIs" dxfId="68" priority="96" stopIfTrue="1" operator="lessThan">
      <formula>2.75</formula>
    </cfRule>
  </conditionalFormatting>
  <conditionalFormatting sqref="E48">
    <cfRule type="cellIs" dxfId="67" priority="12" stopIfTrue="1" operator="greaterThan">
      <formula>25</formula>
    </cfRule>
  </conditionalFormatting>
  <pageMargins left="0.45" right="0.45" top="0.2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Finance Company</vt:lpstr>
      <vt:lpstr>Sheet1</vt:lpstr>
      <vt:lpstr>'Finance Company'!Print_Titles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nrb</cp:lastModifiedBy>
  <cp:lastPrinted>2016-05-08T04:42:59Z</cp:lastPrinted>
  <dcterms:created xsi:type="dcterms:W3CDTF">1996-10-14T23:33:28Z</dcterms:created>
  <dcterms:modified xsi:type="dcterms:W3CDTF">2016-05-18T09:26:50Z</dcterms:modified>
</cp:coreProperties>
</file>