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412" firstSheet="7" activeTab="10"/>
  </bookViews>
  <sheets>
    <sheet name="cover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  <sheet name="Sheet17" sheetId="18" r:id="rId18"/>
    <sheet name="Sheet18" sheetId="19" r:id="rId19"/>
    <sheet name="Sheet19" sheetId="20" r:id="rId20"/>
    <sheet name="Sheet20" sheetId="21" r:id="rId21"/>
    <sheet name="Sheet21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<sst xmlns="http://schemas.openxmlformats.org/spreadsheetml/2006/main" count="1464" uniqueCount="867">
  <si>
    <t>MONETARY SURVEY</t>
  </si>
  <si>
    <t xml:space="preserve"> </t>
  </si>
  <si>
    <t>Changes during the first month of FY</t>
  </si>
  <si>
    <t>Monetary aggregates</t>
  </si>
  <si>
    <t>2005/06</t>
  </si>
  <si>
    <t>2006/07</t>
  </si>
  <si>
    <t xml:space="preserve">Jul </t>
  </si>
  <si>
    <t>Aug</t>
  </si>
  <si>
    <t>Jul (p)</t>
  </si>
  <si>
    <t>Aug (e)</t>
  </si>
  <si>
    <t>Amount</t>
  </si>
  <si>
    <t>1. Foreign Assets, Net</t>
  </si>
  <si>
    <t>1/</t>
  </si>
  <si>
    <t>2/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</si>
  <si>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</si>
  <si>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</si>
  <si>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</si>
  <si>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</si>
  <si>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</si>
  <si>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>*Adjusted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</si>
  <si>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</si>
  <si>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</si>
  <si>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</si>
  <si>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</si>
  <si>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</si>
  <si>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</si>
  <si>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>*Adjusted CGFI</t>
  </si>
  <si>
    <t xml:space="preserve">              ii. Non-government</t>
  </si>
  <si>
    <t xml:space="preserve">       d. Claims on Private Sector (CPS)</t>
  </si>
  <si>
    <t>*Adjusted CPS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</si>
  <si>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</si>
  <si>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</si>
  <si>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</si>
  <si>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</si>
  <si>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</si>
  <si>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</si>
  <si>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</si>
  <si>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</si>
  <si>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</si>
  <si>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</si>
  <si>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 xml:space="preserve"> 1/ Adjusting the exchange valuation gain of  Rs. 677 million.</t>
  </si>
  <si>
    <t xml:space="preserve"> e = estimates.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</si>
  <si>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</si>
  <si>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</si>
  <si>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</si>
  <si>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</si>
  <si>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</si>
  <si>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</si>
  <si>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</si>
  <si>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</si>
  <si>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</si>
  <si>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</si>
  <si>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</si>
  <si>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</si>
  <si>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</si>
  <si>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>(of which development banks)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</si>
  <si>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</si>
  <si>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</si>
  <si>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</si>
  <si>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</si>
  <si>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</si>
  <si>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</si>
  <si>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</si>
  <si>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</si>
  <si>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</si>
  <si>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</si>
  <si>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</si>
  <si>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</si>
  <si>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</si>
  <si>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</si>
  <si>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</si>
  <si>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</si>
  <si>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</si>
  <si>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</si>
  <si>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</si>
  <si>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</si>
  <si>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10.6 PRGF</t>
  </si>
  <si>
    <t xml:space="preserve">    10.7 CSI </t>
  </si>
  <si>
    <t>11. Capital and Reserve</t>
  </si>
  <si>
    <t>12. Other Liabilities</t>
  </si>
  <si>
    <t xml:space="preserve">p  = provisional. </t>
  </si>
  <si>
    <t>Balance check</t>
  </si>
  <si>
    <t>NFA</t>
  </si>
  <si>
    <t>NDA</t>
  </si>
  <si>
    <t>Other Items, net</t>
  </si>
  <si>
    <t xml:space="preserve"> 1/ Adjusting the exchange valuation gain of Rs. 629.8 million.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</si>
  <si>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</si>
  <si>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</si>
  <si>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</si>
  <si>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</si>
  <si>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</si>
  <si>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</si>
  <si>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</si>
  <si>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</si>
  <si>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</si>
  <si>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</si>
  <si>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</si>
  <si>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</si>
  <si>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</si>
  <si>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</si>
  <si>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</si>
  <si>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</si>
  <si>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</si>
  <si>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</si>
  <si>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</si>
  <si>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</si>
  <si>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</si>
  <si>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</si>
  <si>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</si>
  <si>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</si>
  <si>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</si>
  <si>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7.4. Claims on Private Sector</t>
  </si>
  <si>
    <t xml:space="preserve">           a.  Principal</t>
  </si>
  <si>
    <t xml:space="preserve">           b.  Interest Accrued</t>
  </si>
  <si>
    <t xml:space="preserve">   7.5. Foreign Bills Purchased &amp; Discounted</t>
  </si>
  <si>
    <t>9. Other Assets</t>
  </si>
  <si>
    <t xml:space="preserve">  e=estimated</t>
  </si>
  <si>
    <t>Credit Deposit Ratio</t>
  </si>
  <si>
    <t>Liquidity Deposit Ratio</t>
  </si>
  <si>
    <t>Total Domestic Deposit</t>
  </si>
  <si>
    <t>Total Foreign Deposits</t>
  </si>
  <si>
    <t xml:space="preserve"> 1/ Adjusting the exchange valuation gain of  Rs. 47.18 million.</t>
  </si>
  <si>
    <t xml:space="preserve"> 2/ Adjusting the exchange valuation gain of Rs 8.9 million</t>
  </si>
  <si>
    <t>Table 1</t>
  </si>
  <si>
    <t>Table 2</t>
  </si>
  <si>
    <t>Table 3</t>
  </si>
  <si>
    <t>(1995/96 = 100)</t>
  </si>
  <si>
    <t>MID-AUGUST 2006 (SHRAWAN 2063)</t>
  </si>
  <si>
    <t>Weight</t>
  </si>
  <si>
    <t>2004/05</t>
  </si>
  <si>
    <t>2006/07P</t>
  </si>
  <si>
    <t>Percentage Change</t>
  </si>
  <si>
    <t>Groups &amp; sub-groups</t>
  </si>
  <si>
    <t>%</t>
  </si>
  <si>
    <t>Jul/Aug</t>
  </si>
  <si>
    <t>June/July</t>
  </si>
  <si>
    <t>May/June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</si>
  <si>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</si>
  <si>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</si>
  <si>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</si>
  <si>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</si>
  <si>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</si>
  <si>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</si>
  <si>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</si>
  <si>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</si>
  <si>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</si>
  <si>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</si>
  <si>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</si>
  <si>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(14.16)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</si>
  <si>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</si>
  <si>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</si>
  <si>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</si>
  <si>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</si>
  <si>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</si>
  <si>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</si>
  <si>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</si>
  <si>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</si>
  <si>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</si>
  <si>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</si>
  <si>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</si>
  <si>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</si>
  <si>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</si>
  <si>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</si>
  <si>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</si>
  <si>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</si>
  <si>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</si>
  <si>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</si>
  <si>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</si>
  <si>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</si>
  <si>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</si>
  <si>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</si>
  <si>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>(2.28)</t>
  </si>
  <si>
    <t xml:space="preserve">       Clothings</t>
  </si>
  <si>
    <t>(5.75)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</si>
  <si>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</si>
  <si>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</si>
  <si>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</si>
  <si>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</si>
  <si>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</si>
  <si>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</si>
  <si>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</si>
  <si>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(5.92)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</si>
  <si>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</si>
  <si>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</si>
  <si>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</si>
  <si>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</si>
  <si>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</si>
  <si>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</si>
  <si>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</si>
  <si>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</si>
  <si>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</si>
  <si>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</si>
  <si>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</si>
  <si>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</si>
  <si>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</si>
  <si>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</si>
  <si>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</si>
  <si>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</si>
  <si>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</si>
  <si>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</si>
  <si>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</si>
  <si>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</si>
  <si>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</si>
  <si>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</si>
  <si>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</si>
  <si>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>Urban Consumer Price Index : Terai</t>
  </si>
  <si>
    <t>Urban Consumer Price Index : Hills</t>
  </si>
  <si>
    <t>P = Provisional.</t>
  </si>
  <si>
    <t>Table 7</t>
  </si>
  <si>
    <t>Group &amp; sub-groups</t>
  </si>
  <si>
    <t>Revised</t>
  </si>
  <si>
    <t>Change %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</si>
  <si>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</si>
  <si>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</si>
  <si>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</si>
  <si>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</si>
  <si>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</si>
  <si>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</si>
  <si>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</si>
  <si>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</si>
  <si>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</si>
  <si>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</si>
  <si>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</si>
  <si>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</si>
  <si>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</si>
  <si>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</si>
  <si>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</si>
  <si>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</si>
  <si>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</si>
  <si>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</si>
  <si>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</si>
  <si>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</si>
  <si>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</si>
  <si>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</si>
  <si>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</si>
  <si>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</si>
  <si>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</si>
  <si>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</si>
  <si>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</si>
  <si>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</si>
  <si>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</si>
  <si>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</si>
  <si>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</si>
  <si>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</si>
  <si>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</si>
  <si>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</si>
  <si>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</si>
  <si>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</si>
  <si>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</si>
  <si>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2003/04</t>
  </si>
  <si>
    <t xml:space="preserve">     2004/05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</si>
  <si>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</si>
  <si>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</si>
  <si>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</si>
  <si>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</si>
  <si>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</si>
  <si>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</si>
  <si>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</si>
  <si>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</si>
  <si>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</si>
  <si>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</si>
  <si>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</si>
  <si>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Mid-August 2006 (Shrawan 2063)</t>
  </si>
  <si>
    <t>S.</t>
  </si>
  <si>
    <t>N.</t>
  </si>
  <si>
    <t>Groups and Sub-groups</t>
  </si>
  <si>
    <t>Weight %</t>
  </si>
  <si>
    <t>Jun/Jul</t>
  </si>
  <si>
    <t>May/Jun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</si>
  <si>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</si>
  <si>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</si>
  <si>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</si>
  <si>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</si>
  <si>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</si>
  <si>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</si>
  <si>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</si>
  <si>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</si>
  <si>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</si>
  <si>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</si>
  <si>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</si>
  <si>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</si>
  <si>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</si>
  <si>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</si>
  <si>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</si>
  <si>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</si>
  <si>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</si>
  <si>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</si>
  <si>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</si>
  <si>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</si>
  <si>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</si>
  <si>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</si>
  <si>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</si>
  <si>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</si>
  <si>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</si>
  <si>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</si>
  <si>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</si>
  <si>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</si>
  <si>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</si>
  <si>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</si>
  <si>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</si>
  <si>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</si>
  <si>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</si>
  <si>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</si>
  <si>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</si>
  <si>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</si>
  <si>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</si>
  <si>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</si>
  <si>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</si>
  <si>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</si>
  <si>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</si>
  <si>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</si>
  <si>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Mid- August 2006 (Shrawan 2063)</t>
  </si>
  <si>
    <t>S.No.</t>
  </si>
  <si>
    <t>Groups/Sub-groups</t>
  </si>
  <si>
    <t>Mid-Aug</t>
  </si>
  <si>
    <t>Mid-Jul</t>
  </si>
  <si>
    <t>Mid-Jun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</si>
  <si>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</si>
  <si>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</si>
  <si>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</si>
  <si>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</si>
  <si>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</si>
  <si>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</si>
  <si>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</si>
  <si>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</si>
  <si>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</si>
  <si>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</si>
  <si>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</si>
  <si>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</si>
  <si>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</si>
  <si>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</si>
  <si>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</si>
  <si>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</si>
  <si>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</si>
  <si>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</si>
  <si>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</si>
  <si>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</si>
  <si>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</si>
  <si>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</si>
  <si>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</si>
  <si>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</si>
  <si>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</si>
  <si>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</si>
  <si>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</si>
  <si>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</si>
  <si>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</si>
  <si>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</si>
  <si>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</si>
  <si>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 xml:space="preserve">During the First One Month of the Fiscal Year </t>
  </si>
  <si>
    <t xml:space="preserve">                   Rs. in Million </t>
  </si>
  <si>
    <t>Heads</t>
  </si>
  <si>
    <t>2001/02</t>
  </si>
  <si>
    <t>2002/03</t>
  </si>
  <si>
    <t>2003/04</t>
  </si>
  <si>
    <t>Sanctioned Expenditure</t>
  </si>
  <si>
    <t xml:space="preserve">   Recurrent</t>
  </si>
  <si>
    <t>*</t>
  </si>
  <si>
    <t>-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</si>
  <si>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</si>
  <si>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</si>
  <si>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</si>
  <si>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</si>
  <si>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</si>
  <si>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</si>
  <si>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</si>
  <si>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Others (Freez Account)</t>
  </si>
  <si>
    <t>Resources excluding LAA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</si>
  <si>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</si>
  <si>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</si>
  <si>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</si>
  <si>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</si>
  <si>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</si>
  <si>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Local Authority Accounts (LAA)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</si>
  <si>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</si>
  <si>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</si>
  <si>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</si>
  <si>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</si>
  <si>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</si>
  <si>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</si>
  <si>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</si>
  <si>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</si>
  <si>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Overdrafts++</t>
  </si>
  <si>
    <t xml:space="preserve">     Others@</t>
  </si>
  <si>
    <t xml:space="preserve">   Foreign  Loans</t>
  </si>
  <si>
    <t>Deficit (-) Surplus (+) inclusive of LAA</t>
  </si>
  <si>
    <t>Overdraft inclusive of LAA</t>
  </si>
  <si>
    <t xml:space="preserve"> +    As per NRB records.</t>
  </si>
  <si>
    <t xml:space="preserve"> ++ Minus (-) indicates surplus.</t>
  </si>
  <si>
    <t xml:space="preserve"> #  Change in outstanding amount disbursed to VDC/DDC remaining unspent.</t>
  </si>
  <si>
    <t>@ Interest from Government Treasury transactions and others.</t>
  </si>
  <si>
    <t>* Data not availabe because of reclassification of the account from the current fiscal year.</t>
  </si>
  <si>
    <t>Table 13</t>
  </si>
  <si>
    <t>Outstanding Domestic Debt of the Government of Nepal</t>
  </si>
  <si>
    <t>No.</t>
  </si>
  <si>
    <t xml:space="preserve"> Name of Bonds/Ownership</t>
  </si>
  <si>
    <t xml:space="preserve">Amount Change 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</si>
  <si>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</si>
  <si>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</si>
  <si>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</si>
  <si>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</si>
  <si>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</si>
  <si>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</si>
  <si>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</si>
  <si>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</si>
  <si>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</si>
  <si>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</si>
  <si>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</si>
  <si>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</si>
  <si>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</si>
  <si>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</si>
  <si>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</si>
  <si>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</si>
  <si>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>NRB adjusting LAA</t>
  </si>
  <si>
    <t xml:space="preserve"> Grand Total</t>
  </si>
  <si>
    <t xml:space="preserve"> Grand Total adjusting LAA</t>
  </si>
  <si>
    <t xml:space="preserve">  a  Banking Sector</t>
  </si>
  <si>
    <t xml:space="preserve">  Banking sector adjusting LAA</t>
  </si>
  <si>
    <t xml:space="preserve">   i  NRB </t>
  </si>
  <si>
    <t xml:space="preserve">     NRB adjusting LAA</t>
  </si>
  <si>
    <t xml:space="preserve"> b. Non-Banking Sector</t>
  </si>
  <si>
    <t>LAA = Local Authorities' Account</t>
  </si>
  <si>
    <t>Mid- MONTHS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</si>
  <si>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</si>
  <si>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</si>
  <si>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</si>
  <si>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</si>
  <si>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</si>
  <si>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</si>
  <si>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</si>
  <si>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</si>
  <si>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</si>
  <si>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</si>
  <si>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</si>
  <si>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Mid-MONTHS</t>
  </si>
  <si>
    <t>S.N.</t>
  </si>
  <si>
    <t xml:space="preserve">Particulars                                                                    </t>
  </si>
  <si>
    <t>% Change</t>
  </si>
  <si>
    <t>Mid July.Mid Aug</t>
  </si>
  <si>
    <t>Mid June.-Mid July.</t>
  </si>
  <si>
    <t>4 Over 1</t>
  </si>
  <si>
    <t>4 Over 2</t>
  </si>
  <si>
    <t>Total</t>
  </si>
  <si>
    <t xml:space="preserve">Total </t>
  </si>
  <si>
    <t>Share %</t>
  </si>
  <si>
    <t xml:space="preserve">Number of Companies Listed </t>
  </si>
  <si>
    <t xml:space="preserve"> Financial Institutions</t>
  </si>
  <si>
    <t xml:space="preserve">        Commercial Banks</t>
  </si>
  <si>
    <t xml:space="preserve">        Development Banks</t>
  </si>
  <si>
    <t xml:space="preserve">        Insurance</t>
  </si>
  <si>
    <t xml:space="preserve">        Finance</t>
  </si>
  <si>
    <t>Manufacturing &amp; Processing</t>
  </si>
  <si>
    <t>Hotel</t>
  </si>
  <si>
    <t>Trading</t>
  </si>
  <si>
    <t>Others</t>
  </si>
  <si>
    <t>Market Capitalization of Listed Companies (Rs. Million).</t>
  </si>
  <si>
    <t>Financial Institutions</t>
  </si>
  <si>
    <t xml:space="preserve">Total Paid Up Value of Listed Shares    (Rs. Million) </t>
  </si>
  <si>
    <t>Market Days</t>
  </si>
  <si>
    <t>Number of Companies Traded</t>
  </si>
  <si>
    <t>Number of Transactions</t>
  </si>
  <si>
    <r>
      <t>Average Daily Turnover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                     </t>
    </r>
  </si>
  <si>
    <r>
      <t xml:space="preserve">       </t>
    </r>
    <r>
      <rPr>
        <sz val="8"/>
        <rFont val="Arial"/>
        <family val="2"/>
      </rPr>
      <t>Number ('000)</t>
    </r>
  </si>
  <si>
    <r>
      <t xml:space="preserve">       </t>
    </r>
    <r>
      <rPr>
        <sz val="8"/>
        <rFont val="Arial"/>
        <family val="2"/>
      </rPr>
      <t>Amount (Rs.Million)</t>
    </r>
  </si>
  <si>
    <t xml:space="preserve">Ratio of Turnover to Market Capitalization (%) </t>
  </si>
  <si>
    <t>GDP at current prices ( Rs.in million)</t>
  </si>
  <si>
    <t>Ratio of  Market Capitalization to GDP(%) *</t>
  </si>
  <si>
    <t>* The annual GDP figure has been used.</t>
  </si>
  <si>
    <t>Public Issue Approval</t>
  </si>
  <si>
    <t>Name of Issuing Company</t>
  </si>
  <si>
    <t>Types of Securities</t>
  </si>
  <si>
    <t>Amount of Issue Approved</t>
  </si>
  <si>
    <t>Permission Date</t>
  </si>
  <si>
    <t>(Rs. in million)</t>
  </si>
  <si>
    <t>Bageshwori Bikash Bank Ltd.(B.S)</t>
  </si>
  <si>
    <t>Ordinary Share</t>
  </si>
  <si>
    <t>18/07/2006 (2063/4/2)</t>
  </si>
  <si>
    <t>Peoples Finance Ltd. (B.S.)</t>
  </si>
  <si>
    <t>Rights Share</t>
  </si>
  <si>
    <t>03/08/2006 (2063/4/18)</t>
  </si>
  <si>
    <t>Table 4</t>
  </si>
  <si>
    <t>Group</t>
  </si>
  <si>
    <t>NEPSE*</t>
  </si>
  <si>
    <t>Mid July-Mid-Aug</t>
  </si>
  <si>
    <t>Mid-June-Mid-July.</t>
  </si>
  <si>
    <t>Closing</t>
  </si>
  <si>
    <t>High</t>
  </si>
  <si>
    <t>Low</t>
  </si>
  <si>
    <t>4 over 1</t>
  </si>
  <si>
    <t>10 over 4</t>
  </si>
  <si>
    <t>10 over 7</t>
  </si>
  <si>
    <t>Commercial Banks</t>
  </si>
  <si>
    <t>Development Banks</t>
  </si>
  <si>
    <t>Insurance</t>
  </si>
  <si>
    <t>Finance</t>
  </si>
  <si>
    <t xml:space="preserve"> Turnover Details </t>
  </si>
  <si>
    <t>Mid-July.Mid-Aug</t>
  </si>
  <si>
    <t>Mid-June.-Mid-July.</t>
  </si>
  <si>
    <t>Change in Share Unit (%)</t>
  </si>
  <si>
    <t>Change  in Share Amount (%)</t>
  </si>
  <si>
    <t>Share Units ('000)</t>
  </si>
  <si>
    <t>Rs               In Million</t>
  </si>
  <si>
    <t>% Share of Value</t>
  </si>
  <si>
    <t>Rs  In              Million</t>
  </si>
  <si>
    <t>7 over 1</t>
  </si>
  <si>
    <t>7over 4</t>
  </si>
  <si>
    <t>8 over 2</t>
  </si>
  <si>
    <t>* Base Year: February 12, 1994</t>
  </si>
  <si>
    <t>Table 5</t>
  </si>
  <si>
    <t>Share Market Activities</t>
  </si>
  <si>
    <t>Table 6</t>
  </si>
  <si>
    <t xml:space="preserve">Current Macroeconomic Situation </t>
  </si>
  <si>
    <t>Statistical Tables</t>
  </si>
  <si>
    <t>Monetary Survey</t>
  </si>
  <si>
    <t>Monetary Authorities' Account</t>
  </si>
  <si>
    <t>Condensed Assets and Liabilities of Commercial Banks</t>
  </si>
  <si>
    <t>Summary of Share Market Transactions</t>
  </si>
  <si>
    <t>National Urban Consumer Price Index</t>
  </si>
  <si>
    <t>Core CPI Inflation</t>
  </si>
  <si>
    <t>National Urban Consumer Price Index (Monthly Series)</t>
  </si>
  <si>
    <t>National Wholesale Price Index (Monthly Series)</t>
  </si>
  <si>
    <t>Government Budgetary Operation</t>
  </si>
  <si>
    <t>Direction of Foreign Trade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</si>
  <si>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</si>
  <si>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</si>
  <si>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</si>
  <si>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</si>
  <si>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Gross Foreign Exchange Holdings of the Banking Sector</t>
  </si>
  <si>
    <t>(Based on  First Month's Data of 2006/07)</t>
  </si>
  <si>
    <t xml:space="preserve">Summary  Balance of Payments </t>
  </si>
  <si>
    <t>DIRECTION OF FOREIGN TRADE*</t>
  </si>
  <si>
    <t>FY 2006/07</t>
  </si>
  <si>
    <t>First Month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</si>
  <si>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</si>
  <si>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</si>
  <si>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</si>
  <si>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</si>
  <si>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</si>
  <si>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</si>
  <si>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</si>
  <si>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</si>
  <si>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</si>
  <si>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</si>
  <si>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1. Ratio of export and import</t>
  </si>
  <si>
    <t>India</t>
  </si>
  <si>
    <t>Other Countries</t>
  </si>
  <si>
    <t>2.Share in  total export</t>
  </si>
  <si>
    <t>3.Share in  total import</t>
  </si>
  <si>
    <t>4.Share in  Trade Balance</t>
  </si>
  <si>
    <t xml:space="preserve">5.Share in  total trade </t>
  </si>
  <si>
    <t>6. Share of  export and import in total trade</t>
  </si>
  <si>
    <t>Export</t>
  </si>
  <si>
    <t>Import</t>
  </si>
  <si>
    <t>* On customs data basis</t>
  </si>
  <si>
    <t>2004/05R</t>
  </si>
  <si>
    <t>2005/06P</t>
  </si>
  <si>
    <t>Table 14</t>
  </si>
  <si>
    <r>
      <t>2004/05</t>
    </r>
    <r>
      <rPr>
        <vertAlign val="superscript"/>
        <sz val="8"/>
        <rFont val="Arial"/>
        <family val="2"/>
      </rPr>
      <t>R</t>
    </r>
  </si>
  <si>
    <r>
      <t>2005/06</t>
    </r>
    <r>
      <rPr>
        <vertAlign val="superscript"/>
        <sz val="8"/>
        <rFont val="Arial"/>
        <family val="2"/>
      </rPr>
      <t>P</t>
    </r>
  </si>
  <si>
    <r>
      <t>2006/07</t>
    </r>
    <r>
      <rPr>
        <vertAlign val="superscript"/>
        <sz val="8"/>
        <rFont val="Arial"/>
        <family val="2"/>
      </rPr>
      <t>P</t>
    </r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</si>
  <si>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</si>
  <si>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</si>
  <si>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</si>
  <si>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</si>
  <si>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</si>
  <si>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</si>
  <si>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</si>
  <si>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</si>
  <si>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</si>
  <si>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</si>
  <si>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</si>
  <si>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</si>
  <si>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</si>
  <si>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</si>
  <si>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</si>
  <si>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</si>
  <si>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</si>
  <si>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</si>
  <si>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</si>
  <si>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</si>
  <si>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</si>
  <si>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</si>
  <si>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</si>
  <si>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</si>
  <si>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</si>
  <si>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</si>
  <si>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</si>
  <si>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</si>
  <si>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</si>
  <si>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</si>
  <si>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</si>
  <si>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</si>
  <si>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</si>
  <si>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</si>
  <si>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</si>
  <si>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</si>
  <si>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</si>
  <si>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</si>
  <si>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</si>
  <si>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</si>
  <si>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</si>
  <si>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</si>
  <si>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</si>
  <si>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</si>
  <si>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</si>
  <si>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</si>
  <si>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</si>
  <si>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</si>
  <si>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</si>
  <si>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</si>
  <si>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</si>
  <si>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</si>
  <si>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</si>
  <si>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R= Revised</t>
  </si>
  <si>
    <t xml:space="preserve"> P = Provisional</t>
  </si>
  <si>
    <t xml:space="preserve"> *= including P.P. Fabric</t>
  </si>
  <si>
    <t>Table 15</t>
  </si>
  <si>
    <t>Handicraft ( Metal and Wooden )</t>
  </si>
  <si>
    <t>Nepalese Paper &amp; Paper Products</t>
  </si>
  <si>
    <t>Nigerseed</t>
  </si>
  <si>
    <t>Pashmina*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</si>
  <si>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</si>
  <si>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</si>
  <si>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</si>
  <si>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</si>
  <si>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</si>
  <si>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</si>
  <si>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</si>
  <si>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Table 16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</si>
  <si>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</si>
  <si>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</si>
  <si>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</si>
  <si>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</si>
  <si>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</si>
  <si>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</si>
  <si>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</si>
  <si>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</si>
  <si>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</si>
  <si>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</si>
  <si>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</si>
  <si>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</si>
  <si>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</si>
  <si>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</si>
  <si>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</si>
  <si>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</si>
  <si>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</si>
  <si>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</si>
  <si>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</si>
  <si>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</si>
  <si>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</si>
  <si>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</si>
  <si>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</si>
  <si>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</si>
  <si>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</si>
  <si>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</si>
  <si>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</si>
  <si>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</si>
  <si>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</si>
  <si>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</si>
  <si>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</si>
  <si>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</si>
  <si>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</si>
  <si>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</si>
  <si>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</si>
  <si>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</si>
  <si>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</si>
  <si>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</si>
  <si>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</si>
  <si>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</si>
  <si>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</si>
  <si>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</si>
  <si>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</si>
  <si>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</si>
  <si>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Table 17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</si>
  <si>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</si>
  <si>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</si>
  <si>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</si>
  <si>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</si>
  <si>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</si>
  <si>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</si>
  <si>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</si>
  <si>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</si>
  <si>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</si>
  <si>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</si>
  <si>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</si>
  <si>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</si>
  <si>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</si>
  <si>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</si>
  <si>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</si>
  <si>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</si>
  <si>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</si>
  <si>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</si>
  <si>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</si>
  <si>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</si>
  <si>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</si>
  <si>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</si>
  <si>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</si>
  <si>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</si>
  <si>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</si>
  <si>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</si>
  <si>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</si>
  <si>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</si>
  <si>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</si>
  <si>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</si>
  <si>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</si>
  <si>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</si>
  <si>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Petroleum Products *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</si>
  <si>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</si>
  <si>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</si>
  <si>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</si>
  <si>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</si>
  <si>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</si>
  <si>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</si>
  <si>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</si>
  <si>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</si>
  <si>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</si>
  <si>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</si>
  <si>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</si>
  <si>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</si>
  <si>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</si>
  <si>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</si>
  <si>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</si>
  <si>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</si>
  <si>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</si>
  <si>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</si>
  <si>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</si>
  <si>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</si>
  <si>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</si>
  <si>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</si>
  <si>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</si>
  <si>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</si>
  <si>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</si>
  <si>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>Table 18</t>
  </si>
  <si>
    <t>Percent Change</t>
  </si>
  <si>
    <t>Mid-Jul.</t>
  </si>
  <si>
    <t>Mid-Aug.</t>
  </si>
  <si>
    <t>Mid-Jul To Mid-Aug.</t>
  </si>
  <si>
    <t xml:space="preserve">2004 </t>
  </si>
  <si>
    <t xml:space="preserve">2005 </t>
  </si>
  <si>
    <t xml:space="preserve">2006 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</si>
  <si>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</si>
  <si>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</si>
  <si>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</si>
  <si>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</si>
  <si>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</si>
  <si>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</si>
  <si>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</si>
  <si>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</si>
  <si>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</si>
  <si>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</si>
  <si>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</si>
  <si>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</si>
  <si>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</si>
  <si>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</si>
  <si>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</si>
  <si>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</si>
  <si>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</si>
  <si>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 xml:space="preserve">            *= Change in NFA is derived by taking mid-July as base and minus (-) sign indicates increase.</t>
  </si>
  <si>
    <t xml:space="preserve">        * * = After adjusting exchange valuation gain/loss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</si>
  <si>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</si>
  <si>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</si>
  <si>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</si>
  <si>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</si>
  <si>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</si>
  <si>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</si>
  <si>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</si>
  <si>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</si>
  <si>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</si>
  <si>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</si>
  <si>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</si>
  <si>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</si>
  <si>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</si>
  <si>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</si>
  <si>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Table 21</t>
  </si>
  <si>
    <t>Price of Oil and Gold in the International Market</t>
  </si>
  <si>
    <t>Mid-July</t>
  </si>
  <si>
    <t>Mid-August</t>
  </si>
  <si>
    <t>Jul-Jul</t>
  </si>
  <si>
    <t>Aug-Aug</t>
  </si>
  <si>
    <t>Oil ($/barrel)*</t>
  </si>
  <si>
    <t>Gold ($/ounce)</t>
  </si>
  <si>
    <t>*Crude Oil Brent</t>
  </si>
  <si>
    <r>
      <t xml:space="preserve">Sources: </t>
    </r>
    <r>
      <rPr>
        <sz val="8"/>
        <rFont val="Arial"/>
        <family val="2"/>
      </rPr>
      <t>h</t>
    </r>
    <r>
      <rPr>
        <u val="single"/>
        <sz val="8"/>
        <rFont val="Arial"/>
        <family val="2"/>
      </rPr>
      <t>ttp://www.eia.doe.gov/emeu/international/crude1.xls</t>
    </r>
    <r>
      <rPr>
        <sz val="8"/>
        <rFont val="Arial"/>
        <family val="2"/>
      </rPr>
      <t xml:space="preserve"> and </t>
    </r>
    <r>
      <rPr>
        <u val="single"/>
        <sz val="8"/>
        <rFont val="Arial"/>
        <family val="2"/>
      </rPr>
      <t>http://www.kitco.com/gold.londonfix.html</t>
    </r>
  </si>
  <si>
    <t>Annual Avg</t>
  </si>
  <si>
    <t>Table 22</t>
  </si>
  <si>
    <t>Price of Gold and Oil in the International Market</t>
  </si>
  <si>
    <t>Exchange Rate of US Dollar</t>
  </si>
  <si>
    <t xml:space="preserve">*Till mid-July2006, only balance sheet of ADB/N branches undertaking commercial banking transactions  was included. </t>
  </si>
  <si>
    <t xml:space="preserve">Since ADB/N has been upgraded into 'A' class financial institution, its consolidated balanced sheet is now used for </t>
  </si>
  <si>
    <t>compiling monetary survey. Hence, for comparison purpose the consolidated balance sheet is adjusted</t>
  </si>
  <si>
    <t xml:space="preserve"> Rs in million</t>
  </si>
  <si>
    <t>MONETARY AUTHORITIES' ACCOUINT</t>
  </si>
  <si>
    <t>Adjusted claims on Financial Ent</t>
  </si>
  <si>
    <t>Adjusted claims on Private Sector</t>
  </si>
  <si>
    <t>8. NRB Bonds</t>
  </si>
  <si>
    <t>SUMMARY OF SHARE MARKET TRANSACTIONS</t>
  </si>
  <si>
    <t>SHARE MARKET ACTIVITIES</t>
  </si>
  <si>
    <t xml:space="preserve"> NATIONAL URBAN CONSUMER PRICE INDEX</t>
  </si>
  <si>
    <t>CORE CPI INFLATION**</t>
  </si>
  <si>
    <t>NATIONAL CONSUMER PRICE INDEX</t>
  </si>
  <si>
    <t>NATIONAL WHOLESALE PRICE INDEX</t>
  </si>
  <si>
    <t xml:space="preserve"> 2/ Adjusting the exchange valuation gain of Rs 1118.0 million.</t>
  </si>
  <si>
    <t xml:space="preserve"> 2/ Adjusting the exchange valuation gain of Rs. 1109.1 million.</t>
  </si>
  <si>
    <t>Particulars</t>
  </si>
  <si>
    <t xml:space="preserve">    During 1 Month</t>
  </si>
  <si>
    <t>1 month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</si>
  <si>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</si>
  <si>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</si>
  <si>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</si>
  <si>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</si>
  <si>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</si>
  <si>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</si>
  <si>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</si>
  <si>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</si>
  <si>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</si>
  <si>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</si>
  <si>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</si>
  <si>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</si>
  <si>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</si>
  <si>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Balance on Goods and Services</t>
  </si>
  <si>
    <t>Income: Net</t>
  </si>
  <si>
    <t>Income: credit</t>
  </si>
  <si>
    <t>Income: debit</t>
  </si>
  <si>
    <t>Balance on Goods,Services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</si>
  <si>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</si>
  <si>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</si>
  <si>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</si>
  <si>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</si>
  <si>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</si>
  <si>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</si>
  <si>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</si>
  <si>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</si>
  <si>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</si>
  <si>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</si>
  <si>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</si>
  <si>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</si>
  <si>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</si>
  <si>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</si>
  <si>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</si>
  <si>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</si>
  <si>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</si>
  <si>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</si>
  <si>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</si>
  <si>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</si>
  <si>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</si>
  <si>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</si>
  <si>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</si>
  <si>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Deposit money banks</t>
  </si>
  <si>
    <t>Other liabilities</t>
  </si>
  <si>
    <t>Total, Group A through C</t>
  </si>
  <si>
    <t>D.</t>
  </si>
  <si>
    <t>Miscellaneous Items, Net</t>
  </si>
  <si>
    <t>Total, Group A through D</t>
  </si>
  <si>
    <t>E. Reserves and Related Items</t>
  </si>
  <si>
    <t>Reserve assets</t>
  </si>
  <si>
    <t>Use of Fund Credit and Loans</t>
  </si>
  <si>
    <t>Changes in reserve net ( - increase )</t>
  </si>
  <si>
    <t>Table 19</t>
  </si>
  <si>
    <t>SUMMARY OF BALANCE OF PAYMENTS  PRESENTATION</t>
  </si>
  <si>
    <t>GROSS FOREIGN HOLDING OF THE BANKING SECTOR</t>
  </si>
  <si>
    <t>INPORT OF SELECTED COMMODITIES FROM OTHER COUNTRIES</t>
  </si>
  <si>
    <t>IMPORT OF SELECTED COMMODITIES FROM INDIA</t>
  </si>
  <si>
    <t xml:space="preserve"> EXPORT OF MAJOR COMMODITIES TO OTHER COUNTRIES</t>
  </si>
  <si>
    <t xml:space="preserve"> EXPORT OF MAJOR COMMODITIES TO INDIA</t>
  </si>
  <si>
    <t>OUTSTANDING DOMESTIC DEBT OF THE GOVERNMENT OF NEPAL</t>
  </si>
  <si>
    <t xml:space="preserve">  GOVERNMENT BUDGETARY OPERATIONS+</t>
  </si>
  <si>
    <t>NATIONAL SALARY AND WAGE RATE INDEX</t>
  </si>
  <si>
    <t>( Year-on-Year Annual Changes)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</si>
</sst>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14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(WE)"/>
      <family val="2"/>
    </font>
    <font>
      <sz val="11"/>
      <name val="Arial"/>
      <family val="2"/>
    </font>
    <font>
      <b/>
      <sz val="14"/>
      <name val="Times New Roman"/>
      <family val="1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9" fillId="0" borderId="0">
      <alignment/>
      <protection/>
    </xf>
    <xf numFmtId="165" fontId="9" fillId="0" borderId="0">
      <alignment/>
      <protection/>
    </xf>
    <xf numFmtId="9" fontId="0" fillId="0" borderId="0" applyFont="0" applyFill="0" applyBorder="0" applyAlignment="0" applyProtection="0"/>
  </cellStyleXfs>
  <cellXfs count="114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2" fontId="3" fillId="0" borderId="9" xfId="0" applyNumberFormat="1" applyFont="1" applyBorder="1" applyAlignment="1" quotePrefix="1">
      <alignment horizontal="center" vertical="center"/>
    </xf>
    <xf numFmtId="164" fontId="3" fillId="0" borderId="5" xfId="0" applyNumberFormat="1" applyFont="1" applyBorder="1" applyAlignment="1" applyProtection="1">
      <alignment vertical="center"/>
      <protection/>
    </xf>
    <xf numFmtId="2" fontId="3" fillId="0" borderId="8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3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2" fontId="0" fillId="0" borderId="8" xfId="0" applyNumberFormat="1" applyFont="1" applyBorder="1" applyAlignment="1" quotePrefix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 applyProtection="1">
      <alignment vertical="center"/>
      <protection/>
    </xf>
    <xf numFmtId="2" fontId="0" fillId="0" borderId="9" xfId="0" applyNumberFormat="1" applyFont="1" applyBorder="1" applyAlignment="1" quotePrefix="1">
      <alignment horizontal="center"/>
    </xf>
    <xf numFmtId="164" fontId="0" fillId="0" borderId="5" xfId="0" applyNumberFormat="1" applyFont="1" applyBorder="1" applyAlignment="1" applyProtection="1">
      <alignment vertical="center"/>
      <protection/>
    </xf>
    <xf numFmtId="2" fontId="0" fillId="0" borderId="8" xfId="0" applyNumberFormat="1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164" fontId="0" fillId="0" borderId="1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164" fontId="0" fillId="0" borderId="12" xfId="0" applyNumberFormat="1" applyFont="1" applyBorder="1" applyAlignment="1">
      <alignment horizontal="centerContinuous"/>
    </xf>
    <xf numFmtId="164" fontId="0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2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2" fontId="8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65" fontId="9" fillId="0" borderId="0" xfId="21">
      <alignment/>
      <protection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4" fontId="9" fillId="0" borderId="0" xfId="21" applyNumberFormat="1">
      <alignment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9" fillId="0" borderId="0" xfId="22">
      <alignment/>
      <protection/>
    </xf>
    <xf numFmtId="165" fontId="2" fillId="0" borderId="0" xfId="21" applyNumberFormat="1" applyFont="1" applyBorder="1" applyAlignment="1" applyProtection="1">
      <alignment horizontal="center"/>
      <protection/>
    </xf>
    <xf numFmtId="165" fontId="9" fillId="0" borderId="0" xfId="21" applyBorder="1">
      <alignment/>
      <protection/>
    </xf>
    <xf numFmtId="165" fontId="2" fillId="0" borderId="0" xfId="21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164" fontId="18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7" xfId="0" applyNumberFormat="1" applyFont="1" applyBorder="1" applyAlignment="1">
      <alignment horizontal="centerContinuous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/>
    </xf>
    <xf numFmtId="49" fontId="16" fillId="0" borderId="6" xfId="0" applyNumberFormat="1" applyFont="1" applyBorder="1" applyAlignment="1">
      <alignment horizontal="centerContinuous"/>
    </xf>
    <xf numFmtId="49" fontId="16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vertical="center"/>
    </xf>
    <xf numFmtId="0" fontId="16" fillId="0" borderId="8" xfId="0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right" vertical="center"/>
      <protection/>
    </xf>
    <xf numFmtId="164" fontId="16" fillId="0" borderId="2" xfId="0" applyNumberFormat="1" applyFont="1" applyBorder="1" applyAlignment="1">
      <alignment vertical="center"/>
    </xf>
    <xf numFmtId="164" fontId="16" fillId="0" borderId="14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9" fillId="0" borderId="8" xfId="0" applyFont="1" applyBorder="1" applyAlignment="1" applyProtection="1">
      <alignment horizontal="right" vertical="center"/>
      <protection/>
    </xf>
    <xf numFmtId="164" fontId="23" fillId="0" borderId="3" xfId="0" applyNumberFormat="1" applyFont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 applyProtection="1" quotePrefix="1">
      <alignment horizontal="center" vertical="center"/>
      <protection/>
    </xf>
    <xf numFmtId="164" fontId="19" fillId="0" borderId="8" xfId="0" applyNumberFormat="1" applyFont="1" applyBorder="1" applyAlignment="1" applyProtection="1">
      <alignment horizontal="center" vertical="center"/>
      <protection/>
    </xf>
    <xf numFmtId="164" fontId="19" fillId="0" borderId="8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vertical="center"/>
    </xf>
    <xf numFmtId="0" fontId="23" fillId="0" borderId="8" xfId="0" applyFont="1" applyBorder="1" applyAlignment="1" applyProtection="1">
      <alignment horizontal="right" vertical="center"/>
      <protection/>
    </xf>
    <xf numFmtId="164" fontId="23" fillId="0" borderId="8" xfId="0" applyNumberFormat="1" applyFont="1" applyBorder="1" applyAlignment="1" applyProtection="1">
      <alignment horizontal="right" vertical="center"/>
      <protection/>
    </xf>
    <xf numFmtId="164" fontId="23" fillId="0" borderId="8" xfId="0" applyNumberFormat="1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right" vertical="center"/>
      <protection/>
    </xf>
    <xf numFmtId="164" fontId="19" fillId="0" borderId="4" xfId="0" applyNumberFormat="1" applyFont="1" applyBorder="1" applyAlignment="1">
      <alignment vertical="center"/>
    </xf>
    <xf numFmtId="164" fontId="19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 applyProtection="1">
      <alignment horizontal="center" vertical="center"/>
      <protection/>
    </xf>
    <xf numFmtId="164" fontId="16" fillId="0" borderId="3" xfId="0" applyNumberFormat="1" applyFont="1" applyBorder="1" applyAlignment="1">
      <alignment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 applyProtection="1">
      <alignment horizontal="center" vertical="center"/>
      <protection/>
    </xf>
    <xf numFmtId="0" fontId="16" fillId="0" borderId="7" xfId="0" applyFont="1" applyBorder="1" applyAlignment="1" applyProtection="1">
      <alignment horizontal="right" vertical="center"/>
      <protection/>
    </xf>
    <xf numFmtId="164" fontId="23" fillId="0" borderId="4" xfId="0" applyNumberFormat="1" applyFont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19" fillId="0" borderId="8" xfId="0" applyFont="1" applyBorder="1" applyAlignment="1" applyProtection="1" quotePrefix="1">
      <alignment horizontal="right" vertical="center"/>
      <protection/>
    </xf>
    <xf numFmtId="0" fontId="16" fillId="0" borderId="9" xfId="0" applyFont="1" applyBorder="1" applyAlignment="1" applyProtection="1">
      <alignment vertical="center"/>
      <protection/>
    </xf>
    <xf numFmtId="164" fontId="16" fillId="0" borderId="9" xfId="0" applyNumberFormat="1" applyFont="1" applyBorder="1" applyAlignment="1" applyProtection="1">
      <alignment vertical="center"/>
      <protection/>
    </xf>
    <xf numFmtId="164" fontId="16" fillId="0" borderId="6" xfId="0" applyNumberFormat="1" applyFont="1" applyBorder="1" applyAlignment="1">
      <alignment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 applyProtection="1">
      <alignment horizontal="center" vertical="center"/>
      <protection/>
    </xf>
    <xf numFmtId="0" fontId="16" fillId="0" borderId="8" xfId="0" applyFont="1" applyBorder="1" applyAlignment="1">
      <alignment horizontal="right" vertical="center"/>
    </xf>
    <xf numFmtId="164" fontId="16" fillId="0" borderId="8" xfId="0" applyNumberFormat="1" applyFont="1" applyBorder="1" applyAlignment="1">
      <alignment horizontal="right" vertical="center"/>
    </xf>
    <xf numFmtId="166" fontId="23" fillId="0" borderId="8" xfId="0" applyNumberFormat="1" applyFont="1" applyBorder="1" applyAlignment="1" applyProtection="1">
      <alignment horizontal="right" vertical="center"/>
      <protection/>
    </xf>
    <xf numFmtId="166" fontId="23" fillId="0" borderId="8" xfId="0" applyNumberFormat="1" applyFont="1" applyBorder="1" applyAlignment="1" applyProtection="1" quotePrefix="1">
      <alignment horizontal="right" vertical="center"/>
      <protection/>
    </xf>
    <xf numFmtId="164" fontId="23" fillId="0" borderId="3" xfId="0" applyNumberFormat="1" applyFont="1" applyBorder="1" applyAlignment="1">
      <alignment vertical="center"/>
    </xf>
    <xf numFmtId="164" fontId="23" fillId="0" borderId="8" xfId="0" applyNumberFormat="1" applyFont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quotePrefix="1">
      <alignment horizontal="center"/>
    </xf>
    <xf numFmtId="164" fontId="16" fillId="0" borderId="0" xfId="0" applyNumberFormat="1" applyFont="1" applyBorder="1" applyAlignment="1">
      <alignment horizontal="center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quotePrefix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49" fontId="16" fillId="0" borderId="26" xfId="0" applyNumberFormat="1" applyFont="1" applyBorder="1" applyAlignment="1" applyProtection="1">
      <alignment horizontal="center" vertical="center" wrapText="1"/>
      <protection locked="0"/>
    </xf>
    <xf numFmtId="49" fontId="16" fillId="0" borderId="27" xfId="0" applyNumberFormat="1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center"/>
      <protection locked="0"/>
    </xf>
    <xf numFmtId="1" fontId="16" fillId="0" borderId="32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left"/>
      <protection locked="0"/>
    </xf>
    <xf numFmtId="166" fontId="16" fillId="0" borderId="32" xfId="0" applyNumberFormat="1" applyFont="1" applyBorder="1" applyAlignment="1" applyProtection="1">
      <alignment horizontal="right"/>
      <protection locked="0"/>
    </xf>
    <xf numFmtId="166" fontId="16" fillId="0" borderId="8" xfId="0" applyNumberFormat="1" applyFont="1" applyBorder="1" applyAlignment="1" applyProtection="1">
      <alignment horizontal="right"/>
      <protection locked="0"/>
    </xf>
    <xf numFmtId="166" fontId="16" fillId="0" borderId="34" xfId="0" applyNumberFormat="1" applyFont="1" applyBorder="1" applyAlignment="1" applyProtection="1">
      <alignment horizontal="right"/>
      <protection locked="0"/>
    </xf>
    <xf numFmtId="1" fontId="19" fillId="0" borderId="32" xfId="0" applyNumberFormat="1" applyFont="1" applyBorder="1" applyAlignment="1" applyProtection="1">
      <alignment horizontal="center"/>
      <protection locked="0"/>
    </xf>
    <xf numFmtId="0" fontId="19" fillId="0" borderId="33" xfId="0" applyFont="1" applyBorder="1" applyAlignment="1" applyProtection="1">
      <alignment horizontal="left"/>
      <protection locked="0"/>
    </xf>
    <xf numFmtId="166" fontId="19" fillId="0" borderId="32" xfId="0" applyNumberFormat="1" applyFont="1" applyBorder="1" applyAlignment="1" applyProtection="1">
      <alignment horizontal="right"/>
      <protection locked="0"/>
    </xf>
    <xf numFmtId="166" fontId="19" fillId="0" borderId="8" xfId="0" applyNumberFormat="1" applyFont="1" applyBorder="1" applyAlignment="1" applyProtection="1">
      <alignment horizontal="right"/>
      <protection locked="0"/>
    </xf>
    <xf numFmtId="166" fontId="19" fillId="0" borderId="34" xfId="0" applyNumberFormat="1" applyFont="1" applyBorder="1" applyAlignment="1" applyProtection="1">
      <alignment horizontal="right"/>
      <protection locked="0"/>
    </xf>
    <xf numFmtId="1" fontId="23" fillId="0" borderId="32" xfId="0" applyNumberFormat="1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left"/>
      <protection locked="0"/>
    </xf>
    <xf numFmtId="166" fontId="19" fillId="0" borderId="32" xfId="0" applyNumberFormat="1" applyFont="1" applyBorder="1" applyAlignment="1">
      <alignment horizontal="right"/>
    </xf>
    <xf numFmtId="166" fontId="19" fillId="0" borderId="8" xfId="0" applyNumberFormat="1" applyFont="1" applyBorder="1" applyAlignment="1">
      <alignment horizontal="right"/>
    </xf>
    <xf numFmtId="166" fontId="19" fillId="0" borderId="34" xfId="0" applyNumberFormat="1" applyFont="1" applyBorder="1" applyAlignment="1">
      <alignment horizontal="right"/>
    </xf>
    <xf numFmtId="1" fontId="23" fillId="0" borderId="35" xfId="0" applyNumberFormat="1" applyFont="1" applyBorder="1" applyAlignment="1" applyProtection="1">
      <alignment horizontal="center"/>
      <protection locked="0"/>
    </xf>
    <xf numFmtId="0" fontId="23" fillId="0" borderId="36" xfId="0" applyFont="1" applyBorder="1" applyAlignment="1" applyProtection="1">
      <alignment horizontal="left"/>
      <protection locked="0"/>
    </xf>
    <xf numFmtId="166" fontId="16" fillId="0" borderId="37" xfId="0" applyNumberFormat="1" applyFont="1" applyBorder="1" applyAlignment="1" applyProtection="1">
      <alignment horizontal="right"/>
      <protection locked="0"/>
    </xf>
    <xf numFmtId="166" fontId="16" fillId="0" borderId="14" xfId="0" applyNumberFormat="1" applyFont="1" applyBorder="1" applyAlignment="1" applyProtection="1">
      <alignment horizontal="right"/>
      <protection locked="0"/>
    </xf>
    <xf numFmtId="166" fontId="16" fillId="0" borderId="38" xfId="0" applyNumberFormat="1" applyFont="1" applyBorder="1" applyAlignment="1" applyProtection="1">
      <alignment horizontal="right"/>
      <protection locked="0"/>
    </xf>
    <xf numFmtId="1" fontId="19" fillId="0" borderId="35" xfId="0" applyNumberFormat="1" applyFont="1" applyBorder="1" applyAlignment="1" applyProtection="1">
      <alignment horizontal="center"/>
      <protection locked="0"/>
    </xf>
    <xf numFmtId="0" fontId="19" fillId="0" borderId="36" xfId="0" applyFont="1" applyBorder="1" applyAlignment="1" applyProtection="1">
      <alignment horizontal="left"/>
      <protection locked="0"/>
    </xf>
    <xf numFmtId="166" fontId="19" fillId="0" borderId="35" xfId="0" applyNumberFormat="1" applyFont="1" applyBorder="1" applyAlignment="1">
      <alignment horizontal="right"/>
    </xf>
    <xf numFmtId="166" fontId="19" fillId="0" borderId="7" xfId="0" applyNumberFormat="1" applyFont="1" applyBorder="1" applyAlignment="1">
      <alignment horizontal="right"/>
    </xf>
    <xf numFmtId="166" fontId="19" fillId="0" borderId="39" xfId="0" applyNumberFormat="1" applyFont="1" applyBorder="1" applyAlignment="1">
      <alignment horizontal="right"/>
    </xf>
    <xf numFmtId="166" fontId="19" fillId="0" borderId="32" xfId="0" applyNumberFormat="1" applyFont="1" applyBorder="1" applyAlignment="1" applyProtection="1">
      <alignment horizontal="right"/>
      <protection/>
    </xf>
    <xf numFmtId="166" fontId="19" fillId="0" borderId="8" xfId="0" applyNumberFormat="1" applyFont="1" applyBorder="1" applyAlignment="1" applyProtection="1">
      <alignment horizontal="right"/>
      <protection/>
    </xf>
    <xf numFmtId="166" fontId="19" fillId="0" borderId="34" xfId="0" applyNumberFormat="1" applyFont="1" applyBorder="1" applyAlignment="1" applyProtection="1">
      <alignment horizontal="right"/>
      <protection/>
    </xf>
    <xf numFmtId="166" fontId="16" fillId="0" borderId="37" xfId="0" applyNumberFormat="1" applyFont="1" applyBorder="1" applyAlignment="1" applyProtection="1">
      <alignment horizontal="right"/>
      <protection/>
    </xf>
    <xf numFmtId="166" fontId="16" fillId="0" borderId="14" xfId="0" applyNumberFormat="1" applyFont="1" applyBorder="1" applyAlignment="1" applyProtection="1">
      <alignment horizontal="right"/>
      <protection/>
    </xf>
    <xf numFmtId="166" fontId="16" fillId="0" borderId="38" xfId="0" applyNumberFormat="1" applyFont="1" applyBorder="1" applyAlignment="1" applyProtection="1">
      <alignment horizontal="right"/>
      <protection/>
    </xf>
    <xf numFmtId="166" fontId="16" fillId="0" borderId="32" xfId="0" applyNumberFormat="1" applyFont="1" applyBorder="1" applyAlignment="1" applyProtection="1">
      <alignment horizontal="right"/>
      <protection/>
    </xf>
    <xf numFmtId="166" fontId="16" fillId="0" borderId="8" xfId="0" applyNumberFormat="1" applyFont="1" applyBorder="1" applyAlignment="1" applyProtection="1">
      <alignment horizontal="right"/>
      <protection/>
    </xf>
    <xf numFmtId="166" fontId="16" fillId="0" borderId="34" xfId="0" applyNumberFormat="1" applyFont="1" applyBorder="1" applyAlignment="1" applyProtection="1">
      <alignment horizontal="right"/>
      <protection/>
    </xf>
    <xf numFmtId="166" fontId="16" fillId="0" borderId="37" xfId="0" applyNumberFormat="1" applyFont="1" applyBorder="1" applyAlignment="1">
      <alignment horizontal="right"/>
    </xf>
    <xf numFmtId="166" fontId="16" fillId="0" borderId="14" xfId="0" applyNumberFormat="1" applyFont="1" applyBorder="1" applyAlignment="1">
      <alignment horizontal="right"/>
    </xf>
    <xf numFmtId="166" fontId="16" fillId="0" borderId="38" xfId="0" applyNumberFormat="1" applyFont="1" applyBorder="1" applyAlignment="1">
      <alignment horizontal="right"/>
    </xf>
    <xf numFmtId="0" fontId="16" fillId="0" borderId="40" xfId="0" applyFont="1" applyBorder="1" applyAlignment="1" applyProtection="1">
      <alignment horizontal="left"/>
      <protection locked="0"/>
    </xf>
    <xf numFmtId="1" fontId="19" fillId="0" borderId="32" xfId="0" applyNumberFormat="1" applyFont="1" applyBorder="1" applyAlignment="1" applyProtection="1">
      <alignment/>
      <protection locked="0"/>
    </xf>
    <xf numFmtId="1" fontId="23" fillId="0" borderId="32" xfId="0" applyNumberFormat="1" applyFont="1" applyBorder="1" applyAlignment="1" applyProtection="1">
      <alignment/>
      <protection locked="0"/>
    </xf>
    <xf numFmtId="1" fontId="23" fillId="0" borderId="29" xfId="0" applyNumberFormat="1" applyFont="1" applyBorder="1" applyAlignment="1" applyProtection="1">
      <alignment/>
      <protection locked="0"/>
    </xf>
    <xf numFmtId="0" fontId="23" fillId="0" borderId="41" xfId="0" applyFont="1" applyBorder="1" applyAlignment="1" applyProtection="1">
      <alignment horizontal="left"/>
      <protection locked="0"/>
    </xf>
    <xf numFmtId="166" fontId="19" fillId="0" borderId="29" xfId="0" applyNumberFormat="1" applyFont="1" applyBorder="1" applyAlignment="1">
      <alignment horizontal="right"/>
    </xf>
    <xf numFmtId="166" fontId="19" fillId="0" borderId="30" xfId="0" applyNumberFormat="1" applyFont="1" applyBorder="1" applyAlignment="1">
      <alignment horizontal="right"/>
    </xf>
    <xf numFmtId="166" fontId="19" fillId="0" borderId="4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56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>
      <alignment vertical="center"/>
    </xf>
    <xf numFmtId="0" fontId="0" fillId="0" borderId="61" xfId="0" applyFont="1" applyBorder="1" applyAlignment="1" applyProtection="1">
      <alignment horizontal="left" vertical="center"/>
      <protection/>
    </xf>
    <xf numFmtId="0" fontId="0" fillId="0" borderId="62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/>
    </xf>
    <xf numFmtId="0" fontId="0" fillId="0" borderId="45" xfId="0" applyFont="1" applyBorder="1" applyAlignment="1" applyProtection="1">
      <alignment horizontal="center"/>
      <protection/>
    </xf>
    <xf numFmtId="0" fontId="3" fillId="0" borderId="54" xfId="0" applyFont="1" applyBorder="1" applyAlignment="1">
      <alignment horizontal="left" indent="1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47" xfId="0" applyNumberFormat="1" applyFont="1" applyBorder="1" applyAlignment="1" applyProtection="1">
      <alignment vertical="center"/>
      <protection/>
    </xf>
    <xf numFmtId="0" fontId="0" fillId="0" borderId="52" xfId="0" applyBorder="1" applyAlignment="1">
      <alignment horizontal="left" indent="1"/>
    </xf>
    <xf numFmtId="164" fontId="0" fillId="0" borderId="0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3" fillId="0" borderId="45" xfId="0" applyNumberFormat="1" applyFont="1" applyBorder="1" applyAlignment="1" applyProtection="1">
      <alignment vertical="center"/>
      <protection/>
    </xf>
    <xf numFmtId="0" fontId="0" fillId="0" borderId="52" xfId="0" applyBorder="1" applyAlignment="1">
      <alignment/>
    </xf>
    <xf numFmtId="164" fontId="0" fillId="0" borderId="45" xfId="0" applyNumberFormat="1" applyFont="1" applyBorder="1" applyAlignment="1" applyProtection="1">
      <alignment vertical="center"/>
      <protection/>
    </xf>
    <xf numFmtId="0" fontId="3" fillId="0" borderId="54" xfId="0" applyFont="1" applyBorder="1" applyAlignment="1">
      <alignment/>
    </xf>
    <xf numFmtId="0" fontId="0" fillId="0" borderId="63" xfId="0" applyBorder="1" applyAlignment="1">
      <alignment horizontal="left" indent="1"/>
    </xf>
    <xf numFmtId="164" fontId="0" fillId="0" borderId="11" xfId="0" applyNumberFormat="1" applyBorder="1" applyAlignment="1">
      <alignment vertical="center"/>
    </xf>
    <xf numFmtId="164" fontId="0" fillId="0" borderId="64" xfId="0" applyNumberFormat="1" applyBorder="1" applyAlignment="1">
      <alignment vertical="center"/>
    </xf>
    <xf numFmtId="164" fontId="0" fillId="0" borderId="65" xfId="0" applyNumberFormat="1" applyFont="1" applyBorder="1" applyAlignment="1" applyProtection="1">
      <alignment vertical="center"/>
      <protection/>
    </xf>
    <xf numFmtId="0" fontId="0" fillId="0" borderId="66" xfId="0" applyFont="1" applyBorder="1" applyAlignment="1">
      <alignment/>
    </xf>
    <xf numFmtId="164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47" xfId="0" applyNumberFormat="1" applyFont="1" applyBorder="1" applyAlignment="1" applyProtection="1">
      <alignment vertical="center"/>
      <protection/>
    </xf>
    <xf numFmtId="0" fontId="0" fillId="0" borderId="52" xfId="0" applyFont="1" applyBorder="1" applyAlignment="1">
      <alignment/>
    </xf>
    <xf numFmtId="164" fontId="0" fillId="0" borderId="3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46" xfId="0" applyNumberFormat="1" applyFont="1" applyBorder="1" applyAlignment="1" applyProtection="1">
      <alignment vertical="center"/>
      <protection/>
    </xf>
    <xf numFmtId="0" fontId="2" fillId="0" borderId="52" xfId="0" applyFont="1" applyBorder="1" applyAlignment="1">
      <alignment/>
    </xf>
    <xf numFmtId="2" fontId="0" fillId="0" borderId="53" xfId="0" applyNumberFormat="1" applyFont="1" applyBorder="1" applyAlignment="1" quotePrefix="1">
      <alignment horizontal="left"/>
    </xf>
    <xf numFmtId="0" fontId="5" fillId="0" borderId="47" xfId="0" applyFont="1" applyBorder="1" applyAlignment="1">
      <alignment/>
    </xf>
    <xf numFmtId="0" fontId="0" fillId="0" borderId="53" xfId="0" applyFont="1" applyBorder="1" applyAlignment="1">
      <alignment/>
    </xf>
    <xf numFmtId="0" fontId="4" fillId="0" borderId="52" xfId="0" applyFont="1" applyBorder="1" applyAlignment="1">
      <alignment horizontal="centerContinuous"/>
    </xf>
    <xf numFmtId="0" fontId="0" fillId="0" borderId="45" xfId="0" applyBorder="1" applyAlignment="1">
      <alignment/>
    </xf>
    <xf numFmtId="0" fontId="0" fillId="0" borderId="55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164" fontId="0" fillId="0" borderId="48" xfId="0" applyNumberFormat="1" applyFont="1" applyBorder="1" applyAlignment="1" applyProtection="1">
      <alignment vertical="center"/>
      <protection/>
    </xf>
    <xf numFmtId="164" fontId="0" fillId="0" borderId="50" xfId="0" applyNumberFormat="1" applyFont="1" applyBorder="1" applyAlignment="1" applyProtection="1">
      <alignment vertical="center"/>
      <protection/>
    </xf>
    <xf numFmtId="0" fontId="0" fillId="0" borderId="67" xfId="0" applyBorder="1" applyAlignment="1">
      <alignment vertical="center"/>
    </xf>
    <xf numFmtId="0" fontId="0" fillId="0" borderId="67" xfId="0" applyBorder="1" applyAlignment="1" quotePrefix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3" fillId="0" borderId="54" xfId="0" applyFont="1" applyBorder="1" applyAlignment="1">
      <alignment vertical="center"/>
    </xf>
    <xf numFmtId="164" fontId="3" fillId="0" borderId="47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3" fillId="0" borderId="45" xfId="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left" vertical="center" indent="1"/>
    </xf>
    <xf numFmtId="164" fontId="0" fillId="0" borderId="45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2" xfId="0" applyBorder="1" applyAlignment="1">
      <alignment horizontal="left" indent="2"/>
    </xf>
    <xf numFmtId="0" fontId="0" fillId="0" borderId="55" xfId="0" applyBorder="1" applyAlignment="1">
      <alignment vertical="center"/>
    </xf>
    <xf numFmtId="2" fontId="0" fillId="0" borderId="30" xfId="0" applyNumberFormat="1" applyBorder="1" applyAlignment="1">
      <alignment horizontal="center" vertical="center"/>
    </xf>
    <xf numFmtId="164" fontId="0" fillId="0" borderId="48" xfId="0" applyNumberFormat="1" applyBorder="1" applyAlignment="1">
      <alignment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59" xfId="0" applyBorder="1" applyAlignment="1" quotePrefix="1">
      <alignment horizontal="center" vertical="center"/>
    </xf>
    <xf numFmtId="0" fontId="0" fillId="0" borderId="70" xfId="0" applyBorder="1" applyAlignment="1" quotePrefix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164" fontId="3" fillId="0" borderId="54" xfId="0" applyNumberFormat="1" applyFont="1" applyBorder="1" applyAlignment="1">
      <alignment vertical="center"/>
    </xf>
    <xf numFmtId="164" fontId="3" fillId="0" borderId="47" xfId="0" applyNumberFormat="1" applyFon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164" fontId="0" fillId="0" borderId="47" xfId="0" applyNumberFormat="1" applyBorder="1" applyAlignment="1">
      <alignment vertical="center"/>
    </xf>
    <xf numFmtId="164" fontId="0" fillId="0" borderId="52" xfId="0" applyNumberFormat="1" applyBorder="1" applyAlignment="1">
      <alignment vertical="center"/>
    </xf>
    <xf numFmtId="164" fontId="0" fillId="0" borderId="45" xfId="0" applyNumberFormat="1" applyBorder="1" applyAlignment="1">
      <alignment vertical="center"/>
    </xf>
    <xf numFmtId="164" fontId="0" fillId="0" borderId="55" xfId="0" applyNumberFormat="1" applyBorder="1" applyAlignment="1">
      <alignment vertical="center"/>
    </xf>
    <xf numFmtId="164" fontId="0" fillId="0" borderId="50" xfId="0" applyNumberForma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3" fillId="0" borderId="7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64" fontId="2" fillId="0" borderId="3" xfId="21" applyNumberFormat="1" applyFont="1" applyBorder="1" applyAlignment="1">
      <alignment horizontal="center" vertical="center"/>
      <protection/>
    </xf>
    <xf numFmtId="165" fontId="2" fillId="0" borderId="46" xfId="21" applyNumberFormat="1" applyFont="1" applyBorder="1" applyAlignment="1" applyProtection="1">
      <alignment horizontal="center" vertical="center"/>
      <protection/>
    </xf>
    <xf numFmtId="166" fontId="2" fillId="0" borderId="45" xfId="21" applyNumberFormat="1" applyFont="1" applyBorder="1" applyAlignment="1" applyProtection="1">
      <alignment horizontal="center" vertical="center"/>
      <protection/>
    </xf>
    <xf numFmtId="166" fontId="2" fillId="0" borderId="46" xfId="21" applyNumberFormat="1" applyFont="1" applyBorder="1" applyAlignment="1" applyProtection="1">
      <alignment horizontal="center" vertical="center"/>
      <protection/>
    </xf>
    <xf numFmtId="164" fontId="1" fillId="0" borderId="31" xfId="21" applyNumberFormat="1" applyFont="1" applyBorder="1" applyAlignment="1">
      <alignment horizontal="center" vertical="center"/>
      <protection/>
    </xf>
    <xf numFmtId="165" fontId="2" fillId="0" borderId="52" xfId="21" applyNumberFormat="1" applyFont="1" applyBorder="1" applyAlignment="1" applyProtection="1">
      <alignment horizontal="center" vertical="center"/>
      <protection/>
    </xf>
    <xf numFmtId="165" fontId="1" fillId="0" borderId="58" xfId="21" applyNumberFormat="1" applyFont="1" applyBorder="1" applyAlignment="1" applyProtection="1">
      <alignment horizontal="center" vertical="center"/>
      <protection/>
    </xf>
    <xf numFmtId="164" fontId="1" fillId="0" borderId="72" xfId="21" applyNumberFormat="1" applyFont="1" applyBorder="1" applyAlignment="1">
      <alignment horizontal="center" vertical="center"/>
      <protection/>
    </xf>
    <xf numFmtId="165" fontId="2" fillId="0" borderId="35" xfId="21" applyNumberFormat="1" applyFont="1" applyBorder="1" applyAlignment="1" applyProtection="1">
      <alignment horizontal="center" vertical="center"/>
      <protection/>
    </xf>
    <xf numFmtId="164" fontId="2" fillId="0" borderId="32" xfId="21" applyNumberFormat="1" applyFont="1" applyBorder="1" applyAlignment="1">
      <alignment horizontal="center" vertical="center"/>
      <protection/>
    </xf>
    <xf numFmtId="164" fontId="1" fillId="0" borderId="73" xfId="21" applyNumberFormat="1" applyFont="1" applyBorder="1" applyAlignment="1">
      <alignment horizontal="center" vertical="center"/>
      <protection/>
    </xf>
    <xf numFmtId="165" fontId="2" fillId="0" borderId="1" xfId="21" applyNumberFormat="1" applyFont="1" applyBorder="1" applyAlignment="1" applyProtection="1">
      <alignment horizontal="center" vertical="center"/>
      <protection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74" xfId="21" applyNumberFormat="1" applyFont="1" applyBorder="1" applyAlignment="1">
      <alignment horizontal="center" vertical="center"/>
      <protection/>
    </xf>
    <xf numFmtId="164" fontId="2" fillId="0" borderId="35" xfId="21" applyNumberFormat="1" applyFont="1" applyBorder="1" applyAlignment="1">
      <alignment horizontal="center" vertical="center"/>
      <protection/>
    </xf>
    <xf numFmtId="0" fontId="1" fillId="0" borderId="7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80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2" fillId="0" borderId="78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81" xfId="0" applyFont="1" applyBorder="1" applyAlignment="1">
      <alignment horizontal="left" vertical="center"/>
    </xf>
    <xf numFmtId="2" fontId="2" fillId="0" borderId="48" xfId="0" applyNumberFormat="1" applyFont="1" applyBorder="1" applyAlignment="1">
      <alignment vertical="center"/>
    </xf>
    <xf numFmtId="164" fontId="2" fillId="0" borderId="48" xfId="0" applyNumberFormat="1" applyFont="1" applyBorder="1" applyAlignment="1">
      <alignment vertical="center"/>
    </xf>
    <xf numFmtId="164" fontId="9" fillId="0" borderId="0" xfId="21" applyNumberFormat="1" applyBorder="1" applyAlignment="1">
      <alignment horizontal="center"/>
      <protection/>
    </xf>
    <xf numFmtId="164" fontId="9" fillId="0" borderId="0" xfId="21" applyNumberFormat="1" applyBorder="1" applyAlignment="1">
      <alignment horizontal="center" vertical="center"/>
      <protection/>
    </xf>
    <xf numFmtId="164" fontId="9" fillId="0" borderId="45" xfId="21" applyNumberFormat="1" applyBorder="1" applyAlignment="1">
      <alignment horizontal="center" vertical="center"/>
      <protection/>
    </xf>
    <xf numFmtId="164" fontId="1" fillId="0" borderId="56" xfId="21" applyNumberFormat="1" applyFont="1" applyBorder="1" applyAlignment="1">
      <alignment horizontal="center" vertical="center"/>
      <protection/>
    </xf>
    <xf numFmtId="164" fontId="9" fillId="0" borderId="52" xfId="21" applyNumberFormat="1" applyBorder="1" applyAlignment="1">
      <alignment horizontal="center" vertical="center"/>
      <protection/>
    </xf>
    <xf numFmtId="164" fontId="1" fillId="0" borderId="58" xfId="21" applyNumberFormat="1" applyFont="1" applyBorder="1" applyAlignment="1">
      <alignment horizontal="center" vertical="center"/>
      <protection/>
    </xf>
    <xf numFmtId="165" fontId="2" fillId="0" borderId="78" xfId="21" applyNumberFormat="1" applyFont="1" applyBorder="1" applyAlignment="1" applyProtection="1">
      <alignment horizontal="center" vertical="center"/>
      <protection/>
    </xf>
    <xf numFmtId="165" fontId="1" fillId="0" borderId="82" xfId="21" applyNumberFormat="1" applyFont="1" applyBorder="1" applyAlignment="1" applyProtection="1">
      <alignment horizontal="center" vertical="center"/>
      <protection/>
    </xf>
    <xf numFmtId="0" fontId="17" fillId="0" borderId="83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3" fillId="0" borderId="84" xfId="0" applyFont="1" applyBorder="1" applyAlignment="1">
      <alignment horizontal="left"/>
    </xf>
    <xf numFmtId="0" fontId="0" fillId="0" borderId="76" xfId="0" applyBorder="1" applyAlignment="1">
      <alignment/>
    </xf>
    <xf numFmtId="0" fontId="3" fillId="0" borderId="85" xfId="0" applyFont="1" applyBorder="1" applyAlignment="1">
      <alignment horizontal="left"/>
    </xf>
    <xf numFmtId="164" fontId="1" fillId="0" borderId="86" xfId="0" applyNumberFormat="1" applyFont="1" applyBorder="1" applyAlignment="1">
      <alignment horizontal="center"/>
    </xf>
    <xf numFmtId="0" fontId="3" fillId="0" borderId="87" xfId="0" applyFont="1" applyBorder="1" applyAlignment="1">
      <alignment horizontal="left"/>
    </xf>
    <xf numFmtId="164" fontId="1" fillId="0" borderId="88" xfId="0" applyNumberFormat="1" applyFont="1" applyBorder="1" applyAlignment="1">
      <alignment horizontal="center"/>
    </xf>
    <xf numFmtId="0" fontId="3" fillId="0" borderId="85" xfId="0" applyFont="1" applyBorder="1" applyAlignment="1">
      <alignment horizontal="right"/>
    </xf>
    <xf numFmtId="0" fontId="0" fillId="0" borderId="85" xfId="0" applyBorder="1" applyAlignment="1">
      <alignment horizontal="right"/>
    </xf>
    <xf numFmtId="164" fontId="2" fillId="0" borderId="86" xfId="0" applyNumberFormat="1" applyFont="1" applyBorder="1" applyAlignment="1">
      <alignment horizontal="center"/>
    </xf>
    <xf numFmtId="0" fontId="0" fillId="0" borderId="89" xfId="0" applyBorder="1" applyAlignment="1">
      <alignment horizontal="right"/>
    </xf>
    <xf numFmtId="164" fontId="2" fillId="0" borderId="90" xfId="0" applyNumberFormat="1" applyFont="1" applyBorder="1" applyAlignment="1">
      <alignment horizontal="center"/>
    </xf>
    <xf numFmtId="0" fontId="3" fillId="0" borderId="85" xfId="0" applyFont="1" applyBorder="1" applyAlignment="1">
      <alignment horizontal="right"/>
    </xf>
    <xf numFmtId="0" fontId="3" fillId="0" borderId="91" xfId="0" applyFont="1" applyFill="1" applyBorder="1" applyAlignment="1">
      <alignment horizontal="right"/>
    </xf>
    <xf numFmtId="164" fontId="1" fillId="0" borderId="92" xfId="0" applyNumberFormat="1" applyFont="1" applyBorder="1" applyAlignment="1">
      <alignment horizontal="center"/>
    </xf>
    <xf numFmtId="0" fontId="0" fillId="0" borderId="93" xfId="0" applyBorder="1" applyAlignment="1">
      <alignment horizontal="right"/>
    </xf>
    <xf numFmtId="164" fontId="2" fillId="0" borderId="94" xfId="0" applyNumberFormat="1" applyFont="1" applyBorder="1" applyAlignment="1">
      <alignment horizontal="center"/>
    </xf>
    <xf numFmtId="164" fontId="2" fillId="0" borderId="95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99" xfId="0" applyBorder="1" applyAlignment="1">
      <alignment horizontal="left"/>
    </xf>
    <xf numFmtId="0" fontId="3" fillId="0" borderId="4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3" fillId="0" borderId="100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50" xfId="0" applyBorder="1" applyAlignment="1">
      <alignment/>
    </xf>
    <xf numFmtId="164" fontId="18" fillId="0" borderId="36" xfId="0" applyNumberFormat="1" applyFont="1" applyBorder="1" applyAlignment="1">
      <alignment horizontal="center"/>
    </xf>
    <xf numFmtId="1" fontId="20" fillId="0" borderId="1" xfId="0" applyNumberFormat="1" applyFont="1" applyBorder="1" applyAlignment="1" quotePrefix="1">
      <alignment horizontal="center"/>
    </xf>
    <xf numFmtId="0" fontId="3" fillId="0" borderId="101" xfId="0" applyFont="1" applyBorder="1" applyAlignment="1">
      <alignment horizontal="center"/>
    </xf>
    <xf numFmtId="164" fontId="1" fillId="0" borderId="102" xfId="0" applyNumberFormat="1" applyFont="1" applyBorder="1" applyAlignment="1">
      <alignment horizontal="center"/>
    </xf>
    <xf numFmtId="164" fontId="1" fillId="0" borderId="103" xfId="0" applyNumberFormat="1" applyFont="1" applyBorder="1" applyAlignment="1">
      <alignment horizontal="center"/>
    </xf>
    <xf numFmtId="164" fontId="2" fillId="0" borderId="102" xfId="0" applyNumberFormat="1" applyFont="1" applyBorder="1" applyAlignment="1">
      <alignment horizontal="center"/>
    </xf>
    <xf numFmtId="164" fontId="2" fillId="0" borderId="104" xfId="0" applyNumberFormat="1" applyFont="1" applyBorder="1" applyAlignment="1">
      <alignment horizontal="center"/>
    </xf>
    <xf numFmtId="164" fontId="1" fillId="0" borderId="105" xfId="0" applyNumberFormat="1" applyFont="1" applyBorder="1" applyAlignment="1">
      <alignment horizontal="center"/>
    </xf>
    <xf numFmtId="164" fontId="2" fillId="0" borderId="106" xfId="0" applyNumberFormat="1" applyFont="1" applyBorder="1" applyAlignment="1">
      <alignment horizontal="center"/>
    </xf>
    <xf numFmtId="164" fontId="21" fillId="0" borderId="52" xfId="0" applyNumberFormat="1" applyFont="1" applyBorder="1" applyAlignment="1">
      <alignment/>
    </xf>
    <xf numFmtId="164" fontId="1" fillId="0" borderId="85" xfId="0" applyNumberFormat="1" applyFont="1" applyBorder="1" applyAlignment="1">
      <alignment horizontal="center"/>
    </xf>
    <xf numFmtId="164" fontId="1" fillId="0" borderId="87" xfId="0" applyNumberFormat="1" applyFont="1" applyBorder="1" applyAlignment="1">
      <alignment horizontal="center"/>
    </xf>
    <xf numFmtId="164" fontId="2" fillId="0" borderId="85" xfId="0" applyNumberFormat="1" applyFont="1" applyBorder="1" applyAlignment="1">
      <alignment horizontal="center"/>
    </xf>
    <xf numFmtId="164" fontId="2" fillId="0" borderId="89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164" fontId="2" fillId="0" borderId="93" xfId="0" applyNumberFormat="1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164" fontId="16" fillId="0" borderId="38" xfId="0" applyNumberFormat="1" applyFont="1" applyBorder="1" applyAlignment="1" applyProtection="1">
      <alignment horizontal="center" vertical="center"/>
      <protection/>
    </xf>
    <xf numFmtId="164" fontId="19" fillId="0" borderId="34" xfId="0" applyNumberFormat="1" applyFont="1" applyBorder="1" applyAlignment="1" applyProtection="1">
      <alignment horizontal="center" vertical="center"/>
      <protection/>
    </xf>
    <xf numFmtId="164" fontId="23" fillId="0" borderId="34" xfId="0" applyNumberFormat="1" applyFont="1" applyBorder="1" applyAlignment="1" applyProtection="1">
      <alignment horizontal="center" vertical="center"/>
      <protection/>
    </xf>
    <xf numFmtId="164" fontId="19" fillId="0" borderId="34" xfId="0" applyNumberFormat="1" applyFont="1" applyBorder="1" applyAlignment="1" applyProtection="1" quotePrefix="1">
      <alignment horizontal="center" vertical="center"/>
      <protection/>
    </xf>
    <xf numFmtId="164" fontId="19" fillId="0" borderId="39" xfId="0" applyNumberFormat="1" applyFont="1" applyBorder="1" applyAlignment="1" applyProtection="1">
      <alignment horizontal="center" vertical="center"/>
      <protection/>
    </xf>
    <xf numFmtId="164" fontId="16" fillId="0" borderId="34" xfId="0" applyNumberFormat="1" applyFont="1" applyBorder="1" applyAlignment="1" applyProtection="1">
      <alignment horizontal="center" vertical="center"/>
      <protection/>
    </xf>
    <xf numFmtId="164" fontId="16" fillId="0" borderId="107" xfId="0" applyNumberFormat="1" applyFont="1" applyBorder="1" applyAlignment="1" applyProtection="1">
      <alignment horizontal="center" vertical="center"/>
      <protection/>
    </xf>
    <xf numFmtId="164" fontId="16" fillId="0" borderId="34" xfId="0" applyNumberFormat="1" applyFont="1" applyBorder="1" applyAlignment="1">
      <alignment horizontal="center" vertical="center"/>
    </xf>
    <xf numFmtId="164" fontId="23" fillId="0" borderId="34" xfId="0" applyNumberFormat="1" applyFont="1" applyBorder="1" applyAlignment="1" applyProtection="1" quotePrefix="1">
      <alignment horizontal="center" vertical="center"/>
      <protection/>
    </xf>
    <xf numFmtId="0" fontId="16" fillId="0" borderId="108" xfId="0" applyFont="1" applyBorder="1" applyAlignment="1">
      <alignment/>
    </xf>
    <xf numFmtId="0" fontId="16" fillId="0" borderId="108" xfId="0" applyFont="1" applyBorder="1" applyAlignment="1" quotePrefix="1">
      <alignment horizontal="center"/>
    </xf>
    <xf numFmtId="164" fontId="16" fillId="0" borderId="31" xfId="0" applyNumberFormat="1" applyFont="1" applyBorder="1" applyAlignment="1">
      <alignment horizontal="center"/>
    </xf>
    <xf numFmtId="0" fontId="16" fillId="0" borderId="60" xfId="0" applyFont="1" applyBorder="1" applyAlignment="1">
      <alignment/>
    </xf>
    <xf numFmtId="49" fontId="16" fillId="0" borderId="4" xfId="0" applyNumberFormat="1" applyFont="1" applyBorder="1" applyAlignment="1">
      <alignment horizontal="centerContinuous"/>
    </xf>
    <xf numFmtId="0" fontId="16" fillId="0" borderId="3" xfId="0" applyFont="1" applyBorder="1" applyAlignment="1" applyProtection="1">
      <alignment horizontal="right" vertical="center"/>
      <protection/>
    </xf>
    <xf numFmtId="0" fontId="19" fillId="0" borderId="3" xfId="0" applyFont="1" applyBorder="1" applyAlignment="1" applyProtection="1">
      <alignment horizontal="right" vertical="center"/>
      <protection/>
    </xf>
    <xf numFmtId="0" fontId="23" fillId="0" borderId="3" xfId="0" applyFont="1" applyBorder="1" applyAlignment="1" applyProtection="1">
      <alignment horizontal="right" vertical="center"/>
      <protection/>
    </xf>
    <xf numFmtId="0" fontId="19" fillId="0" borderId="4" xfId="0" applyFont="1" applyBorder="1" applyAlignment="1" applyProtection="1">
      <alignment horizontal="right" vertical="center"/>
      <protection/>
    </xf>
    <xf numFmtId="0" fontId="16" fillId="0" borderId="6" xfId="0" applyFont="1" applyBorder="1" applyAlignment="1" applyProtection="1">
      <alignment horizontal="right" vertical="center"/>
      <protection/>
    </xf>
    <xf numFmtId="0" fontId="16" fillId="0" borderId="3" xfId="0" applyFont="1" applyBorder="1" applyAlignment="1">
      <alignment horizontal="right" vertical="center"/>
    </xf>
    <xf numFmtId="0" fontId="16" fillId="0" borderId="72" xfId="0" applyFont="1" applyBorder="1" applyAlignment="1" applyProtection="1">
      <alignment horizontal="left"/>
      <protection/>
    </xf>
    <xf numFmtId="0" fontId="16" fillId="0" borderId="77" xfId="0" applyFont="1" applyBorder="1" applyAlignment="1">
      <alignment/>
    </xf>
    <xf numFmtId="0" fontId="16" fillId="0" borderId="79" xfId="0" applyFont="1" applyBorder="1" applyAlignment="1" applyProtection="1">
      <alignment horizontal="center"/>
      <protection/>
    </xf>
    <xf numFmtId="0" fontId="16" fillId="0" borderId="78" xfId="0" applyFont="1" applyBorder="1" applyAlignment="1" applyProtection="1">
      <alignment horizontal="left" vertical="center"/>
      <protection/>
    </xf>
    <xf numFmtId="0" fontId="19" fillId="0" borderId="78" xfId="0" applyFont="1" applyBorder="1" applyAlignment="1" applyProtection="1">
      <alignment horizontal="left" vertical="center"/>
      <protection/>
    </xf>
    <xf numFmtId="0" fontId="23" fillId="0" borderId="78" xfId="0" applyFont="1" applyBorder="1" applyAlignment="1" applyProtection="1">
      <alignment horizontal="left" vertical="center"/>
      <protection/>
    </xf>
    <xf numFmtId="0" fontId="19" fillId="0" borderId="79" xfId="0" applyFont="1" applyBorder="1" applyAlignment="1" applyProtection="1">
      <alignment horizontal="left" vertical="center"/>
      <protection/>
    </xf>
    <xf numFmtId="0" fontId="16" fillId="0" borderId="80" xfId="0" applyFont="1" applyBorder="1" applyAlignment="1" applyProtection="1">
      <alignment vertical="center"/>
      <protection/>
    </xf>
    <xf numFmtId="0" fontId="16" fillId="0" borderId="82" xfId="0" applyFont="1" applyBorder="1" applyAlignment="1" applyProtection="1">
      <alignment horizontal="left"/>
      <protection/>
    </xf>
    <xf numFmtId="0" fontId="16" fillId="0" borderId="109" xfId="0" applyFont="1" applyBorder="1" applyAlignment="1" applyProtection="1">
      <alignment horizontal="left"/>
      <protection/>
    </xf>
    <xf numFmtId="0" fontId="16" fillId="0" borderId="75" xfId="0" applyFont="1" applyBorder="1" applyAlignment="1" applyProtection="1">
      <alignment horizontal="left"/>
      <protection/>
    </xf>
    <xf numFmtId="0" fontId="16" fillId="0" borderId="27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16" fillId="0" borderId="27" xfId="0" applyFont="1" applyBorder="1" applyAlignment="1" quotePrefix="1">
      <alignment horizontal="center"/>
    </xf>
    <xf numFmtId="164" fontId="16" fillId="0" borderId="2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69" xfId="0" applyNumberForma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164" fontId="24" fillId="0" borderId="14" xfId="0" applyNumberFormat="1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164" fontId="24" fillId="0" borderId="8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164" fontId="24" fillId="0" borderId="7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 vertical="center"/>
    </xf>
    <xf numFmtId="164" fontId="24" fillId="0" borderId="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71" xfId="0" applyBorder="1" applyAlignment="1" quotePrefix="1">
      <alignment horizontal="center" vertical="center"/>
    </xf>
    <xf numFmtId="164" fontId="0" fillId="0" borderId="107" xfId="0" applyNumberFormat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37" xfId="0" applyBorder="1" applyAlignment="1" quotePrefix="1">
      <alignment horizontal="center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 quotePrefix="1">
      <alignment horizontal="center" vertical="center"/>
    </xf>
    <xf numFmtId="0" fontId="0" fillId="0" borderId="73" xfId="0" applyFont="1" applyBorder="1" applyAlignment="1">
      <alignment vertical="center"/>
    </xf>
    <xf numFmtId="164" fontId="0" fillId="0" borderId="74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0" fontId="26" fillId="0" borderId="107" xfId="0" applyFont="1" applyBorder="1" applyAlignment="1">
      <alignment vertical="center"/>
    </xf>
    <xf numFmtId="0" fontId="26" fillId="0" borderId="38" xfId="0" applyFont="1" applyBorder="1" applyAlignment="1">
      <alignment vertical="center" wrapText="1"/>
    </xf>
    <xf numFmtId="0" fontId="26" fillId="0" borderId="107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16" fontId="19" fillId="0" borderId="9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vertical="center"/>
    </xf>
    <xf numFmtId="2" fontId="19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19" fillId="0" borderId="0" xfId="0" applyNumberFormat="1" applyFont="1" applyBorder="1" applyAlignment="1">
      <alignment horizontal="left" vertical="center" indent="1"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right" vertical="center"/>
    </xf>
    <xf numFmtId="2" fontId="19" fillId="0" borderId="9" xfId="0" applyNumberFormat="1" applyFont="1" applyFill="1" applyBorder="1" applyAlignment="1">
      <alignment horizontal="right" vertical="center"/>
    </xf>
    <xf numFmtId="2" fontId="19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 wrapText="1"/>
    </xf>
    <xf numFmtId="2" fontId="19" fillId="0" borderId="107" xfId="0" applyNumberFormat="1" applyFont="1" applyBorder="1" applyAlignment="1">
      <alignment horizontal="center" vertical="center"/>
    </xf>
    <xf numFmtId="2" fontId="19" fillId="0" borderId="108" xfId="0" applyNumberFormat="1" applyFont="1" applyBorder="1" applyAlignment="1">
      <alignment horizontal="left" vertical="center" indent="1"/>
    </xf>
    <xf numFmtId="2" fontId="19" fillId="0" borderId="108" xfId="0" applyNumberFormat="1" applyFont="1" applyBorder="1" applyAlignment="1">
      <alignment vertical="center"/>
    </xf>
    <xf numFmtId="2" fontId="19" fillId="0" borderId="108" xfId="0" applyNumberFormat="1" applyFont="1" applyBorder="1" applyAlignment="1">
      <alignment horizontal="center" vertical="center"/>
    </xf>
    <xf numFmtId="2" fontId="19" fillId="0" borderId="31" xfId="0" applyNumberFormat="1" applyFont="1" applyBorder="1" applyAlignment="1">
      <alignment horizontal="center" vertical="center"/>
    </xf>
    <xf numFmtId="2" fontId="19" fillId="0" borderId="107" xfId="0" applyNumberFormat="1" applyFont="1" applyBorder="1" applyAlignment="1">
      <alignment horizontal="right" vertical="center"/>
    </xf>
    <xf numFmtId="2" fontId="0" fillId="0" borderId="108" xfId="0" applyNumberFormat="1" applyFont="1" applyFill="1" applyBorder="1" applyAlignment="1">
      <alignment horizontal="center" vertical="center"/>
    </xf>
    <xf numFmtId="2" fontId="19" fillId="0" borderId="30" xfId="0" applyNumberFormat="1" applyFont="1" applyFill="1" applyBorder="1" applyAlignment="1">
      <alignment horizontal="right" vertical="center"/>
    </xf>
    <xf numFmtId="2" fontId="19" fillId="0" borderId="108" xfId="0" applyNumberFormat="1" applyFont="1" applyFill="1" applyBorder="1" applyAlignment="1">
      <alignment horizontal="right" vertical="center"/>
    </xf>
    <xf numFmtId="0" fontId="0" fillId="0" borderId="108" xfId="0" applyBorder="1" applyAlignment="1">
      <alignment vertical="center"/>
    </xf>
    <xf numFmtId="2" fontId="0" fillId="0" borderId="108" xfId="0" applyNumberFormat="1" applyBorder="1" applyAlignment="1">
      <alignment vertical="center"/>
    </xf>
    <xf numFmtId="2" fontId="19" fillId="0" borderId="108" xfId="0" applyNumberFormat="1" applyFont="1" applyBorder="1" applyAlignment="1">
      <alignment horizontal="right" vertical="center"/>
    </xf>
    <xf numFmtId="2" fontId="19" fillId="0" borderId="31" xfId="0" applyNumberFormat="1" applyFont="1" applyBorder="1" applyAlignment="1">
      <alignment horizontal="right" vertic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72" xfId="0" applyNumberFormat="1" applyFont="1" applyFill="1" applyBorder="1" applyAlignment="1">
      <alignment horizontal="center" vertical="center"/>
    </xf>
    <xf numFmtId="0" fontId="16" fillId="0" borderId="80" xfId="0" applyFont="1" applyBorder="1" applyAlignment="1">
      <alignment horizontal="left" vertical="center"/>
    </xf>
    <xf numFmtId="0" fontId="26" fillId="0" borderId="80" xfId="0" applyFont="1" applyBorder="1" applyAlignment="1">
      <alignment horizontal="left" vertical="center" indent="1"/>
    </xf>
    <xf numFmtId="0" fontId="26" fillId="0" borderId="82" xfId="0" applyFont="1" applyBorder="1" applyAlignment="1">
      <alignment horizontal="left" vertical="center" inden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6" fillId="0" borderId="110" xfId="0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26" fillId="0" borderId="79" xfId="0" applyFont="1" applyBorder="1" applyAlignment="1">
      <alignment horizontal="left" vertical="center"/>
    </xf>
    <xf numFmtId="0" fontId="3" fillId="0" borderId="8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9" fillId="0" borderId="3" xfId="0" applyFont="1" applyBorder="1" applyAlignment="1">
      <alignment horizontal="center"/>
    </xf>
    <xf numFmtId="0" fontId="30" fillId="0" borderId="33" xfId="0" applyFont="1" applyBorder="1" applyAlignment="1">
      <alignment/>
    </xf>
    <xf numFmtId="0" fontId="31" fillId="0" borderId="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0" xfId="0" applyFont="1" applyFill="1" applyAlignment="1">
      <alignment/>
    </xf>
    <xf numFmtId="164" fontId="2" fillId="0" borderId="4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1" fillId="0" borderId="9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164" fontId="1" fillId="0" borderId="8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6" fillId="0" borderId="14" xfId="0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7" xfId="0" applyFont="1" applyBorder="1" applyAlignment="1">
      <alignment/>
    </xf>
    <xf numFmtId="0" fontId="26" fillId="0" borderId="4" xfId="0" applyFont="1" applyBorder="1" applyAlignment="1">
      <alignment/>
    </xf>
    <xf numFmtId="0" fontId="26" fillId="0" borderId="9" xfId="0" applyFont="1" applyBorder="1" applyAlignment="1" quotePrefix="1">
      <alignment horizontal="center"/>
    </xf>
    <xf numFmtId="0" fontId="26" fillId="0" borderId="9" xfId="0" applyFont="1" applyFill="1" applyBorder="1" applyAlignment="1" quotePrefix="1">
      <alignment horizontal="center"/>
    </xf>
    <xf numFmtId="0" fontId="26" fillId="0" borderId="0" xfId="0" applyFont="1" applyFill="1" applyAlignment="1">
      <alignment horizontal="center"/>
    </xf>
    <xf numFmtId="0" fontId="26" fillId="0" borderId="9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164" fontId="17" fillId="0" borderId="14" xfId="0" applyNumberFormat="1" applyFont="1" applyBorder="1" applyAlignment="1">
      <alignment/>
    </xf>
    <xf numFmtId="164" fontId="17" fillId="0" borderId="14" xfId="0" applyNumberFormat="1" applyFont="1" applyFill="1" applyBorder="1" applyAlignment="1">
      <alignment/>
    </xf>
    <xf numFmtId="0" fontId="26" fillId="0" borderId="8" xfId="0" applyFont="1" applyBorder="1" applyAlignment="1">
      <alignment/>
    </xf>
    <xf numFmtId="0" fontId="26" fillId="0" borderId="3" xfId="0" applyFont="1" applyBorder="1" applyAlignment="1" applyProtection="1">
      <alignment horizontal="left"/>
      <protection/>
    </xf>
    <xf numFmtId="164" fontId="26" fillId="0" borderId="8" xfId="0" applyNumberFormat="1" applyFont="1" applyBorder="1" applyAlignment="1">
      <alignment/>
    </xf>
    <xf numFmtId="164" fontId="26" fillId="0" borderId="8" xfId="0" applyNumberFormat="1" applyFont="1" applyFill="1" applyBorder="1" applyAlignment="1">
      <alignment/>
    </xf>
    <xf numFmtId="167" fontId="26" fillId="0" borderId="8" xfId="0" applyNumberFormat="1" applyFont="1" applyBorder="1" applyAlignment="1">
      <alignment horizontal="left"/>
    </xf>
    <xf numFmtId="164" fontId="26" fillId="0" borderId="33" xfId="0" applyNumberFormat="1" applyFont="1" applyFill="1" applyBorder="1" applyAlignment="1">
      <alignment/>
    </xf>
    <xf numFmtId="164" fontId="26" fillId="0" borderId="8" xfId="0" applyNumberFormat="1" applyFont="1" applyBorder="1" applyAlignment="1">
      <alignment horizontal="center"/>
    </xf>
    <xf numFmtId="0" fontId="26" fillId="0" borderId="3" xfId="0" applyFont="1" applyBorder="1" applyAlignment="1">
      <alignment/>
    </xf>
    <xf numFmtId="0" fontId="17" fillId="0" borderId="3" xfId="0" applyFont="1" applyBorder="1" applyAlignment="1" applyProtection="1">
      <alignment horizontal="left"/>
      <protection/>
    </xf>
    <xf numFmtId="0" fontId="17" fillId="0" borderId="8" xfId="0" applyFont="1" applyBorder="1" applyAlignment="1">
      <alignment/>
    </xf>
    <xf numFmtId="164" fontId="17" fillId="0" borderId="8" xfId="0" applyNumberFormat="1" applyFont="1" applyBorder="1" applyAlignment="1">
      <alignment/>
    </xf>
    <xf numFmtId="164" fontId="17" fillId="0" borderId="33" xfId="0" applyNumberFormat="1" applyFont="1" applyFill="1" applyBorder="1" applyAlignment="1">
      <alignment/>
    </xf>
    <xf numFmtId="0" fontId="36" fillId="0" borderId="3" xfId="0" applyFont="1" applyBorder="1" applyAlignment="1" applyProtection="1">
      <alignment horizontal="left"/>
      <protection/>
    </xf>
    <xf numFmtId="0" fontId="17" fillId="0" borderId="4" xfId="0" applyFont="1" applyBorder="1" applyAlignment="1" applyProtection="1">
      <alignment horizontal="left"/>
      <protection/>
    </xf>
    <xf numFmtId="164" fontId="17" fillId="0" borderId="7" xfId="0" applyNumberFormat="1" applyFont="1" applyBorder="1" applyAlignment="1">
      <alignment/>
    </xf>
    <xf numFmtId="164" fontId="17" fillId="0" borderId="7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>
      <alignment horizontal="left"/>
    </xf>
    <xf numFmtId="0" fontId="1" fillId="0" borderId="0" xfId="0" applyFont="1" applyAlignment="1">
      <alignment/>
    </xf>
    <xf numFmtId="0" fontId="26" fillId="0" borderId="0" xfId="0" applyFont="1" applyBorder="1" applyAlignment="1">
      <alignment/>
    </xf>
    <xf numFmtId="164" fontId="17" fillId="0" borderId="33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Fill="1" applyAlignment="1">
      <alignment/>
    </xf>
    <xf numFmtId="164" fontId="26" fillId="0" borderId="3" xfId="0" applyNumberFormat="1" applyFont="1" applyBorder="1" applyAlignment="1">
      <alignment/>
    </xf>
    <xf numFmtId="164" fontId="17" fillId="0" borderId="3" xfId="0" applyNumberFormat="1" applyFont="1" applyBorder="1" applyAlignment="1">
      <alignment/>
    </xf>
    <xf numFmtId="0" fontId="26" fillId="0" borderId="33" xfId="0" applyFont="1" applyFill="1" applyBorder="1" applyAlignment="1">
      <alignment/>
    </xf>
    <xf numFmtId="0" fontId="17" fillId="0" borderId="33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33" xfId="0" applyFont="1" applyFill="1" applyBorder="1" applyAlignment="1">
      <alignment/>
    </xf>
    <xf numFmtId="164" fontId="26" fillId="0" borderId="8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40" xfId="0" applyFont="1" applyBorder="1" applyAlignment="1" quotePrefix="1">
      <alignment horizontal="centerContinuous"/>
    </xf>
    <xf numFmtId="0" fontId="1" fillId="0" borderId="2" xfId="0" applyFont="1" applyBorder="1" applyAlignment="1" quotePrefix="1">
      <alignment horizontal="centerContinuous"/>
    </xf>
    <xf numFmtId="0" fontId="2" fillId="0" borderId="3" xfId="0" applyFont="1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36" xfId="0" applyFont="1" applyBorder="1" applyAlignment="1" quotePrefix="1">
      <alignment horizontal="centerContinuous"/>
    </xf>
    <xf numFmtId="0" fontId="1" fillId="0" borderId="4" xfId="0" applyFont="1" applyBorder="1" applyAlignment="1" quotePrefix="1">
      <alignment horizontal="centerContinuous"/>
    </xf>
    <xf numFmtId="0" fontId="1" fillId="0" borderId="14" xfId="0" applyFont="1" applyBorder="1" applyAlignment="1" quotePrefix="1">
      <alignment horizontal="center"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" xfId="0" applyFont="1" applyBorder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7" xfId="0" applyNumberFormat="1" applyFont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0" xfId="0" applyFont="1" applyBorder="1" applyAlignment="1" quotePrefix="1">
      <alignment horizontal="left"/>
    </xf>
    <xf numFmtId="0" fontId="2" fillId="0" borderId="33" xfId="0" applyFont="1" applyBorder="1" applyAlignment="1" quotePrefix="1">
      <alignment horizontal="left"/>
    </xf>
    <xf numFmtId="0" fontId="1" fillId="0" borderId="36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168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164" fontId="1" fillId="0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" fontId="17" fillId="0" borderId="1" xfId="0" applyNumberFormat="1" applyFont="1" applyFill="1" applyBorder="1" applyAlignment="1" applyProtection="1">
      <alignment horizontal="center"/>
      <protection/>
    </xf>
    <xf numFmtId="2" fontId="26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0" xfId="0" applyFont="1" applyBorder="1" applyAlignment="1">
      <alignment/>
    </xf>
    <xf numFmtId="166" fontId="2" fillId="0" borderId="78" xfId="0" applyNumberFormat="1" applyFont="1" applyBorder="1" applyAlignment="1" applyProtection="1">
      <alignment horizontal="center"/>
      <protection/>
    </xf>
    <xf numFmtId="166" fontId="1" fillId="0" borderId="78" xfId="0" applyNumberFormat="1" applyFont="1" applyBorder="1" applyAlignment="1">
      <alignment horizontal="left"/>
    </xf>
    <xf numFmtId="166" fontId="2" fillId="0" borderId="78" xfId="0" applyNumberFormat="1" applyFont="1" applyBorder="1" applyAlignment="1">
      <alignment horizontal="left" indent="2"/>
    </xf>
    <xf numFmtId="0" fontId="2" fillId="0" borderId="78" xfId="0" applyFont="1" applyBorder="1" applyAlignment="1">
      <alignment horizontal="left" indent="2"/>
    </xf>
    <xf numFmtId="166" fontId="2" fillId="0" borderId="78" xfId="0" applyNumberFormat="1" applyFont="1" applyBorder="1" applyAlignment="1" applyProtection="1">
      <alignment horizontal="left" indent="2"/>
      <protection/>
    </xf>
    <xf numFmtId="0" fontId="2" fillId="0" borderId="81" xfId="0" applyFont="1" applyBorder="1" applyAlignment="1">
      <alignment/>
    </xf>
    <xf numFmtId="2" fontId="2" fillId="0" borderId="52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1" fontId="17" fillId="0" borderId="46" xfId="0" applyNumberFormat="1" applyFont="1" applyFill="1" applyBorder="1" applyAlignment="1" applyProtection="1">
      <alignment horizontal="center"/>
      <protection/>
    </xf>
    <xf numFmtId="0" fontId="17" fillId="0" borderId="52" xfId="0" applyFont="1" applyBorder="1" applyAlignment="1">
      <alignment horizontal="left"/>
    </xf>
    <xf numFmtId="164" fontId="26" fillId="0" borderId="45" xfId="0" applyNumberFormat="1" applyFont="1" applyBorder="1" applyAlignment="1">
      <alignment/>
    </xf>
    <xf numFmtId="0" fontId="3" fillId="0" borderId="55" xfId="0" applyFont="1" applyBorder="1" applyAlignment="1">
      <alignment horizontal="left"/>
    </xf>
    <xf numFmtId="2" fontId="26" fillId="0" borderId="48" xfId="0" applyNumberFormat="1" applyFont="1" applyBorder="1" applyAlignment="1">
      <alignment/>
    </xf>
    <xf numFmtId="164" fontId="26" fillId="0" borderId="48" xfId="0" applyNumberFormat="1" applyFont="1" applyBorder="1" applyAlignment="1">
      <alignment/>
    </xf>
    <xf numFmtId="164" fontId="26" fillId="0" borderId="50" xfId="0" applyNumberFormat="1" applyFont="1" applyBorder="1" applyAlignment="1">
      <alignment/>
    </xf>
    <xf numFmtId="1" fontId="17" fillId="0" borderId="53" xfId="0" applyNumberFormat="1" applyFont="1" applyFill="1" applyBorder="1" applyAlignment="1" applyProtection="1">
      <alignment horizontal="center"/>
      <protection/>
    </xf>
    <xf numFmtId="2" fontId="26" fillId="0" borderId="52" xfId="0" applyNumberFormat="1" applyFont="1" applyFill="1" applyBorder="1" applyAlignment="1" applyProtection="1">
      <alignment/>
      <protection/>
    </xf>
    <xf numFmtId="2" fontId="26" fillId="0" borderId="45" xfId="0" applyNumberFormat="1" applyFont="1" applyFill="1" applyBorder="1" applyAlignment="1" applyProtection="1">
      <alignment/>
      <protection/>
    </xf>
    <xf numFmtId="2" fontId="26" fillId="0" borderId="55" xfId="0" applyNumberFormat="1" applyFont="1" applyBorder="1" applyAlignment="1">
      <alignment/>
    </xf>
    <xf numFmtId="2" fontId="26" fillId="0" borderId="50" xfId="0" applyNumberFormat="1" applyFont="1" applyBorder="1" applyAlignment="1">
      <alignment/>
    </xf>
    <xf numFmtId="164" fontId="26" fillId="0" borderId="52" xfId="0" applyNumberFormat="1" applyFont="1" applyBorder="1" applyAlignment="1">
      <alignment/>
    </xf>
    <xf numFmtId="164" fontId="26" fillId="0" borderId="55" xfId="0" applyNumberFormat="1" applyFont="1" applyBorder="1" applyAlignment="1">
      <alignment/>
    </xf>
    <xf numFmtId="1" fontId="17" fillId="0" borderId="6" xfId="0" applyNumberFormat="1" applyFont="1" applyFill="1" applyBorder="1" applyAlignment="1" applyProtection="1">
      <alignment horizontal="center"/>
      <protection/>
    </xf>
    <xf numFmtId="164" fontId="26" fillId="0" borderId="49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3" fillId="0" borderId="0" xfId="0" applyFont="1" applyFill="1" applyBorder="1" applyAlignment="1">
      <alignment/>
    </xf>
    <xf numFmtId="1" fontId="2" fillId="0" borderId="43" xfId="0" applyNumberFormat="1" applyFont="1" applyBorder="1" applyAlignment="1">
      <alignment/>
    </xf>
    <xf numFmtId="164" fontId="2" fillId="0" borderId="72" xfId="0" applyNumberFormat="1" applyFont="1" applyBorder="1" applyAlignment="1">
      <alignment/>
    </xf>
    <xf numFmtId="1" fontId="2" fillId="0" borderId="51" xfId="0" applyNumberFormat="1" applyFont="1" applyBorder="1" applyAlignment="1">
      <alignment/>
    </xf>
    <xf numFmtId="1" fontId="2" fillId="0" borderId="52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right"/>
    </xf>
    <xf numFmtId="164" fontId="2" fillId="0" borderId="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20" fillId="0" borderId="54" xfId="0" applyNumberFormat="1" applyFont="1" applyBorder="1" applyAlignment="1">
      <alignment/>
    </xf>
    <xf numFmtId="164" fontId="20" fillId="0" borderId="52" xfId="0" applyNumberFormat="1" applyFont="1" applyBorder="1" applyAlignment="1">
      <alignment/>
    </xf>
    <xf numFmtId="164" fontId="20" fillId="0" borderId="53" xfId="0" applyNumberFormat="1" applyFont="1" applyBorder="1" applyAlignment="1">
      <alignment/>
    </xf>
    <xf numFmtId="164" fontId="20" fillId="0" borderId="55" xfId="0" applyNumberFormat="1" applyFont="1" applyBorder="1" applyAlignment="1">
      <alignment/>
    </xf>
    <xf numFmtId="164" fontId="2" fillId="0" borderId="53" xfId="0" applyNumberFormat="1" applyFont="1" applyBorder="1" applyAlignment="1">
      <alignment horizontal="center"/>
    </xf>
    <xf numFmtId="164" fontId="2" fillId="0" borderId="7" xfId="0" applyNumberFormat="1" applyFont="1" applyFill="1" applyBorder="1" applyAlignment="1" quotePrefix="1">
      <alignment horizontal="right"/>
    </xf>
    <xf numFmtId="0" fontId="26" fillId="0" borderId="59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107" xfId="0" applyFont="1" applyBorder="1" applyAlignment="1">
      <alignment/>
    </xf>
    <xf numFmtId="0" fontId="26" fillId="0" borderId="32" xfId="0" applyFont="1" applyBorder="1" applyAlignment="1">
      <alignment horizontal="left"/>
    </xf>
    <xf numFmtId="164" fontId="17" fillId="0" borderId="38" xfId="0" applyNumberFormat="1" applyFont="1" applyBorder="1" applyAlignment="1">
      <alignment/>
    </xf>
    <xf numFmtId="164" fontId="26" fillId="0" borderId="34" xfId="0" applyNumberFormat="1" applyFont="1" applyBorder="1" applyAlignment="1">
      <alignment/>
    </xf>
    <xf numFmtId="167" fontId="26" fillId="0" borderId="32" xfId="0" applyNumberFormat="1" applyFont="1" applyBorder="1" applyAlignment="1">
      <alignment horizontal="left"/>
    </xf>
    <xf numFmtId="164" fontId="17" fillId="0" borderId="34" xfId="0" applyNumberFormat="1" applyFont="1" applyBorder="1" applyAlignment="1">
      <alignment/>
    </xf>
    <xf numFmtId="0" fontId="26" fillId="0" borderId="29" xfId="0" applyFont="1" applyBorder="1" applyAlignment="1">
      <alignment horizontal="left"/>
    </xf>
    <xf numFmtId="164" fontId="17" fillId="0" borderId="30" xfId="0" applyNumberFormat="1" applyFont="1" applyBorder="1" applyAlignment="1">
      <alignment/>
    </xf>
    <xf numFmtId="164" fontId="17" fillId="0" borderId="49" xfId="0" applyNumberFormat="1" applyFont="1" applyBorder="1" applyAlignment="1">
      <alignment/>
    </xf>
    <xf numFmtId="164" fontId="17" fillId="0" borderId="30" xfId="0" applyNumberFormat="1" applyFont="1" applyFill="1" applyBorder="1" applyAlignment="1">
      <alignment/>
    </xf>
    <xf numFmtId="164" fontId="17" fillId="0" borderId="42" xfId="0" applyNumberFormat="1" applyFont="1" applyBorder="1" applyAlignment="1">
      <alignment/>
    </xf>
    <xf numFmtId="0" fontId="26" fillId="0" borderId="6" xfId="0" applyFont="1" applyBorder="1" applyAlignment="1" quotePrefix="1">
      <alignment horizontal="center"/>
    </xf>
    <xf numFmtId="164" fontId="17" fillId="0" borderId="2" xfId="0" applyNumberFormat="1" applyFont="1" applyBorder="1" applyAlignment="1">
      <alignment/>
    </xf>
    <xf numFmtId="0" fontId="26" fillId="0" borderId="70" xfId="0" applyFont="1" applyBorder="1" applyAlignment="1">
      <alignment/>
    </xf>
    <xf numFmtId="0" fontId="26" fillId="0" borderId="39" xfId="0" applyFont="1" applyBorder="1" applyAlignment="1">
      <alignment/>
    </xf>
    <xf numFmtId="0" fontId="17" fillId="0" borderId="38" xfId="0" applyFont="1" applyBorder="1" applyAlignment="1" applyProtection="1">
      <alignment horizontal="left"/>
      <protection/>
    </xf>
    <xf numFmtId="0" fontId="26" fillId="0" borderId="34" xfId="0" applyFont="1" applyBorder="1" applyAlignment="1">
      <alignment/>
    </xf>
    <xf numFmtId="0" fontId="26" fillId="0" borderId="34" xfId="0" applyFont="1" applyBorder="1" applyAlignment="1" applyProtection="1">
      <alignment horizontal="left"/>
      <protection/>
    </xf>
    <xf numFmtId="0" fontId="17" fillId="0" borderId="34" xfId="0" applyFont="1" applyBorder="1" applyAlignment="1" applyProtection="1">
      <alignment horizontal="left"/>
      <protection/>
    </xf>
    <xf numFmtId="0" fontId="17" fillId="0" borderId="42" xfId="0" applyFont="1" applyBorder="1" applyAlignment="1" applyProtection="1">
      <alignment horizontal="left"/>
      <protection/>
    </xf>
    <xf numFmtId="0" fontId="26" fillId="0" borderId="0" xfId="0" applyFont="1" applyFill="1" applyBorder="1" applyAlignment="1">
      <alignment/>
    </xf>
    <xf numFmtId="164" fontId="26" fillId="0" borderId="34" xfId="0" applyNumberFormat="1" applyFont="1" applyBorder="1" applyAlignment="1">
      <alignment horizontal="center"/>
    </xf>
    <xf numFmtId="0" fontId="26" fillId="0" borderId="34" xfId="0" applyFont="1" applyBorder="1" applyAlignment="1" applyProtection="1" quotePrefix="1">
      <alignment horizontal="left"/>
      <protection/>
    </xf>
    <xf numFmtId="0" fontId="17" fillId="0" borderId="42" xfId="0" applyFont="1" applyBorder="1" applyAlignment="1" applyProtection="1" quotePrefix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107" xfId="0" applyFont="1" applyBorder="1" applyAlignment="1" applyProtection="1">
      <alignment horizontal="right"/>
      <protection/>
    </xf>
    <xf numFmtId="0" fontId="2" fillId="0" borderId="38" xfId="0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 applyProtection="1">
      <alignment horizontal="right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right"/>
    </xf>
    <xf numFmtId="164" fontId="2" fillId="0" borderId="49" xfId="0" applyNumberFormat="1" applyFont="1" applyFill="1" applyBorder="1" applyAlignment="1">
      <alignment horizontal="right"/>
    </xf>
    <xf numFmtId="0" fontId="2" fillId="0" borderId="110" xfId="0" applyFont="1" applyBorder="1" applyAlignment="1">
      <alignment/>
    </xf>
    <xf numFmtId="0" fontId="1" fillId="0" borderId="78" xfId="0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 horizontal="left"/>
      <protection/>
    </xf>
    <xf numFmtId="0" fontId="2" fillId="0" borderId="79" xfId="0" applyFont="1" applyBorder="1" applyAlignment="1" applyProtection="1">
      <alignment horizontal="left"/>
      <protection/>
    </xf>
    <xf numFmtId="0" fontId="2" fillId="0" borderId="78" xfId="0" applyFont="1" applyBorder="1" applyAlignment="1">
      <alignment/>
    </xf>
    <xf numFmtId="0" fontId="2" fillId="0" borderId="81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164" fontId="2" fillId="0" borderId="83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0" fontId="2" fillId="0" borderId="47" xfId="0" applyFont="1" applyBorder="1" applyAlignment="1">
      <alignment/>
    </xf>
    <xf numFmtId="164" fontId="2" fillId="0" borderId="76" xfId="0" applyNumberFormat="1" applyFont="1" applyBorder="1" applyAlignment="1">
      <alignment/>
    </xf>
    <xf numFmtId="164" fontId="2" fillId="0" borderId="75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6" fontId="1" fillId="0" borderId="77" xfId="0" applyNumberFormat="1" applyFont="1" applyBorder="1" applyAlignment="1" applyProtection="1" quotePrefix="1">
      <alignment horizontal="left"/>
      <protection/>
    </xf>
    <xf numFmtId="166" fontId="2" fillId="0" borderId="110" xfId="0" applyNumberFormat="1" applyFont="1" applyBorder="1" applyAlignment="1" applyProtection="1" quotePrefix="1">
      <alignment horizontal="left"/>
      <protection/>
    </xf>
    <xf numFmtId="166" fontId="2" fillId="0" borderId="79" xfId="0" applyNumberFormat="1" applyFont="1" applyBorder="1" applyAlignment="1" applyProtection="1">
      <alignment horizontal="left"/>
      <protection/>
    </xf>
    <xf numFmtId="166" fontId="1" fillId="0" borderId="78" xfId="0" applyNumberFormat="1" applyFont="1" applyBorder="1" applyAlignment="1" applyProtection="1" quotePrefix="1">
      <alignment horizontal="left"/>
      <protection/>
    </xf>
    <xf numFmtId="166" fontId="2" fillId="0" borderId="78" xfId="0" applyNumberFormat="1" applyFont="1" applyBorder="1" applyAlignment="1" applyProtection="1">
      <alignment horizontal="left"/>
      <protection/>
    </xf>
    <xf numFmtId="166" fontId="1" fillId="0" borderId="80" xfId="0" applyNumberFormat="1" applyFont="1" applyBorder="1" applyAlignment="1" applyProtection="1" quotePrefix="1">
      <alignment horizontal="left"/>
      <protection/>
    </xf>
    <xf numFmtId="166" fontId="2" fillId="0" borderId="81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/>
    </xf>
    <xf numFmtId="164" fontId="0" fillId="0" borderId="3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78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3" xfId="0" applyNumberFormat="1" applyBorder="1" applyAlignment="1" quotePrefix="1">
      <alignment horizontal="right"/>
    </xf>
    <xf numFmtId="0" fontId="0" fillId="0" borderId="0" xfId="0" applyFill="1" applyBorder="1" applyAlignment="1">
      <alignment/>
    </xf>
    <xf numFmtId="164" fontId="0" fillId="0" borderId="3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164" fontId="0" fillId="0" borderId="37" xfId="0" applyNumberFormat="1" applyBorder="1" applyAlignment="1">
      <alignment/>
    </xf>
    <xf numFmtId="164" fontId="0" fillId="0" borderId="110" xfId="0" applyNumberFormat="1" applyBorder="1" applyAlignment="1">
      <alignment/>
    </xf>
    <xf numFmtId="0" fontId="0" fillId="0" borderId="111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79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09" xfId="0" applyBorder="1" applyAlignment="1">
      <alignment horizontal="center"/>
    </xf>
    <xf numFmtId="0" fontId="0" fillId="0" borderId="107" xfId="0" applyBorder="1" applyAlignment="1">
      <alignment/>
    </xf>
    <xf numFmtId="164" fontId="0" fillId="0" borderId="45" xfId="0" applyNumberFormat="1" applyBorder="1" applyAlignment="1">
      <alignment/>
    </xf>
    <xf numFmtId="164" fontId="0" fillId="0" borderId="45" xfId="0" applyNumberFormat="1" applyBorder="1" applyAlignment="1">
      <alignment horizontal="right"/>
    </xf>
    <xf numFmtId="0" fontId="0" fillId="0" borderId="66" xfId="0" applyBorder="1" applyAlignment="1">
      <alignment/>
    </xf>
    <xf numFmtId="164" fontId="0" fillId="0" borderId="76" xfId="0" applyNumberFormat="1" applyBorder="1" applyAlignment="1">
      <alignment/>
    </xf>
    <xf numFmtId="164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164" fontId="0" fillId="0" borderId="73" xfId="0" applyNumberFormat="1" applyFill="1" applyBorder="1" applyAlignment="1">
      <alignment/>
    </xf>
    <xf numFmtId="164" fontId="0" fillId="0" borderId="108" xfId="0" applyNumberFormat="1" applyFill="1" applyBorder="1" applyAlignment="1">
      <alignment/>
    </xf>
    <xf numFmtId="164" fontId="0" fillId="0" borderId="82" xfId="0" applyNumberFormat="1" applyFill="1" applyBorder="1" applyAlignment="1">
      <alignment/>
    </xf>
    <xf numFmtId="164" fontId="0" fillId="0" borderId="72" xfId="0" applyNumberFormat="1" applyBorder="1" applyAlignment="1">
      <alignment/>
    </xf>
    <xf numFmtId="164" fontId="0" fillId="0" borderId="57" xfId="0" applyNumberFormat="1" applyBorder="1" applyAlignment="1">
      <alignment/>
    </xf>
    <xf numFmtId="0" fontId="0" fillId="0" borderId="6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2" fontId="0" fillId="0" borderId="69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9" xfId="0" applyNumberFormat="1" applyBorder="1" applyAlignment="1">
      <alignment horizontal="center" vertical="center" wrapText="1"/>
    </xf>
    <xf numFmtId="2" fontId="0" fillId="0" borderId="69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3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2" fillId="0" borderId="51" xfId="21" applyNumberFormat="1" applyFont="1" applyBorder="1" applyAlignment="1" applyProtection="1">
      <alignment horizontal="center" vertical="center"/>
      <protection/>
    </xf>
    <xf numFmtId="165" fontId="2" fillId="0" borderId="53" xfId="21" applyFont="1" applyBorder="1" applyAlignment="1">
      <alignment horizontal="center" vertical="center"/>
      <protection/>
    </xf>
    <xf numFmtId="165" fontId="2" fillId="0" borderId="115" xfId="21" applyNumberFormat="1" applyFont="1" applyBorder="1" applyAlignment="1" applyProtection="1">
      <alignment horizontal="center" vertical="center"/>
      <protection/>
    </xf>
    <xf numFmtId="165" fontId="2" fillId="0" borderId="62" xfId="21" applyNumberFormat="1" applyFont="1" applyBorder="1" applyAlignment="1" applyProtection="1">
      <alignment horizontal="center" vertical="center"/>
      <protection/>
    </xf>
    <xf numFmtId="165" fontId="2" fillId="0" borderId="61" xfId="21" applyNumberFormat="1" applyFont="1" applyBorder="1" applyAlignment="1" applyProtection="1">
      <alignment horizontal="center" vertical="center"/>
      <protection/>
    </xf>
    <xf numFmtId="165" fontId="1" fillId="0" borderId="0" xfId="21" applyFont="1" applyAlignment="1">
      <alignment horizontal="center"/>
      <protection/>
    </xf>
    <xf numFmtId="165" fontId="13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2" fillId="0" borderId="77" xfId="21" applyNumberFormat="1" applyFont="1" applyBorder="1" applyAlignment="1" applyProtection="1">
      <alignment horizontal="center" vertical="center"/>
      <protection/>
    </xf>
    <xf numFmtId="165" fontId="9" fillId="0" borderId="79" xfId="21" applyBorder="1" applyAlignment="1">
      <alignment horizontal="center" vertical="center"/>
      <protection/>
    </xf>
    <xf numFmtId="165" fontId="1" fillId="0" borderId="0" xfId="22" applyFont="1" applyAlignment="1">
      <alignment horizontal="center"/>
      <protection/>
    </xf>
    <xf numFmtId="165" fontId="13" fillId="0" borderId="0" xfId="22" applyNumberFormat="1" applyFont="1" applyAlignment="1" applyProtection="1">
      <alignment horizontal="center"/>
      <protection/>
    </xf>
    <xf numFmtId="165" fontId="1" fillId="0" borderId="0" xfId="22" applyNumberFormat="1" applyFont="1" applyAlignment="1" applyProtection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0" fontId="17" fillId="0" borderId="115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164" fontId="1" fillId="0" borderId="37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16" fillId="0" borderId="83" xfId="0" applyNumberFormat="1" applyFont="1" applyBorder="1" applyAlignment="1">
      <alignment horizontal="center"/>
    </xf>
    <xf numFmtId="164" fontId="16" fillId="0" borderId="61" xfId="0" applyNumberFormat="1" applyFont="1" applyBorder="1" applyAlignment="1">
      <alignment horizontal="center"/>
    </xf>
    <xf numFmtId="164" fontId="16" fillId="0" borderId="75" xfId="0" applyNumberFormat="1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1" fontId="16" fillId="0" borderId="59" xfId="0" applyNumberFormat="1" applyFont="1" applyBorder="1" applyAlignment="1" applyProtection="1">
      <alignment horizontal="center" vertical="center" wrapText="1"/>
      <protection locked="0"/>
    </xf>
    <xf numFmtId="1" fontId="16" fillId="0" borderId="29" xfId="0" applyNumberFormat="1" applyFont="1" applyBorder="1" applyAlignment="1" applyProtection="1">
      <alignment horizontal="center" vertical="center" wrapText="1"/>
      <protection locked="0"/>
    </xf>
    <xf numFmtId="0" fontId="16" fillId="0" borderId="68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26" fillId="0" borderId="1" xfId="0" applyFont="1" applyBorder="1" applyAlignment="1" applyProtection="1">
      <alignment horizontal="right"/>
      <protection/>
    </xf>
    <xf numFmtId="0" fontId="26" fillId="0" borderId="69" xfId="0" applyFont="1" applyBorder="1" applyAlignment="1" applyProtection="1">
      <alignment horizontal="center"/>
      <protection/>
    </xf>
    <xf numFmtId="0" fontId="26" fillId="0" borderId="5" xfId="0" applyFont="1" applyBorder="1" applyAlignment="1" applyProtection="1">
      <alignment horizontal="center"/>
      <protection/>
    </xf>
    <xf numFmtId="0" fontId="26" fillId="0" borderId="6" xfId="0" applyFont="1" applyBorder="1" applyAlignment="1" applyProtection="1">
      <alignment horizontal="center"/>
      <protection/>
    </xf>
    <xf numFmtId="0" fontId="26" fillId="0" borderId="69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9" fillId="0" borderId="0" xfId="0" applyFont="1" applyBorder="1" applyAlignment="1" applyProtection="1">
      <alignment horizontal="right"/>
      <protection/>
    </xf>
    <xf numFmtId="0" fontId="26" fillId="0" borderId="61" xfId="0" applyFont="1" applyBorder="1" applyAlignment="1" applyProtection="1">
      <alignment horizontal="center"/>
      <protection/>
    </xf>
    <xf numFmtId="0" fontId="26" fillId="0" borderId="75" xfId="0" applyFont="1" applyBorder="1" applyAlignment="1" applyProtection="1">
      <alignment horizontal="center"/>
      <protection/>
    </xf>
    <xf numFmtId="0" fontId="26" fillId="0" borderId="83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 quotePrefix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 quotePrefix="1">
      <alignment horizontal="right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6" fontId="34" fillId="0" borderId="0" xfId="0" applyNumberFormat="1" applyFont="1" applyAlignment="1" applyProtection="1">
      <alignment horizontal="center" wrapText="1"/>
      <protection/>
    </xf>
    <xf numFmtId="166" fontId="34" fillId="0" borderId="0" xfId="0" applyNumberFormat="1" applyFont="1" applyAlignment="1" applyProtection="1">
      <alignment horizontal="center"/>
      <protection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7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CPI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0483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60483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60483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876675" y="490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CE%20DEVISION\MAIN%20TABLE\Index\NWPI.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  <sheetName val="Relatives"/>
      <sheetName val="Index"/>
      <sheetName val="Index-Overall"/>
      <sheetName val="Index-Nationl"/>
      <sheetName val="Index-Agri"/>
      <sheetName val="Index-Ind"/>
      <sheetName val="Index-Imp"/>
      <sheetName val="Graph"/>
      <sheetName val="Index-Old"/>
      <sheetName val="Weight-Imp"/>
      <sheetName val="Weight-Ind"/>
      <sheetName val="Weight-Agri"/>
      <sheetName val="Production"/>
      <sheetName val="Address"/>
      <sheetName val="inflation"/>
    </sheetNames>
    <sheetDataSet>
      <sheetData sheetId="3">
        <row r="13">
          <cell r="C13">
            <v>99.99999999999999</v>
          </cell>
        </row>
        <row r="14">
          <cell r="C14">
            <v>49.593021995747016</v>
          </cell>
        </row>
        <row r="15">
          <cell r="C15">
            <v>16.585694084141824</v>
          </cell>
        </row>
        <row r="16">
          <cell r="C16">
            <v>6.086031204033311</v>
          </cell>
        </row>
        <row r="17">
          <cell r="C17">
            <v>3.770519507075808</v>
          </cell>
        </row>
        <row r="18">
          <cell r="C18">
            <v>11.183012678383857</v>
          </cell>
        </row>
        <row r="19">
          <cell r="C19">
            <v>1.9487350779721184</v>
          </cell>
        </row>
        <row r="20">
          <cell r="C20">
            <v>10.019129444140097</v>
          </cell>
        </row>
        <row r="21">
          <cell r="C21">
            <v>20.37273710722672</v>
          </cell>
        </row>
        <row r="22">
          <cell r="C22">
            <v>6.117694570987977</v>
          </cell>
        </row>
        <row r="23">
          <cell r="C23">
            <v>5.693628753648385</v>
          </cell>
        </row>
        <row r="24">
          <cell r="C24">
            <v>4.4957766210627</v>
          </cell>
        </row>
        <row r="25">
          <cell r="C25">
            <v>4.065637161527658</v>
          </cell>
        </row>
        <row r="26">
          <cell r="C26">
            <v>30.034340897026254</v>
          </cell>
        </row>
        <row r="27">
          <cell r="C27">
            <v>5.397977971447429</v>
          </cell>
        </row>
        <row r="28">
          <cell r="C28">
            <v>2.4560330063653932</v>
          </cell>
        </row>
        <row r="29">
          <cell r="C29">
            <v>6.973714820123034</v>
          </cell>
        </row>
        <row r="30">
          <cell r="C30">
            <v>1.8659527269142209</v>
          </cell>
        </row>
        <row r="31">
          <cell r="C31">
            <v>2.731641690470963</v>
          </cell>
        </row>
        <row r="32">
          <cell r="C32">
            <v>3.1001290737979397</v>
          </cell>
        </row>
        <row r="33">
          <cell r="C33">
            <v>7.508891607907275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">
      <selection activeCell="K4" sqref="K4:L4"/>
    </sheetView>
  </sheetViews>
  <sheetFormatPr defaultColWidth="9.140625" defaultRowHeight="12.75"/>
  <sheetData>
    <row r="1" spans="3:4" ht="12.75">
      <c r="C1" s="42"/>
      <c r="D1" s="42"/>
    </row>
    <row r="2" spans="3:4" ht="18">
      <c r="C2" s="656"/>
      <c r="D2" s="657" t="s">
        <v>510</v>
      </c>
    </row>
    <row r="3" spans="3:4" ht="15.75">
      <c r="C3" s="658"/>
      <c r="D3" s="659" t="s">
        <v>527</v>
      </c>
    </row>
    <row r="4" spans="3:4" ht="15">
      <c r="C4" s="69"/>
      <c r="D4" s="660"/>
    </row>
    <row r="5" spans="2:5" ht="15.75">
      <c r="B5" s="959" t="s">
        <v>511</v>
      </c>
      <c r="C5" s="959"/>
      <c r="D5" s="959"/>
      <c r="E5" s="959"/>
    </row>
    <row r="6" spans="2:5" ht="15.75">
      <c r="B6" s="661"/>
      <c r="C6" s="661"/>
      <c r="D6" s="661"/>
      <c r="E6" s="661"/>
    </row>
    <row r="7" spans="1:7" ht="14.25">
      <c r="A7" s="662">
        <v>1</v>
      </c>
      <c r="B7" s="663" t="s">
        <v>512</v>
      </c>
      <c r="C7" s="663"/>
      <c r="D7" s="663"/>
      <c r="E7" s="663"/>
      <c r="F7" s="664"/>
      <c r="G7" s="664"/>
    </row>
    <row r="8" spans="1:7" ht="14.25">
      <c r="A8" s="662">
        <v>2</v>
      </c>
      <c r="B8" s="663" t="s">
        <v>513</v>
      </c>
      <c r="C8" s="663"/>
      <c r="D8" s="663"/>
      <c r="E8" s="663"/>
      <c r="F8" s="664"/>
      <c r="G8" s="664"/>
    </row>
    <row r="9" spans="1:7" ht="14.25">
      <c r="A9" s="662">
        <v>3</v>
      </c>
      <c r="B9" s="663" t="s">
        <v>514</v>
      </c>
      <c r="C9" s="663"/>
      <c r="D9" s="663"/>
      <c r="E9" s="663"/>
      <c r="F9" s="664"/>
      <c r="G9" s="664"/>
    </row>
    <row r="10" spans="1:7" ht="14.25">
      <c r="A10" s="662">
        <v>4</v>
      </c>
      <c r="B10" s="663" t="s">
        <v>508</v>
      </c>
      <c r="C10" s="663"/>
      <c r="D10" s="663"/>
      <c r="E10" s="663"/>
      <c r="F10" s="664"/>
      <c r="G10" s="664"/>
    </row>
    <row r="11" spans="1:7" ht="14.25">
      <c r="A11" s="662">
        <v>5</v>
      </c>
      <c r="B11" s="663" t="s">
        <v>515</v>
      </c>
      <c r="C11" s="663"/>
      <c r="D11" s="663"/>
      <c r="E11" s="663"/>
      <c r="F11" s="664"/>
      <c r="G11" s="664"/>
    </row>
    <row r="12" spans="1:7" ht="14.25">
      <c r="A12" s="662">
        <v>6</v>
      </c>
      <c r="B12" s="663" t="s">
        <v>516</v>
      </c>
      <c r="C12" s="663"/>
      <c r="D12" s="663"/>
      <c r="E12" s="663"/>
      <c r="F12" s="664"/>
      <c r="G12" s="664"/>
    </row>
    <row r="13" spans="1:7" ht="14.25">
      <c r="A13" s="662">
        <v>7</v>
      </c>
      <c r="B13" s="663" t="s">
        <v>517</v>
      </c>
      <c r="C13" s="663"/>
      <c r="D13" s="663"/>
      <c r="E13" s="663"/>
      <c r="F13" s="664"/>
      <c r="G13" s="664"/>
    </row>
    <row r="14" spans="1:7" ht="14.25">
      <c r="A14" s="662">
        <v>8</v>
      </c>
      <c r="B14" s="663" t="s">
        <v>518</v>
      </c>
      <c r="C14" s="663"/>
      <c r="D14" s="663"/>
      <c r="E14" s="663"/>
      <c r="F14" s="664"/>
      <c r="G14" s="664"/>
    </row>
    <row r="15" spans="1:7" ht="14.25">
      <c r="A15" s="662">
        <v>9</v>
      </c>
      <c r="B15" s="663" t="s">
        <v>260</v>
      </c>
      <c r="C15" s="663"/>
      <c r="D15" s="663"/>
      <c r="E15" s="663"/>
      <c r="F15" s="664"/>
      <c r="G15" s="664"/>
    </row>
    <row r="16" spans="1:7" ht="14.25">
      <c r="A16" s="662">
        <v>10</v>
      </c>
      <c r="B16" s="663" t="s">
        <v>519</v>
      </c>
      <c r="C16" s="663"/>
      <c r="D16" s="663"/>
      <c r="E16" s="663"/>
      <c r="F16" s="664"/>
      <c r="G16" s="664"/>
    </row>
    <row r="17" spans="1:7" ht="14.25">
      <c r="A17" s="662">
        <v>11</v>
      </c>
      <c r="B17" s="663" t="s">
        <v>309</v>
      </c>
      <c r="C17" s="663"/>
      <c r="D17" s="663"/>
      <c r="E17" s="663"/>
      <c r="F17" s="664"/>
      <c r="G17" s="664"/>
    </row>
    <row r="18" spans="1:7" ht="14.25">
      <c r="A18" s="662">
        <v>12</v>
      </c>
      <c r="B18" s="663" t="s">
        <v>520</v>
      </c>
      <c r="C18" s="663"/>
      <c r="D18" s="663"/>
      <c r="E18" s="663"/>
      <c r="F18" s="664"/>
      <c r="G18" s="664"/>
    </row>
    <row r="19" spans="1:7" ht="14.25">
      <c r="A19" s="662">
        <v>13</v>
      </c>
      <c r="B19" s="663" t="s">
        <v>392</v>
      </c>
      <c r="C19" s="663"/>
      <c r="D19" s="663"/>
      <c r="E19" s="663"/>
      <c r="F19" s="664"/>
      <c r="G19" s="664"/>
    </row>
    <row r="20" spans="1:7" ht="14.25">
      <c r="A20" s="662">
        <v>14</v>
      </c>
      <c r="B20" s="663" t="s">
        <v>521</v>
      </c>
      <c r="C20" s="663"/>
      <c r="D20" s="663"/>
      <c r="E20" s="663"/>
      <c r="F20" s="664"/>
      <c r="G20" s="664"/>
    </row>
    <row r="21" spans="1:7" ht="14.25">
      <c r="A21" s="662">
        <v>15</v>
      </c>
      <c r="B21" s="663" t="s">
        <v>522</v>
      </c>
      <c r="C21" s="663"/>
      <c r="D21" s="663"/>
      <c r="E21" s="663"/>
      <c r="F21" s="664"/>
      <c r="G21" s="664"/>
    </row>
    <row r="22" spans="1:7" ht="14.25">
      <c r="A22" s="662">
        <v>16</v>
      </c>
      <c r="B22" s="663" t="s">
        <v>523</v>
      </c>
      <c r="C22" s="663"/>
      <c r="D22" s="663"/>
      <c r="E22" s="663"/>
      <c r="F22" s="664"/>
      <c r="G22" s="664"/>
    </row>
    <row r="23" spans="1:7" ht="14.25">
      <c r="A23" s="662">
        <v>17</v>
      </c>
      <c r="B23" s="663" t="s">
        <v>524</v>
      </c>
      <c r="C23" s="663"/>
      <c r="D23" s="663"/>
      <c r="E23" s="663"/>
      <c r="F23" s="664"/>
      <c r="G23" s="664"/>
    </row>
    <row r="24" spans="1:7" ht="14.25">
      <c r="A24" s="662">
        <v>18</v>
      </c>
      <c r="B24" s="663" t="s">
        <v>525</v>
      </c>
      <c r="C24" s="663"/>
      <c r="D24" s="663"/>
      <c r="E24" s="663"/>
      <c r="F24" s="664"/>
      <c r="G24" s="664"/>
    </row>
    <row r="25" spans="1:7" ht="14.25">
      <c r="A25" s="662">
        <v>19</v>
      </c>
      <c r="B25" s="663" t="s">
        <v>528</v>
      </c>
      <c r="C25" s="663"/>
      <c r="D25" s="663"/>
      <c r="E25" s="663"/>
      <c r="F25" s="664"/>
      <c r="G25" s="664"/>
    </row>
    <row r="26" spans="1:7" ht="14.25">
      <c r="A26" s="662">
        <v>20</v>
      </c>
      <c r="B26" s="663" t="s">
        <v>526</v>
      </c>
      <c r="C26" s="663"/>
      <c r="D26" s="663"/>
      <c r="E26" s="663"/>
      <c r="F26" s="664"/>
      <c r="G26" s="664"/>
    </row>
    <row r="27" spans="1:7" ht="14.25">
      <c r="A27" s="665">
        <v>21</v>
      </c>
      <c r="B27" s="810" t="s">
        <v>785</v>
      </c>
      <c r="C27" s="663"/>
      <c r="D27" s="663"/>
      <c r="E27" s="663"/>
      <c r="F27" s="664"/>
      <c r="G27" s="664"/>
    </row>
    <row r="28" spans="1:5" ht="14.25">
      <c r="A28" s="665">
        <v>22</v>
      </c>
      <c r="B28" s="810" t="s">
        <v>784</v>
      </c>
      <c r="C28" s="42"/>
      <c r="D28" s="42"/>
      <c r="E28" s="42"/>
    </row>
    <row r="29" spans="1:5" ht="12.75">
      <c r="A29" s="42"/>
      <c r="B29" s="42"/>
      <c r="C29" s="42"/>
      <c r="D29" s="42"/>
      <c r="E29" s="42"/>
    </row>
    <row r="30" spans="1:5" ht="12.75">
      <c r="A30" s="42"/>
      <c r="B30" s="42"/>
      <c r="C30" s="42"/>
      <c r="D30" s="42"/>
      <c r="E30" s="42"/>
    </row>
    <row r="31" spans="1:5" ht="12.75">
      <c r="A31" s="42"/>
      <c r="B31" s="42"/>
      <c r="C31" s="42"/>
      <c r="D31" s="42"/>
      <c r="E31" s="42"/>
    </row>
    <row r="32" spans="1:5" ht="12.75">
      <c r="A32" s="42"/>
      <c r="B32" s="42"/>
      <c r="C32" s="42"/>
      <c r="D32" s="42"/>
      <c r="E32" s="42"/>
    </row>
    <row r="33" spans="1:5" ht="12.75">
      <c r="A33" s="42"/>
      <c r="B33" s="42"/>
      <c r="C33" s="42"/>
      <c r="D33" s="42"/>
      <c r="E33" s="42"/>
    </row>
    <row r="34" spans="1:5" ht="12.75">
      <c r="A34" s="42"/>
      <c r="B34" s="42"/>
      <c r="C34" s="42"/>
      <c r="D34" s="42"/>
      <c r="E34" s="42"/>
    </row>
    <row r="35" spans="1:5" ht="12.75">
      <c r="A35" s="42"/>
      <c r="B35" s="42"/>
      <c r="C35" s="42"/>
      <c r="D35" s="42"/>
      <c r="E35" s="42"/>
    </row>
    <row r="36" spans="1:5" ht="12.75">
      <c r="A36" s="42"/>
      <c r="B36" s="42"/>
      <c r="C36" s="42"/>
      <c r="D36" s="42"/>
      <c r="E36" s="42"/>
    </row>
    <row r="37" spans="1:5" ht="12.75">
      <c r="A37" s="42"/>
      <c r="B37" s="42"/>
      <c r="C37" s="42"/>
      <c r="D37" s="42"/>
      <c r="E37" s="42"/>
    </row>
    <row r="38" spans="1:5" ht="12.75">
      <c r="A38" s="42"/>
      <c r="B38" s="42"/>
      <c r="C38" s="42"/>
      <c r="D38" s="42"/>
      <c r="E38" s="42"/>
    </row>
    <row r="39" spans="1:5" ht="12.75">
      <c r="A39" s="42"/>
      <c r="B39" s="42"/>
      <c r="C39" s="42"/>
      <c r="D39" s="42"/>
      <c r="E39" s="42"/>
    </row>
    <row r="40" spans="1:5" ht="12.75">
      <c r="A40" s="42"/>
      <c r="B40" s="42"/>
      <c r="C40" s="42"/>
      <c r="D40" s="42"/>
      <c r="E40" s="42"/>
    </row>
    <row r="41" spans="1:5" ht="12.75">
      <c r="A41" s="42"/>
      <c r="B41" s="42"/>
      <c r="C41" s="42"/>
      <c r="D41" s="42"/>
      <c r="E41" s="42"/>
    </row>
    <row r="42" spans="1:5" ht="12.75">
      <c r="A42" s="42"/>
      <c r="B42" s="42"/>
      <c r="C42" s="42"/>
      <c r="D42" s="42"/>
      <c r="E42" s="42"/>
    </row>
    <row r="43" spans="1:5" ht="12.75">
      <c r="A43" s="42"/>
      <c r="B43" s="42"/>
      <c r="C43" s="42"/>
      <c r="D43" s="42"/>
      <c r="E43" s="42"/>
    </row>
    <row r="44" spans="1:5" ht="12.75">
      <c r="A44" s="42"/>
      <c r="B44" s="42"/>
      <c r="C44" s="42"/>
      <c r="D44" s="42"/>
      <c r="E44" s="42"/>
    </row>
    <row r="45" spans="1:5" ht="12.75">
      <c r="A45" s="42"/>
      <c r="B45" s="42"/>
      <c r="C45" s="42"/>
      <c r="D45" s="42"/>
      <c r="E45" s="42"/>
    </row>
    <row r="46" spans="1:5" ht="12.75">
      <c r="A46" s="42"/>
      <c r="B46" s="42"/>
      <c r="C46" s="42"/>
      <c r="D46" s="42"/>
      <c r="E46" s="42"/>
    </row>
    <row r="47" spans="1:5" ht="12.75">
      <c r="A47" s="42"/>
      <c r="B47" s="42"/>
      <c r="C47" s="42"/>
      <c r="D47" s="42"/>
      <c r="E47" s="42"/>
    </row>
    <row r="48" spans="1:5" ht="12.75">
      <c r="A48" s="42"/>
      <c r="B48" s="42"/>
      <c r="C48" s="42"/>
      <c r="D48" s="42"/>
      <c r="E48" s="42"/>
    </row>
    <row r="49" spans="1:5" ht="12.75">
      <c r="A49" s="42"/>
      <c r="B49" s="42"/>
      <c r="C49" s="42"/>
      <c r="D49" s="42"/>
      <c r="E49" s="42"/>
    </row>
    <row r="50" spans="1:5" ht="12.75">
      <c r="A50" s="42"/>
      <c r="B50" s="42"/>
      <c r="C50" s="42"/>
      <c r="D50" s="42"/>
      <c r="E50" s="42"/>
    </row>
    <row r="51" spans="1:5" ht="12.75">
      <c r="A51" s="42"/>
      <c r="B51" s="42"/>
      <c r="C51" s="42"/>
      <c r="D51" s="42"/>
      <c r="E51" s="42"/>
    </row>
    <row r="52" spans="1:5" ht="12.75">
      <c r="A52" s="42"/>
      <c r="B52" s="42"/>
      <c r="C52" s="42"/>
      <c r="D52" s="42"/>
      <c r="E52" s="42"/>
    </row>
    <row r="53" spans="1:5" ht="12.75">
      <c r="A53" s="42"/>
      <c r="B53" s="42"/>
      <c r="C53" s="42"/>
      <c r="D53" s="42"/>
      <c r="E53" s="42"/>
    </row>
    <row r="54" spans="1:5" ht="12.75">
      <c r="A54" s="42"/>
      <c r="B54" s="42"/>
      <c r="C54" s="42"/>
      <c r="D54" s="42"/>
      <c r="E54" s="42"/>
    </row>
    <row r="55" spans="1:5" ht="12.75">
      <c r="A55" s="42"/>
      <c r="B55" s="42"/>
      <c r="C55" s="42"/>
      <c r="D55" s="42"/>
      <c r="E55" s="42"/>
    </row>
    <row r="56" spans="1:5" ht="12.75">
      <c r="A56" s="42"/>
      <c r="B56" s="42"/>
      <c r="C56" s="42"/>
      <c r="D56" s="42"/>
      <c r="E56" s="42"/>
    </row>
    <row r="57" spans="1:5" ht="12.75">
      <c r="A57" s="42"/>
      <c r="B57" s="42"/>
      <c r="C57" s="42"/>
      <c r="D57" s="42"/>
      <c r="E57" s="42"/>
    </row>
    <row r="58" spans="1:5" ht="12.75">
      <c r="A58" s="42"/>
      <c r="B58" s="42"/>
      <c r="C58" s="42"/>
      <c r="D58" s="42"/>
      <c r="E58" s="42"/>
    </row>
    <row r="59" spans="1:5" ht="12.75">
      <c r="A59" s="42"/>
      <c r="B59" s="42"/>
      <c r="C59" s="42"/>
      <c r="D59" s="42"/>
      <c r="E59" s="42"/>
    </row>
    <row r="60" spans="1:5" ht="12.75">
      <c r="A60" s="42"/>
      <c r="B60" s="42"/>
      <c r="C60" s="42"/>
      <c r="D60" s="42"/>
      <c r="E60" s="42"/>
    </row>
    <row r="61" spans="1:5" ht="12.75">
      <c r="A61" s="42"/>
      <c r="B61" s="42"/>
      <c r="C61" s="42"/>
      <c r="D61" s="42"/>
      <c r="E61" s="42"/>
    </row>
    <row r="62" spans="1:5" ht="12.75">
      <c r="A62" s="42"/>
      <c r="B62" s="42"/>
      <c r="C62" s="42"/>
      <c r="D62" s="42"/>
      <c r="E62" s="42"/>
    </row>
    <row r="63" spans="1:5" ht="12.75">
      <c r="A63" s="42"/>
      <c r="B63" s="42"/>
      <c r="C63" s="42"/>
      <c r="D63" s="42"/>
      <c r="E63" s="42"/>
    </row>
    <row r="64" spans="1:5" ht="12.75">
      <c r="A64" s="42"/>
      <c r="B64" s="42"/>
      <c r="C64" s="42"/>
      <c r="D64" s="42"/>
      <c r="E64" s="42"/>
    </row>
    <row r="65" spans="1:5" ht="12.75">
      <c r="A65" s="42"/>
      <c r="B65" s="42"/>
      <c r="C65" s="42"/>
      <c r="D65" s="42"/>
      <c r="E65" s="42"/>
    </row>
    <row r="66" spans="1:5" ht="12.75">
      <c r="A66" s="42"/>
      <c r="B66" s="42"/>
      <c r="C66" s="42"/>
      <c r="D66" s="42"/>
      <c r="E66" s="42"/>
    </row>
    <row r="67" spans="1:5" ht="12.75">
      <c r="A67" s="42"/>
      <c r="B67" s="42"/>
      <c r="C67" s="42"/>
      <c r="D67" s="42"/>
      <c r="E67" s="42"/>
    </row>
    <row r="68" spans="1:5" ht="12.75">
      <c r="A68" s="42"/>
      <c r="B68" s="42"/>
      <c r="C68" s="42"/>
      <c r="D68" s="42"/>
      <c r="E68" s="42"/>
    </row>
    <row r="69" spans="1:5" ht="12.75">
      <c r="A69" s="42"/>
      <c r="B69" s="42"/>
      <c r="C69" s="42"/>
      <c r="D69" s="42"/>
      <c r="E69" s="42"/>
    </row>
    <row r="70" spans="1:5" ht="12.75">
      <c r="A70" s="42"/>
      <c r="B70" s="42"/>
      <c r="C70" s="42"/>
      <c r="D70" s="42"/>
      <c r="E70" s="42"/>
    </row>
    <row r="71" spans="1:5" ht="12.75">
      <c r="A71" s="42"/>
      <c r="B71" s="42"/>
      <c r="C71" s="42"/>
      <c r="D71" s="42"/>
      <c r="E71" s="42"/>
    </row>
    <row r="72" spans="1:5" ht="12.75">
      <c r="A72" s="42"/>
      <c r="B72" s="42"/>
      <c r="C72" s="42"/>
      <c r="D72" s="42"/>
      <c r="E72" s="42"/>
    </row>
    <row r="73" spans="1:5" ht="12.75">
      <c r="A73" s="42"/>
      <c r="B73" s="42"/>
      <c r="C73" s="42"/>
      <c r="D73" s="42"/>
      <c r="E73" s="42"/>
    </row>
    <row r="74" spans="1:5" ht="12.75">
      <c r="A74" s="42"/>
      <c r="B74" s="42"/>
      <c r="C74" s="42"/>
      <c r="D74" s="42"/>
      <c r="E74" s="42"/>
    </row>
    <row r="75" spans="1:5" ht="12.75">
      <c r="A75" s="42"/>
      <c r="B75" s="42"/>
      <c r="C75" s="42"/>
      <c r="D75" s="42"/>
      <c r="E75" s="42"/>
    </row>
    <row r="76" spans="1:5" ht="12.75">
      <c r="A76" s="42"/>
      <c r="B76" s="42"/>
      <c r="C76" s="42"/>
      <c r="D76" s="42"/>
      <c r="E76" s="42"/>
    </row>
    <row r="77" spans="1:5" ht="12.75">
      <c r="A77" s="42"/>
      <c r="B77" s="42"/>
      <c r="C77" s="42"/>
      <c r="D77" s="42"/>
      <c r="E77" s="42"/>
    </row>
    <row r="78" spans="1:5" ht="12.75">
      <c r="A78" s="42"/>
      <c r="B78" s="42"/>
      <c r="C78" s="42"/>
      <c r="D78" s="42"/>
      <c r="E78" s="42"/>
    </row>
    <row r="79" spans="1:5" ht="12.75">
      <c r="A79" s="42"/>
      <c r="B79" s="42"/>
      <c r="C79" s="42"/>
      <c r="D79" s="42"/>
      <c r="E79" s="42"/>
    </row>
    <row r="80" spans="1:5" ht="12.75">
      <c r="A80" s="42"/>
      <c r="B80" s="42"/>
      <c r="C80" s="42"/>
      <c r="D80" s="42"/>
      <c r="E80" s="42"/>
    </row>
    <row r="81" spans="1:5" ht="12.75">
      <c r="A81" s="42"/>
      <c r="B81" s="42"/>
      <c r="C81" s="42"/>
      <c r="D81" s="42"/>
      <c r="E81" s="42"/>
    </row>
    <row r="82" spans="1:5" ht="12.75">
      <c r="A82" s="42"/>
      <c r="B82" s="42"/>
      <c r="C82" s="42"/>
      <c r="D82" s="42"/>
      <c r="E82" s="42"/>
    </row>
    <row r="83" spans="1:5" ht="12.75">
      <c r="A83" s="42"/>
      <c r="B83" s="42"/>
      <c r="C83" s="42"/>
      <c r="D83" s="42"/>
      <c r="E83" s="42"/>
    </row>
    <row r="84" spans="1:5" ht="12.75">
      <c r="A84" s="42"/>
      <c r="B84" s="42"/>
      <c r="C84" s="42"/>
      <c r="D84" s="42"/>
      <c r="E84" s="42"/>
    </row>
    <row r="85" spans="1:5" ht="12.75">
      <c r="A85" s="42"/>
      <c r="B85" s="42"/>
      <c r="C85" s="42"/>
      <c r="D85" s="42"/>
      <c r="E85" s="42"/>
    </row>
    <row r="86" spans="1:5" ht="12.75">
      <c r="A86" s="42"/>
      <c r="B86" s="42"/>
      <c r="C86" s="42"/>
      <c r="D86" s="42"/>
      <c r="E86" s="42"/>
    </row>
    <row r="87" spans="1:5" ht="12.75">
      <c r="A87" s="42"/>
      <c r="B87" s="42"/>
      <c r="C87" s="42"/>
      <c r="D87" s="42"/>
      <c r="E87" s="42"/>
    </row>
    <row r="88" spans="1:5" ht="12.75">
      <c r="A88" s="42"/>
      <c r="B88" s="42"/>
      <c r="C88" s="42"/>
      <c r="D88" s="42"/>
      <c r="E88" s="42"/>
    </row>
    <row r="89" spans="1:5" ht="12.75">
      <c r="A89" s="42"/>
      <c r="B89" s="42"/>
      <c r="C89" s="42"/>
      <c r="D89" s="42"/>
      <c r="E89" s="42"/>
    </row>
    <row r="90" spans="1:5" ht="12.75">
      <c r="A90" s="42"/>
      <c r="B90" s="42"/>
      <c r="C90" s="42"/>
      <c r="D90" s="42"/>
      <c r="E90" s="42"/>
    </row>
    <row r="91" spans="1:5" ht="12.75">
      <c r="A91" s="42"/>
      <c r="B91" s="42"/>
      <c r="C91" s="42"/>
      <c r="D91" s="42"/>
      <c r="E91" s="42"/>
    </row>
    <row r="92" spans="1:5" ht="12.75">
      <c r="A92" s="42"/>
      <c r="B92" s="42"/>
      <c r="C92" s="42"/>
      <c r="D92" s="42"/>
      <c r="E92" s="42"/>
    </row>
    <row r="93" spans="1:5" ht="12.75">
      <c r="A93" s="42"/>
      <c r="B93" s="42"/>
      <c r="C93" s="42"/>
      <c r="D93" s="42"/>
      <c r="E93" s="42"/>
    </row>
    <row r="94" spans="1:5" ht="12.75">
      <c r="A94" s="42"/>
      <c r="B94" s="42"/>
      <c r="C94" s="42"/>
      <c r="D94" s="42"/>
      <c r="E94" s="42"/>
    </row>
    <row r="95" spans="1:5" ht="12.75">
      <c r="A95" s="42"/>
      <c r="B95" s="42"/>
      <c r="C95" s="42"/>
      <c r="D95" s="42"/>
      <c r="E95" s="42"/>
    </row>
    <row r="96" spans="1:5" ht="12.75">
      <c r="A96" s="42"/>
      <c r="B96" s="42"/>
      <c r="C96" s="42"/>
      <c r="D96" s="42"/>
      <c r="E96" s="42"/>
    </row>
    <row r="97" spans="1:5" ht="12.75">
      <c r="A97" s="42"/>
      <c r="B97" s="42"/>
      <c r="C97" s="42"/>
      <c r="D97" s="42"/>
      <c r="E97" s="42"/>
    </row>
    <row r="98" spans="1:5" ht="12.75">
      <c r="A98" s="42"/>
      <c r="B98" s="42"/>
      <c r="C98" s="42"/>
      <c r="D98" s="42"/>
      <c r="E98" s="42"/>
    </row>
    <row r="99" spans="1:5" ht="12.75">
      <c r="A99" s="42"/>
      <c r="B99" s="42"/>
      <c r="C99" s="42"/>
      <c r="D99" s="42"/>
      <c r="E99" s="42"/>
    </row>
    <row r="100" spans="1:5" ht="12.75">
      <c r="A100" s="42"/>
      <c r="B100" s="42"/>
      <c r="C100" s="42"/>
      <c r="D100" s="42"/>
      <c r="E100" s="42"/>
    </row>
    <row r="101" spans="1:5" ht="12.75">
      <c r="A101" s="42"/>
      <c r="B101" s="42"/>
      <c r="C101" s="42"/>
      <c r="D101" s="42"/>
      <c r="E101" s="42"/>
    </row>
    <row r="102" spans="1:5" ht="12.75">
      <c r="A102" s="42"/>
      <c r="B102" s="42"/>
      <c r="C102" s="42"/>
      <c r="D102" s="42"/>
      <c r="E102" s="42"/>
    </row>
    <row r="103" spans="1:5" ht="12.75">
      <c r="A103" s="42"/>
      <c r="B103" s="42"/>
      <c r="C103" s="42"/>
      <c r="D103" s="42"/>
      <c r="E103" s="42"/>
    </row>
    <row r="104" spans="1:5" ht="12.75">
      <c r="A104" s="42"/>
      <c r="B104" s="42"/>
      <c r="C104" s="42"/>
      <c r="D104" s="42"/>
      <c r="E104" s="42"/>
    </row>
    <row r="105" spans="1:5" ht="12.75">
      <c r="A105" s="42"/>
      <c r="B105" s="42"/>
      <c r="C105" s="42"/>
      <c r="D105" s="42"/>
      <c r="E105" s="42"/>
    </row>
    <row r="106" spans="1:5" ht="12.75">
      <c r="A106" s="42"/>
      <c r="B106" s="42"/>
      <c r="C106" s="42"/>
      <c r="D106" s="42"/>
      <c r="E106" s="42"/>
    </row>
    <row r="107" spans="1:5" ht="12.75">
      <c r="A107" s="42"/>
      <c r="B107" s="42"/>
      <c r="C107" s="42"/>
      <c r="D107" s="42"/>
      <c r="E107" s="42"/>
    </row>
    <row r="108" spans="1:5" ht="12.75">
      <c r="A108" s="42"/>
      <c r="B108" s="42"/>
      <c r="C108" s="42"/>
      <c r="D108" s="42"/>
      <c r="E108" s="42"/>
    </row>
    <row r="109" spans="1:5" ht="12.75">
      <c r="A109" s="42"/>
      <c r="B109" s="42"/>
      <c r="C109" s="42"/>
      <c r="D109" s="42"/>
      <c r="E109" s="42"/>
    </row>
    <row r="110" spans="1:5" ht="12.75">
      <c r="A110" s="42"/>
      <c r="B110" s="42"/>
      <c r="C110" s="42"/>
      <c r="D110" s="42"/>
      <c r="E110" s="42"/>
    </row>
    <row r="111" spans="1:5" ht="12.75">
      <c r="A111" s="42"/>
      <c r="B111" s="42"/>
      <c r="C111" s="42"/>
      <c r="D111" s="42"/>
      <c r="E111" s="42"/>
    </row>
    <row r="112" spans="1:5" ht="12.75">
      <c r="A112" s="42"/>
      <c r="B112" s="42"/>
      <c r="C112" s="42"/>
      <c r="D112" s="42"/>
      <c r="E112" s="42"/>
    </row>
    <row r="113" spans="1:5" ht="12.75">
      <c r="A113" s="42"/>
      <c r="B113" s="42"/>
      <c r="C113" s="42"/>
      <c r="D113" s="42"/>
      <c r="E113" s="42"/>
    </row>
    <row r="114" spans="1:5" ht="12.75">
      <c r="A114" s="42"/>
      <c r="B114" s="42"/>
      <c r="C114" s="42"/>
      <c r="D114" s="42"/>
      <c r="E114" s="42"/>
    </row>
    <row r="115" spans="1:5" ht="12.75">
      <c r="A115" s="42"/>
      <c r="B115" s="42"/>
      <c r="C115" s="42"/>
      <c r="D115" s="42"/>
      <c r="E115" s="42"/>
    </row>
    <row r="116" spans="1:5" ht="12.75">
      <c r="A116" s="42"/>
      <c r="B116" s="42"/>
      <c r="C116" s="42"/>
      <c r="D116" s="42"/>
      <c r="E116" s="42"/>
    </row>
    <row r="117" spans="1:5" ht="12.75">
      <c r="A117" s="42"/>
      <c r="B117" s="42"/>
      <c r="C117" s="42"/>
      <c r="D117" s="42"/>
      <c r="E117" s="42"/>
    </row>
    <row r="118" spans="1:5" ht="12.75">
      <c r="A118" s="42"/>
      <c r="B118" s="42"/>
      <c r="C118" s="42"/>
      <c r="D118" s="42"/>
      <c r="E118" s="42"/>
    </row>
    <row r="119" spans="1:5" ht="12.75">
      <c r="A119" s="42"/>
      <c r="B119" s="42"/>
      <c r="C119" s="42"/>
      <c r="D119" s="42"/>
      <c r="E119" s="42"/>
    </row>
    <row r="120" spans="1:5" ht="12.75">
      <c r="A120" s="42"/>
      <c r="B120" s="42"/>
      <c r="C120" s="42"/>
      <c r="D120" s="42"/>
      <c r="E120" s="42"/>
    </row>
    <row r="121" spans="1:5" ht="12.75">
      <c r="A121" s="42"/>
      <c r="B121" s="42"/>
      <c r="C121" s="42"/>
      <c r="D121" s="42"/>
      <c r="E121" s="42"/>
    </row>
    <row r="122" spans="1:5" ht="12.75">
      <c r="A122" s="42"/>
      <c r="B122" s="42"/>
      <c r="C122" s="42"/>
      <c r="D122" s="42"/>
      <c r="E122" s="42"/>
    </row>
    <row r="123" spans="1:5" ht="12.75">
      <c r="A123" s="42"/>
      <c r="B123" s="42"/>
      <c r="C123" s="42"/>
      <c r="D123" s="42"/>
      <c r="E123" s="42"/>
    </row>
    <row r="124" spans="1:5" ht="12.75">
      <c r="A124" s="42"/>
      <c r="B124" s="42"/>
      <c r="C124" s="42"/>
      <c r="D124" s="42"/>
      <c r="E124" s="42"/>
    </row>
    <row r="125" spans="1:5" ht="12.75">
      <c r="A125" s="42"/>
      <c r="B125" s="42"/>
      <c r="C125" s="42"/>
      <c r="D125" s="42"/>
      <c r="E125" s="42"/>
    </row>
    <row r="126" spans="1:5" ht="12.75">
      <c r="A126" s="42"/>
      <c r="B126" s="42"/>
      <c r="C126" s="42"/>
      <c r="D126" s="42"/>
      <c r="E126" s="42"/>
    </row>
    <row r="127" spans="1:5" ht="12.75">
      <c r="A127" s="42"/>
      <c r="B127" s="42"/>
      <c r="C127" s="42"/>
      <c r="D127" s="42"/>
      <c r="E127" s="42"/>
    </row>
    <row r="128" spans="1:5" ht="12.75">
      <c r="A128" s="42"/>
      <c r="B128" s="42"/>
      <c r="C128" s="42"/>
      <c r="D128" s="42"/>
      <c r="E128" s="42"/>
    </row>
    <row r="129" spans="1:5" ht="12.75">
      <c r="A129" s="42"/>
      <c r="B129" s="42"/>
      <c r="C129" s="42"/>
      <c r="D129" s="42"/>
      <c r="E129" s="42"/>
    </row>
    <row r="130" spans="1:5" ht="12.75">
      <c r="A130" s="42"/>
      <c r="B130" s="42"/>
      <c r="C130" s="42"/>
      <c r="D130" s="42"/>
      <c r="E130" s="42"/>
    </row>
    <row r="131" spans="1:5" ht="12.75">
      <c r="A131" s="42"/>
      <c r="B131" s="42"/>
      <c r="C131" s="42"/>
      <c r="D131" s="42"/>
      <c r="E131" s="42"/>
    </row>
    <row r="132" spans="1:5" ht="12.75">
      <c r="A132" s="42"/>
      <c r="B132" s="42"/>
      <c r="C132" s="42"/>
      <c r="D132" s="42"/>
      <c r="E132" s="42"/>
    </row>
    <row r="133" spans="1:5" ht="12.75">
      <c r="A133" s="42"/>
      <c r="B133" s="42"/>
      <c r="C133" s="42"/>
      <c r="D133" s="42"/>
      <c r="E133" s="42"/>
    </row>
    <row r="134" spans="1:5" ht="12.75">
      <c r="A134" s="42"/>
      <c r="B134" s="42"/>
      <c r="C134" s="42"/>
      <c r="D134" s="42"/>
      <c r="E134" s="42"/>
    </row>
    <row r="135" spans="1:5" ht="12.75">
      <c r="A135" s="42"/>
      <c r="B135" s="42"/>
      <c r="C135" s="42"/>
      <c r="D135" s="42"/>
      <c r="E135" s="42"/>
    </row>
    <row r="136" spans="1:5" ht="12.75">
      <c r="A136" s="42"/>
      <c r="B136" s="42"/>
      <c r="C136" s="42"/>
      <c r="D136" s="42"/>
      <c r="E136" s="42"/>
    </row>
    <row r="137" spans="1:5" ht="12.75">
      <c r="A137" s="42"/>
      <c r="B137" s="42"/>
      <c r="C137" s="42"/>
      <c r="D137" s="42"/>
      <c r="E137" s="42"/>
    </row>
    <row r="138" spans="1:5" ht="12.75">
      <c r="A138" s="42"/>
      <c r="B138" s="42"/>
      <c r="C138" s="42"/>
      <c r="D138" s="42"/>
      <c r="E138" s="42"/>
    </row>
    <row r="139" spans="1:5" ht="12.75">
      <c r="A139" s="42"/>
      <c r="B139" s="42"/>
      <c r="C139" s="42"/>
      <c r="D139" s="42"/>
      <c r="E139" s="42"/>
    </row>
    <row r="140" spans="1:5" ht="12.75">
      <c r="A140" s="42"/>
      <c r="B140" s="42"/>
      <c r="C140" s="42"/>
      <c r="D140" s="42"/>
      <c r="E140" s="42"/>
    </row>
    <row r="141" spans="1:5" ht="12.75">
      <c r="A141" s="42"/>
      <c r="B141" s="42"/>
      <c r="C141" s="42"/>
      <c r="D141" s="42"/>
      <c r="E141" s="42"/>
    </row>
    <row r="142" spans="1:5" ht="12.75">
      <c r="A142" s="42"/>
      <c r="B142" s="42"/>
      <c r="C142" s="42"/>
      <c r="D142" s="42"/>
      <c r="E142" s="42"/>
    </row>
    <row r="143" spans="1:5" ht="12.75">
      <c r="A143" s="42"/>
      <c r="B143" s="42"/>
      <c r="C143" s="42"/>
      <c r="D143" s="42"/>
      <c r="E143" s="42"/>
    </row>
    <row r="144" spans="1:5" ht="12.75">
      <c r="A144" s="42"/>
      <c r="B144" s="42"/>
      <c r="C144" s="42"/>
      <c r="D144" s="42"/>
      <c r="E144" s="42"/>
    </row>
    <row r="145" spans="1:5" ht="12.75">
      <c r="A145" s="42"/>
      <c r="B145" s="42"/>
      <c r="C145" s="42"/>
      <c r="D145" s="42"/>
      <c r="E145" s="42"/>
    </row>
    <row r="146" spans="1:5" ht="12.75">
      <c r="A146" s="42"/>
      <c r="B146" s="42"/>
      <c r="C146" s="42"/>
      <c r="D146" s="42"/>
      <c r="E146" s="42"/>
    </row>
    <row r="147" spans="1:5" ht="12.75">
      <c r="A147" s="42"/>
      <c r="B147" s="42"/>
      <c r="C147" s="42"/>
      <c r="D147" s="42"/>
      <c r="E147" s="42"/>
    </row>
    <row r="148" spans="1:5" ht="12.75">
      <c r="A148" s="42"/>
      <c r="B148" s="42"/>
      <c r="C148" s="42"/>
      <c r="D148" s="42"/>
      <c r="E148" s="42"/>
    </row>
    <row r="149" spans="1:5" ht="12.75">
      <c r="A149" s="42"/>
      <c r="B149" s="42"/>
      <c r="C149" s="42"/>
      <c r="D149" s="42"/>
      <c r="E149" s="42"/>
    </row>
    <row r="150" spans="1:5" ht="12.75">
      <c r="A150" s="42"/>
      <c r="B150" s="42"/>
      <c r="C150" s="42"/>
      <c r="D150" s="42"/>
      <c r="E150" s="42"/>
    </row>
    <row r="151" spans="1:5" ht="12.75">
      <c r="A151" s="42"/>
      <c r="B151" s="42"/>
      <c r="C151" s="42"/>
      <c r="D151" s="42"/>
      <c r="E151" s="42"/>
    </row>
    <row r="152" spans="1:5" ht="12.75">
      <c r="A152" s="42"/>
      <c r="B152" s="42"/>
      <c r="C152" s="42"/>
      <c r="D152" s="42"/>
      <c r="E152" s="42"/>
    </row>
    <row r="153" spans="1:5" ht="12.75">
      <c r="A153" s="42"/>
      <c r="B153" s="42"/>
      <c r="C153" s="42"/>
      <c r="D153" s="42"/>
      <c r="E153" s="42"/>
    </row>
    <row r="154" spans="1:5" ht="12.75">
      <c r="A154" s="42"/>
      <c r="B154" s="42"/>
      <c r="C154" s="42"/>
      <c r="D154" s="42"/>
      <c r="E154" s="42"/>
    </row>
    <row r="155" spans="1:5" ht="12.75">
      <c r="A155" s="42"/>
      <c r="B155" s="42"/>
      <c r="C155" s="42"/>
      <c r="D155" s="42"/>
      <c r="E155" s="42"/>
    </row>
    <row r="156" spans="1:5" ht="12.75">
      <c r="A156" s="42"/>
      <c r="B156" s="42"/>
      <c r="C156" s="42"/>
      <c r="D156" s="42"/>
      <c r="E156" s="42"/>
    </row>
    <row r="157" spans="1:5" ht="12.75">
      <c r="A157" s="42"/>
      <c r="B157" s="42"/>
      <c r="C157" s="42"/>
      <c r="D157" s="42"/>
      <c r="E157" s="42"/>
    </row>
    <row r="158" spans="1:5" ht="12.75">
      <c r="A158" s="42"/>
      <c r="B158" s="42"/>
      <c r="C158" s="42"/>
      <c r="D158" s="42"/>
      <c r="E158" s="42"/>
    </row>
    <row r="159" spans="1:5" ht="12.75">
      <c r="A159" s="42"/>
      <c r="B159" s="42"/>
      <c r="C159" s="42"/>
      <c r="D159" s="42"/>
      <c r="E159" s="42"/>
    </row>
    <row r="160" spans="1:5" ht="12.75">
      <c r="A160" s="42"/>
      <c r="B160" s="42"/>
      <c r="C160" s="42"/>
      <c r="D160" s="42"/>
      <c r="E160" s="42"/>
    </row>
    <row r="161" spans="1:5" ht="12.75">
      <c r="A161" s="42"/>
      <c r="B161" s="42"/>
      <c r="C161" s="42"/>
      <c r="D161" s="42"/>
      <c r="E161" s="42"/>
    </row>
  </sheetData>
  <mergeCells count="1">
    <mergeCell ref="B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workbookViewId="0" topLeftCell="B4">
      <selection activeCell="A5" sqref="A5:N5"/>
    </sheetView>
  </sheetViews>
  <sheetFormatPr defaultColWidth="9.140625" defaultRowHeight="12.75"/>
  <cols>
    <col min="1" max="1" width="3.28125" style="67" hidden="1" customWidth="1"/>
    <col min="2" max="2" width="49.57421875" style="68" customWidth="1"/>
    <col min="3" max="3" width="9.421875" style="67" bestFit="1" customWidth="1"/>
    <col min="4" max="4" width="8.28125" style="67" customWidth="1"/>
    <col min="5" max="5" width="8.140625" style="67" customWidth="1"/>
    <col min="6" max="6" width="8.28125" style="67" customWidth="1"/>
    <col min="7" max="7" width="8.7109375" style="67" customWidth="1"/>
    <col min="8" max="8" width="8.140625" style="67" customWidth="1"/>
    <col min="9" max="9" width="8.28125" style="67" customWidth="1"/>
    <col min="10" max="13" width="8.57421875" style="67" customWidth="1"/>
    <col min="14" max="14" width="1.28515625" style="67" customWidth="1"/>
    <col min="15" max="16384" width="9.140625" style="69" customWidth="1"/>
  </cols>
  <sheetData>
    <row r="1" spans="1:14" s="70" customFormat="1" ht="34.5" hidden="1">
      <c r="A1" s="1051" t="s">
        <v>257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</row>
    <row r="2" spans="1:14" s="70" customFormat="1" ht="20.25" customHeight="1" hidden="1">
      <c r="A2" s="1052" t="s">
        <v>258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</row>
    <row r="3" spans="1:14" s="70" customFormat="1" ht="22.5" customHeight="1" hidden="1">
      <c r="A3" s="1053" t="s">
        <v>259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</row>
    <row r="4" spans="1:14" s="70" customFormat="1" ht="14.25" customHeight="1">
      <c r="A4" s="71"/>
      <c r="B4" s="1054" t="s">
        <v>256</v>
      </c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</row>
    <row r="5" spans="1:14" s="70" customFormat="1" ht="15.75">
      <c r="A5" s="996" t="s">
        <v>799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</row>
    <row r="6" spans="1:14" s="70" customFormat="1" ht="12.75">
      <c r="A6" s="1045" t="s">
        <v>261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  <c r="N6" s="1045"/>
    </row>
    <row r="7" spans="1:14" s="42" customFormat="1" ht="16.5" thickBot="1">
      <c r="A7" s="996" t="s">
        <v>262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</row>
    <row r="8" spans="1:14" s="73" customFormat="1" ht="13.5" thickTop="1">
      <c r="A8" s="72" t="s">
        <v>263</v>
      </c>
      <c r="B8" s="378"/>
      <c r="C8" s="376"/>
      <c r="D8" s="1046" t="s">
        <v>129</v>
      </c>
      <c r="E8" s="1047"/>
      <c r="F8" s="1048" t="s">
        <v>4</v>
      </c>
      <c r="G8" s="1049"/>
      <c r="H8" s="1050"/>
      <c r="I8" s="366" t="s">
        <v>130</v>
      </c>
      <c r="J8" s="1046" t="s">
        <v>131</v>
      </c>
      <c r="K8" s="1049"/>
      <c r="L8" s="1049"/>
      <c r="M8" s="1049"/>
      <c r="N8" s="367"/>
    </row>
    <row r="9" spans="1:14" s="73" customFormat="1" ht="12.75">
      <c r="A9" s="74" t="s">
        <v>264</v>
      </c>
      <c r="B9" s="379" t="s">
        <v>265</v>
      </c>
      <c r="C9" s="377" t="s">
        <v>266</v>
      </c>
      <c r="D9" s="76" t="s">
        <v>134</v>
      </c>
      <c r="E9" s="77" t="s">
        <v>267</v>
      </c>
      <c r="F9" s="76" t="s">
        <v>134</v>
      </c>
      <c r="G9" s="76" t="s">
        <v>268</v>
      </c>
      <c r="H9" s="77" t="s">
        <v>267</v>
      </c>
      <c r="I9" s="77" t="s">
        <v>134</v>
      </c>
      <c r="J9" s="75" t="s">
        <v>137</v>
      </c>
      <c r="K9" s="75" t="s">
        <v>137</v>
      </c>
      <c r="L9" s="75" t="s">
        <v>138</v>
      </c>
      <c r="M9" s="73" t="s">
        <v>138</v>
      </c>
      <c r="N9" s="368"/>
    </row>
    <row r="10" spans="1:14" s="73" customFormat="1" ht="12.75">
      <c r="A10" s="74">
        <v>1</v>
      </c>
      <c r="B10" s="380">
        <v>1</v>
      </c>
      <c r="C10" s="79">
        <v>2</v>
      </c>
      <c r="D10" s="78">
        <v>3</v>
      </c>
      <c r="E10" s="79">
        <v>4</v>
      </c>
      <c r="F10" s="78">
        <v>5</v>
      </c>
      <c r="G10" s="78">
        <v>6</v>
      </c>
      <c r="H10" s="79">
        <v>7</v>
      </c>
      <c r="I10" s="80">
        <v>8</v>
      </c>
      <c r="J10" s="78" t="s">
        <v>140</v>
      </c>
      <c r="K10" s="78" t="s">
        <v>141</v>
      </c>
      <c r="L10" s="78" t="s">
        <v>142</v>
      </c>
      <c r="M10" s="80" t="s">
        <v>143</v>
      </c>
      <c r="N10" s="369"/>
    </row>
    <row r="11" spans="1:30" s="385" customFormat="1" ht="30" customHeight="1">
      <c r="A11" s="381">
        <v>1</v>
      </c>
      <c r="B11" s="382" t="s">
        <v>269</v>
      </c>
      <c r="C11" s="383">
        <f>'[1]Index-Overall'!C13</f>
        <v>99.99999999999999</v>
      </c>
      <c r="D11" s="384">
        <v>122.1</v>
      </c>
      <c r="E11" s="384">
        <v>129.9</v>
      </c>
      <c r="F11" s="384">
        <v>133.5</v>
      </c>
      <c r="G11" s="384">
        <v>138.2</v>
      </c>
      <c r="H11" s="384">
        <v>139.9</v>
      </c>
      <c r="I11" s="384">
        <v>142.4</v>
      </c>
      <c r="J11" s="81">
        <f aca="true" t="shared" si="0" ref="J11:J31">F11/D11*100-100</f>
        <v>9.336609336609342</v>
      </c>
      <c r="K11" s="81">
        <f aca="true" t="shared" si="1" ref="K11:K31">F11/E11*100-100</f>
        <v>2.771362586605079</v>
      </c>
      <c r="L11" s="81">
        <f aca="true" t="shared" si="2" ref="L11:L31">I11/F11*100-100</f>
        <v>6.666666666666671</v>
      </c>
      <c r="M11" s="81">
        <f aca="true" t="shared" si="3" ref="M11:M31">I11/H11*100-100</f>
        <v>1.7869907076483145</v>
      </c>
      <c r="N11" s="370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</row>
    <row r="12" spans="1:30" s="70" customFormat="1" ht="29.25" customHeight="1">
      <c r="A12" s="82">
        <v>1.1</v>
      </c>
      <c r="B12" s="387" t="s">
        <v>270</v>
      </c>
      <c r="C12" s="388">
        <f>'[1]Index-Overall'!C14</f>
        <v>49.593021995747016</v>
      </c>
      <c r="D12" s="389">
        <v>122.1</v>
      </c>
      <c r="E12" s="389">
        <v>127.7</v>
      </c>
      <c r="F12" s="389">
        <v>134.2</v>
      </c>
      <c r="G12" s="389">
        <v>133.9</v>
      </c>
      <c r="H12" s="389">
        <v>137.4</v>
      </c>
      <c r="I12" s="389">
        <v>140.2</v>
      </c>
      <c r="J12" s="83">
        <f t="shared" si="0"/>
        <v>9.9099099099099</v>
      </c>
      <c r="K12" s="83">
        <f t="shared" si="1"/>
        <v>5.090054815974938</v>
      </c>
      <c r="L12" s="83">
        <f t="shared" si="2"/>
        <v>4.470938897168409</v>
      </c>
      <c r="M12" s="83">
        <f t="shared" si="3"/>
        <v>2.0378457059679675</v>
      </c>
      <c r="N12" s="371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</row>
    <row r="13" spans="1:30" s="86" customFormat="1" ht="24.75" customHeight="1">
      <c r="A13" s="84" t="s">
        <v>271</v>
      </c>
      <c r="B13" s="390" t="s">
        <v>272</v>
      </c>
      <c r="C13" s="391">
        <f>'[1]Index-Overall'!C15-0.01</f>
        <v>16.575694084141823</v>
      </c>
      <c r="D13" s="392">
        <v>96.6</v>
      </c>
      <c r="E13" s="392">
        <v>112</v>
      </c>
      <c r="F13" s="392">
        <v>115.8</v>
      </c>
      <c r="G13" s="392">
        <v>125.7</v>
      </c>
      <c r="H13" s="392">
        <v>123.7</v>
      </c>
      <c r="I13" s="392">
        <v>126.2</v>
      </c>
      <c r="J13" s="85">
        <f t="shared" si="0"/>
        <v>19.875776397515523</v>
      </c>
      <c r="K13" s="85">
        <f t="shared" si="1"/>
        <v>3.3928571428571246</v>
      </c>
      <c r="L13" s="85">
        <f t="shared" si="2"/>
        <v>8.98100172711571</v>
      </c>
      <c r="M13" s="85">
        <f t="shared" si="3"/>
        <v>2.0210185933710534</v>
      </c>
      <c r="N13" s="372"/>
      <c r="P13" s="87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</row>
    <row r="14" spans="1:30" s="86" customFormat="1" ht="24.75" customHeight="1">
      <c r="A14" s="84" t="s">
        <v>273</v>
      </c>
      <c r="B14" s="390" t="s">
        <v>274</v>
      </c>
      <c r="C14" s="391">
        <f>'[1]Index-Overall'!C16</f>
        <v>6.086031204033311</v>
      </c>
      <c r="D14" s="392">
        <v>167.4</v>
      </c>
      <c r="E14" s="392">
        <v>163.2</v>
      </c>
      <c r="F14" s="392">
        <v>166.6</v>
      </c>
      <c r="G14" s="392">
        <v>155.5</v>
      </c>
      <c r="H14" s="392">
        <v>172.3</v>
      </c>
      <c r="I14" s="392">
        <v>186.4</v>
      </c>
      <c r="J14" s="85">
        <f t="shared" si="0"/>
        <v>-0.4778972520908127</v>
      </c>
      <c r="K14" s="85">
        <f t="shared" si="1"/>
        <v>2.0833333333333286</v>
      </c>
      <c r="L14" s="85">
        <f t="shared" si="2"/>
        <v>11.884753901560629</v>
      </c>
      <c r="M14" s="85">
        <f t="shared" si="3"/>
        <v>8.18340104468949</v>
      </c>
      <c r="N14" s="372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</row>
    <row r="15" spans="1:30" s="86" customFormat="1" ht="24.75" customHeight="1">
      <c r="A15" s="84" t="s">
        <v>275</v>
      </c>
      <c r="B15" s="390" t="s">
        <v>276</v>
      </c>
      <c r="C15" s="391">
        <f>'[1]Index-Overall'!C17</f>
        <v>3.770519507075808</v>
      </c>
      <c r="D15" s="392">
        <v>122</v>
      </c>
      <c r="E15" s="392">
        <v>123.5</v>
      </c>
      <c r="F15" s="392">
        <v>129.4</v>
      </c>
      <c r="G15" s="392">
        <v>155.3</v>
      </c>
      <c r="H15" s="392">
        <v>156.1</v>
      </c>
      <c r="I15" s="392">
        <v>156</v>
      </c>
      <c r="J15" s="85">
        <f t="shared" si="0"/>
        <v>6.065573770491824</v>
      </c>
      <c r="K15" s="85">
        <f t="shared" si="1"/>
        <v>4.777327935222672</v>
      </c>
      <c r="L15" s="85">
        <f t="shared" si="2"/>
        <v>20.55641421947449</v>
      </c>
      <c r="M15" s="85">
        <f t="shared" si="3"/>
        <v>-0.06406149903907021</v>
      </c>
      <c r="N15" s="372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</row>
    <row r="16" spans="1:30" s="86" customFormat="1" ht="24.75" customHeight="1">
      <c r="A16" s="84" t="s">
        <v>277</v>
      </c>
      <c r="B16" s="390" t="s">
        <v>278</v>
      </c>
      <c r="C16" s="391">
        <f>'[1]Index-Overall'!C18</f>
        <v>11.183012678383857</v>
      </c>
      <c r="D16" s="392">
        <v>132.7</v>
      </c>
      <c r="E16" s="392">
        <v>125.4</v>
      </c>
      <c r="F16" s="392">
        <v>142.3</v>
      </c>
      <c r="G16" s="392">
        <v>117</v>
      </c>
      <c r="H16" s="392">
        <v>123.8</v>
      </c>
      <c r="I16" s="392">
        <v>124.4</v>
      </c>
      <c r="J16" s="85">
        <f t="shared" si="0"/>
        <v>7.234363225320294</v>
      </c>
      <c r="K16" s="85">
        <f t="shared" si="1"/>
        <v>13.476874003189792</v>
      </c>
      <c r="L16" s="85">
        <f t="shared" si="2"/>
        <v>-12.57905832747717</v>
      </c>
      <c r="M16" s="85">
        <f t="shared" si="3"/>
        <v>0.4846526655896639</v>
      </c>
      <c r="N16" s="372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</row>
    <row r="17" spans="1:30" s="86" customFormat="1" ht="24.75" customHeight="1">
      <c r="A17" s="84" t="s">
        <v>279</v>
      </c>
      <c r="B17" s="390" t="s">
        <v>280</v>
      </c>
      <c r="C17" s="391">
        <f>'[1]Index-Overall'!C19</f>
        <v>1.9487350779721184</v>
      </c>
      <c r="D17" s="392">
        <v>103.9</v>
      </c>
      <c r="E17" s="392">
        <v>101.6</v>
      </c>
      <c r="F17" s="392">
        <v>102.2</v>
      </c>
      <c r="G17" s="392">
        <v>108.8</v>
      </c>
      <c r="H17" s="392">
        <v>111.4</v>
      </c>
      <c r="I17" s="392">
        <v>115.9</v>
      </c>
      <c r="J17" s="85">
        <f t="shared" si="0"/>
        <v>-1.6361886429259016</v>
      </c>
      <c r="K17" s="85">
        <f t="shared" si="1"/>
        <v>0.5905511811023558</v>
      </c>
      <c r="L17" s="85">
        <f t="shared" si="2"/>
        <v>13.405088062622312</v>
      </c>
      <c r="M17" s="85">
        <f t="shared" si="3"/>
        <v>4.039497307001795</v>
      </c>
      <c r="N17" s="372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</row>
    <row r="18" spans="1:30" s="86" customFormat="1" ht="24.75" customHeight="1">
      <c r="A18" s="84" t="s">
        <v>281</v>
      </c>
      <c r="B18" s="390" t="s">
        <v>282</v>
      </c>
      <c r="C18" s="391">
        <f>'[1]Index-Overall'!C20</f>
        <v>10.019129444140097</v>
      </c>
      <c r="D18" s="392">
        <v>128.7</v>
      </c>
      <c r="E18" s="392">
        <v>141.6</v>
      </c>
      <c r="F18" s="392">
        <v>144.2</v>
      </c>
      <c r="G18" s="392">
        <v>150.1</v>
      </c>
      <c r="H18" s="392">
        <v>152.3</v>
      </c>
      <c r="I18" s="392">
        <v>151.6</v>
      </c>
      <c r="J18" s="85">
        <f t="shared" si="0"/>
        <v>12.043512043512038</v>
      </c>
      <c r="K18" s="85">
        <f t="shared" si="1"/>
        <v>1.8361581920903944</v>
      </c>
      <c r="L18" s="85">
        <f t="shared" si="2"/>
        <v>5.1317614424410465</v>
      </c>
      <c r="M18" s="85">
        <f t="shared" si="3"/>
        <v>-0.45961917268549257</v>
      </c>
      <c r="N18" s="372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</row>
    <row r="19" spans="1:30" s="70" customFormat="1" ht="30.75" customHeight="1">
      <c r="A19" s="82">
        <v>1.2</v>
      </c>
      <c r="B19" s="387" t="s">
        <v>283</v>
      </c>
      <c r="C19" s="388">
        <f>'[1]Index-Overall'!C21</f>
        <v>20.37273710722672</v>
      </c>
      <c r="D19" s="389">
        <v>118.9</v>
      </c>
      <c r="E19" s="389">
        <v>124.9</v>
      </c>
      <c r="F19" s="389">
        <v>123.7</v>
      </c>
      <c r="G19" s="389">
        <v>129.4</v>
      </c>
      <c r="H19" s="389">
        <v>129.3</v>
      </c>
      <c r="I19" s="389">
        <v>132.6</v>
      </c>
      <c r="J19" s="83">
        <f t="shared" si="0"/>
        <v>4.0370058873002534</v>
      </c>
      <c r="K19" s="83">
        <f t="shared" si="1"/>
        <v>-0.9607686148919186</v>
      </c>
      <c r="L19" s="83">
        <f t="shared" si="2"/>
        <v>7.194826192400967</v>
      </c>
      <c r="M19" s="83">
        <f t="shared" si="3"/>
        <v>2.5522041763340866</v>
      </c>
      <c r="N19" s="373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</row>
    <row r="20" spans="1:30" s="86" customFormat="1" ht="24.75" customHeight="1">
      <c r="A20" s="84" t="s">
        <v>284</v>
      </c>
      <c r="B20" s="390" t="s">
        <v>285</v>
      </c>
      <c r="C20" s="391">
        <f>'[1]Index-Overall'!C22</f>
        <v>6.117694570987977</v>
      </c>
      <c r="D20" s="392">
        <v>109.3</v>
      </c>
      <c r="E20" s="392">
        <v>115.3</v>
      </c>
      <c r="F20" s="392">
        <v>115.2</v>
      </c>
      <c r="G20" s="392">
        <v>118.2</v>
      </c>
      <c r="H20" s="392">
        <v>119</v>
      </c>
      <c r="I20" s="392">
        <v>121.6</v>
      </c>
      <c r="J20" s="85">
        <f t="shared" si="0"/>
        <v>5.397987191216842</v>
      </c>
      <c r="K20" s="85">
        <f t="shared" si="1"/>
        <v>-0.08673026886383184</v>
      </c>
      <c r="L20" s="85">
        <f t="shared" si="2"/>
        <v>5.555555555555557</v>
      </c>
      <c r="M20" s="85">
        <f t="shared" si="3"/>
        <v>2.184873949579824</v>
      </c>
      <c r="N20" s="372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</row>
    <row r="21" spans="1:30" s="86" customFormat="1" ht="24.75" customHeight="1">
      <c r="A21" s="84" t="s">
        <v>286</v>
      </c>
      <c r="B21" s="390" t="s">
        <v>287</v>
      </c>
      <c r="C21" s="391">
        <f>'[1]Index-Overall'!C23-0.01</f>
        <v>5.683628753648385</v>
      </c>
      <c r="D21" s="392">
        <v>119.9</v>
      </c>
      <c r="E21" s="392">
        <v>124.7</v>
      </c>
      <c r="F21" s="392">
        <v>126.4</v>
      </c>
      <c r="G21" s="392">
        <v>128.8</v>
      </c>
      <c r="H21" s="392">
        <v>128.8</v>
      </c>
      <c r="I21" s="392">
        <v>134.5</v>
      </c>
      <c r="J21" s="85">
        <f t="shared" si="0"/>
        <v>5.421184320266875</v>
      </c>
      <c r="K21" s="85">
        <f t="shared" si="1"/>
        <v>1.3632718524458625</v>
      </c>
      <c r="L21" s="85">
        <f t="shared" si="2"/>
        <v>6.408227848101262</v>
      </c>
      <c r="M21" s="85">
        <f t="shared" si="3"/>
        <v>4.425465838509311</v>
      </c>
      <c r="N21" s="372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</row>
    <row r="22" spans="1:30" s="86" customFormat="1" ht="24.75" customHeight="1">
      <c r="A22" s="84" t="s">
        <v>288</v>
      </c>
      <c r="B22" s="390" t="s">
        <v>289</v>
      </c>
      <c r="C22" s="391">
        <f>'[1]Index-Overall'!C24</f>
        <v>4.4957766210627</v>
      </c>
      <c r="D22" s="392">
        <v>141.2</v>
      </c>
      <c r="E22" s="392">
        <v>152.4</v>
      </c>
      <c r="F22" s="392">
        <v>144.7</v>
      </c>
      <c r="G22" s="392">
        <v>159.8</v>
      </c>
      <c r="H22" s="392">
        <v>160.1</v>
      </c>
      <c r="I22" s="392">
        <v>163.3</v>
      </c>
      <c r="J22" s="85">
        <f t="shared" si="0"/>
        <v>2.4787535410765003</v>
      </c>
      <c r="K22" s="85">
        <f t="shared" si="1"/>
        <v>-5.052493438320212</v>
      </c>
      <c r="L22" s="85">
        <f t="shared" si="2"/>
        <v>12.854181064270918</v>
      </c>
      <c r="M22" s="85">
        <f t="shared" si="3"/>
        <v>1.9987507807620375</v>
      </c>
      <c r="N22" s="372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</row>
    <row r="23" spans="1:30" s="86" customFormat="1" ht="24.75" customHeight="1">
      <c r="A23" s="84" t="s">
        <v>290</v>
      </c>
      <c r="B23" s="390" t="s">
        <v>291</v>
      </c>
      <c r="C23" s="391">
        <f>'[1]Index-Overall'!C25</f>
        <v>4.065637161527658</v>
      </c>
      <c r="D23" s="392">
        <v>107.3</v>
      </c>
      <c r="E23" s="392">
        <v>109.4</v>
      </c>
      <c r="F23" s="392">
        <v>109.4</v>
      </c>
      <c r="G23" s="392">
        <v>113.4</v>
      </c>
      <c r="H23" s="392">
        <v>111.3</v>
      </c>
      <c r="I23" s="392">
        <v>112.5</v>
      </c>
      <c r="J23" s="85">
        <f t="shared" si="0"/>
        <v>1.9571295433364497</v>
      </c>
      <c r="K23" s="85">
        <f t="shared" si="1"/>
        <v>0</v>
      </c>
      <c r="L23" s="85">
        <f t="shared" si="2"/>
        <v>2.833638025594155</v>
      </c>
      <c r="M23" s="85">
        <f t="shared" si="3"/>
        <v>1.078167115902957</v>
      </c>
      <c r="N23" s="372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</row>
    <row r="24" spans="1:30" s="70" customFormat="1" ht="30.75" customHeight="1">
      <c r="A24" s="82">
        <v>1.3</v>
      </c>
      <c r="B24" s="387" t="s">
        <v>292</v>
      </c>
      <c r="C24" s="393">
        <f>'[1]Index-Overall'!C26+0.01</f>
        <v>30.044340897026256</v>
      </c>
      <c r="D24" s="394">
        <v>124.3</v>
      </c>
      <c r="E24" s="394">
        <v>136.7</v>
      </c>
      <c r="F24" s="394">
        <v>138.9</v>
      </c>
      <c r="G24" s="394">
        <v>151.2</v>
      </c>
      <c r="H24" s="394">
        <v>151.1</v>
      </c>
      <c r="I24" s="394">
        <v>152.8</v>
      </c>
      <c r="J24" s="83">
        <f t="shared" si="0"/>
        <v>11.745776347546254</v>
      </c>
      <c r="K24" s="83">
        <f t="shared" si="1"/>
        <v>1.6093635698610314</v>
      </c>
      <c r="L24" s="83">
        <f t="shared" si="2"/>
        <v>10.007199424046092</v>
      </c>
      <c r="M24" s="83">
        <f t="shared" si="3"/>
        <v>1.1250827266710957</v>
      </c>
      <c r="N24" s="373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</row>
    <row r="25" spans="1:30" s="86" customFormat="1" ht="24.75" customHeight="1">
      <c r="A25" s="84" t="s">
        <v>293</v>
      </c>
      <c r="B25" s="390" t="s">
        <v>294</v>
      </c>
      <c r="C25" s="395">
        <f>'[1]Index-Overall'!C27</f>
        <v>5.397977971447429</v>
      </c>
      <c r="D25" s="87">
        <v>165.2</v>
      </c>
      <c r="E25" s="87">
        <v>211.9</v>
      </c>
      <c r="F25" s="87">
        <v>211.9</v>
      </c>
      <c r="G25" s="87">
        <v>263.2</v>
      </c>
      <c r="H25" s="87">
        <v>263.2</v>
      </c>
      <c r="I25" s="87">
        <v>263.2</v>
      </c>
      <c r="J25" s="85">
        <f t="shared" si="0"/>
        <v>28.26876513317194</v>
      </c>
      <c r="K25" s="85">
        <f t="shared" si="1"/>
        <v>0</v>
      </c>
      <c r="L25" s="85">
        <f t="shared" si="2"/>
        <v>24.209532798489846</v>
      </c>
      <c r="M25" s="85">
        <f t="shared" si="3"/>
        <v>0</v>
      </c>
      <c r="N25" s="372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</row>
    <row r="26" spans="1:30" s="86" customFormat="1" ht="24.75" customHeight="1">
      <c r="A26" s="84" t="s">
        <v>295</v>
      </c>
      <c r="B26" s="390" t="s">
        <v>296</v>
      </c>
      <c r="C26" s="391">
        <f>'[1]Index-Overall'!C28</f>
        <v>2.4560330063653932</v>
      </c>
      <c r="D26" s="392">
        <v>131.6</v>
      </c>
      <c r="E26" s="392">
        <v>153.1</v>
      </c>
      <c r="F26" s="392">
        <v>160.8</v>
      </c>
      <c r="G26" s="392">
        <v>169.5</v>
      </c>
      <c r="H26" s="392">
        <v>169.5</v>
      </c>
      <c r="I26" s="392">
        <v>170.6</v>
      </c>
      <c r="J26" s="85">
        <f t="shared" si="0"/>
        <v>22.188449848024334</v>
      </c>
      <c r="K26" s="85">
        <f t="shared" si="1"/>
        <v>5.0293925538863675</v>
      </c>
      <c r="L26" s="85">
        <f t="shared" si="2"/>
        <v>6.094527363184071</v>
      </c>
      <c r="M26" s="85">
        <f t="shared" si="3"/>
        <v>0.6489675516224196</v>
      </c>
      <c r="N26" s="372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</row>
    <row r="27" spans="1:30" s="86" customFormat="1" ht="24.75" customHeight="1">
      <c r="A27" s="84" t="s">
        <v>297</v>
      </c>
      <c r="B27" s="390" t="s">
        <v>298</v>
      </c>
      <c r="C27" s="395">
        <f>'[1]Index-Overall'!C29</f>
        <v>6.973714820123034</v>
      </c>
      <c r="D27" s="87">
        <v>115.1</v>
      </c>
      <c r="E27" s="87">
        <v>119.5</v>
      </c>
      <c r="F27" s="87">
        <v>123.9</v>
      </c>
      <c r="G27" s="87">
        <v>126.1</v>
      </c>
      <c r="H27" s="87">
        <v>126.1</v>
      </c>
      <c r="I27" s="87">
        <v>126.4</v>
      </c>
      <c r="J27" s="85">
        <f t="shared" si="0"/>
        <v>7.645525629887075</v>
      </c>
      <c r="K27" s="85">
        <f t="shared" si="1"/>
        <v>3.6820083682008544</v>
      </c>
      <c r="L27" s="85">
        <f t="shared" si="2"/>
        <v>2.0177562550443895</v>
      </c>
      <c r="M27" s="85">
        <f t="shared" si="3"/>
        <v>0.23790642347343294</v>
      </c>
      <c r="N27" s="372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</row>
    <row r="28" spans="1:30" s="86" customFormat="1" ht="24.75" customHeight="1">
      <c r="A28" s="84"/>
      <c r="B28" s="390" t="s">
        <v>299</v>
      </c>
      <c r="C28" s="395">
        <f>'[1]Index-Overall'!C30</f>
        <v>1.8659527269142209</v>
      </c>
      <c r="D28" s="87">
        <v>96.7</v>
      </c>
      <c r="E28" s="87">
        <v>96.6</v>
      </c>
      <c r="F28" s="87">
        <v>96.8</v>
      </c>
      <c r="G28" s="87">
        <v>96</v>
      </c>
      <c r="H28" s="87">
        <v>95.3</v>
      </c>
      <c r="I28" s="87">
        <v>95.3</v>
      </c>
      <c r="J28" s="85">
        <f t="shared" si="0"/>
        <v>0.10341261633919885</v>
      </c>
      <c r="K28" s="85">
        <f t="shared" si="1"/>
        <v>0.20703933747412862</v>
      </c>
      <c r="L28" s="85">
        <f t="shared" si="2"/>
        <v>-1.549586776859499</v>
      </c>
      <c r="M28" s="85">
        <f t="shared" si="3"/>
        <v>0</v>
      </c>
      <c r="N28" s="372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</row>
    <row r="29" spans="1:30" s="86" customFormat="1" ht="24.75" customHeight="1">
      <c r="A29" s="84"/>
      <c r="B29" s="390" t="s">
        <v>300</v>
      </c>
      <c r="C29" s="395">
        <f>'[1]Index-Overall'!C31</f>
        <v>2.731641690470963</v>
      </c>
      <c r="D29" s="87">
        <v>107.3</v>
      </c>
      <c r="E29" s="87">
        <v>108</v>
      </c>
      <c r="F29" s="87">
        <v>111.5</v>
      </c>
      <c r="G29" s="87">
        <v>111.3</v>
      </c>
      <c r="H29" s="87">
        <v>111.3</v>
      </c>
      <c r="I29" s="87">
        <v>111.3</v>
      </c>
      <c r="J29" s="85">
        <f t="shared" si="0"/>
        <v>3.9142590866728852</v>
      </c>
      <c r="K29" s="85">
        <f t="shared" si="1"/>
        <v>3.2407407407407476</v>
      </c>
      <c r="L29" s="85">
        <f t="shared" si="2"/>
        <v>-0.17937219730941933</v>
      </c>
      <c r="M29" s="85">
        <f t="shared" si="3"/>
        <v>0</v>
      </c>
      <c r="N29" s="372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</row>
    <row r="30" spans="1:30" s="86" customFormat="1" ht="24.75" customHeight="1">
      <c r="A30" s="84"/>
      <c r="B30" s="390" t="s">
        <v>301</v>
      </c>
      <c r="C30" s="395">
        <f>'[1]Index-Overall'!C32</f>
        <v>3.1001290737979397</v>
      </c>
      <c r="D30" s="87">
        <v>114.6</v>
      </c>
      <c r="E30" s="87">
        <v>112.1</v>
      </c>
      <c r="F30" s="87">
        <v>111.2</v>
      </c>
      <c r="G30" s="87">
        <v>111</v>
      </c>
      <c r="H30" s="87">
        <v>111.5</v>
      </c>
      <c r="I30" s="87">
        <v>111.8</v>
      </c>
      <c r="J30" s="85">
        <f t="shared" si="0"/>
        <v>-2.966841186736474</v>
      </c>
      <c r="K30" s="85">
        <f t="shared" si="1"/>
        <v>-0.8028545941123895</v>
      </c>
      <c r="L30" s="85">
        <f t="shared" si="2"/>
        <v>0.5395683453237439</v>
      </c>
      <c r="M30" s="85">
        <f t="shared" si="3"/>
        <v>0.269058295964129</v>
      </c>
      <c r="N30" s="372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</row>
    <row r="31" spans="1:30" s="86" customFormat="1" ht="24.75" customHeight="1">
      <c r="A31" s="84" t="s">
        <v>302</v>
      </c>
      <c r="B31" s="390" t="s">
        <v>303</v>
      </c>
      <c r="C31" s="395">
        <f>'[1]Index-Overall'!C33</f>
        <v>7.508891607907275</v>
      </c>
      <c r="D31" s="87">
        <v>117.9</v>
      </c>
      <c r="E31" s="87">
        <v>123.8</v>
      </c>
      <c r="F31" s="87">
        <v>125.2</v>
      </c>
      <c r="G31" s="87">
        <v>132.8</v>
      </c>
      <c r="H31" s="87">
        <v>132.6</v>
      </c>
      <c r="I31" s="87">
        <v>138.5</v>
      </c>
      <c r="J31" s="85">
        <f t="shared" si="0"/>
        <v>6.191687871077178</v>
      </c>
      <c r="K31" s="85">
        <f t="shared" si="1"/>
        <v>1.1308562197092158</v>
      </c>
      <c r="L31" s="85">
        <f t="shared" si="2"/>
        <v>10.623003194888184</v>
      </c>
      <c r="M31" s="85">
        <f t="shared" si="3"/>
        <v>4.449472096530926</v>
      </c>
      <c r="N31" s="372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</row>
    <row r="32" spans="1:14" s="86" customFormat="1" ht="9" customHeight="1" thickBot="1">
      <c r="A32" s="88"/>
      <c r="B32" s="396"/>
      <c r="C32" s="397"/>
      <c r="D32" s="398"/>
      <c r="E32" s="398"/>
      <c r="F32" s="398"/>
      <c r="G32" s="398"/>
      <c r="H32" s="398"/>
      <c r="I32" s="398"/>
      <c r="J32" s="374"/>
      <c r="K32" s="374"/>
      <c r="L32" s="374"/>
      <c r="M32" s="374"/>
      <c r="N32" s="375"/>
    </row>
    <row r="33" spans="1:14" ht="12.75">
      <c r="A33" s="69"/>
      <c r="B33" s="89" t="s">
        <v>304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2.75" hidden="1">
      <c r="A34" s="69"/>
      <c r="B34" s="89" t="s">
        <v>305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2.75" hidden="1">
      <c r="A35" s="69"/>
      <c r="B35" s="89" t="s">
        <v>306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2.75" hidden="1">
      <c r="A36" s="69"/>
      <c r="B36" s="89" t="s">
        <v>307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2.75">
      <c r="A37" s="69"/>
      <c r="B37" s="8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</sheetData>
  <mergeCells count="10">
    <mergeCell ref="A1:N1"/>
    <mergeCell ref="A2:N2"/>
    <mergeCell ref="A3:N3"/>
    <mergeCell ref="B4:N4"/>
    <mergeCell ref="A5:N5"/>
    <mergeCell ref="A6:N6"/>
    <mergeCell ref="A7:N7"/>
    <mergeCell ref="D8:E8"/>
    <mergeCell ref="F8:H8"/>
    <mergeCell ref="J8:M8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selection activeCell="J2" sqref="J2"/>
    </sheetView>
  </sheetViews>
  <sheetFormatPr defaultColWidth="12.421875" defaultRowHeight="12.75"/>
  <cols>
    <col min="1" max="1" width="15.57421875" style="57" customWidth="1"/>
    <col min="2" max="2" width="12.421875" style="57" customWidth="1"/>
    <col min="3" max="3" width="14.00390625" style="57" customWidth="1"/>
    <col min="4" max="7" width="12.421875" style="57" customWidth="1"/>
    <col min="8" max="9" width="12.421875" style="57" hidden="1" customWidth="1"/>
    <col min="10" max="16384" width="12.421875" style="57" customWidth="1"/>
  </cols>
  <sheetData>
    <row r="1" spans="1:9" ht="12.75">
      <c r="A1" s="1057" t="s">
        <v>308</v>
      </c>
      <c r="B1" s="1057"/>
      <c r="C1" s="1057"/>
      <c r="D1" s="1057"/>
      <c r="E1" s="1057"/>
      <c r="F1" s="1057"/>
      <c r="G1" s="1057"/>
      <c r="H1" s="90"/>
      <c r="I1" s="90"/>
    </row>
    <row r="2" spans="1:9" ht="19.5" customHeight="1">
      <c r="A2" s="1058" t="s">
        <v>799</v>
      </c>
      <c r="B2" s="1058"/>
      <c r="C2" s="1058"/>
      <c r="D2" s="1058"/>
      <c r="E2" s="1058"/>
      <c r="F2" s="1058"/>
      <c r="G2" s="1058"/>
      <c r="H2" s="1058"/>
      <c r="I2" s="1058"/>
    </row>
    <row r="3" spans="1:9" ht="14.25" customHeight="1">
      <c r="A3" s="1059" t="s">
        <v>261</v>
      </c>
      <c r="B3" s="1059"/>
      <c r="C3" s="1059"/>
      <c r="D3" s="1059"/>
      <c r="E3" s="1059"/>
      <c r="F3" s="1059"/>
      <c r="G3" s="1059"/>
      <c r="H3" s="1059"/>
      <c r="I3" s="1059"/>
    </row>
    <row r="4" spans="1:9" ht="15.75" customHeight="1">
      <c r="A4" s="1060" t="s">
        <v>866</v>
      </c>
      <c r="B4" s="1060"/>
      <c r="C4" s="1060"/>
      <c r="D4" s="1060"/>
      <c r="E4" s="1060"/>
      <c r="F4" s="1060"/>
      <c r="G4" s="1060"/>
      <c r="H4" s="1060"/>
      <c r="I4" s="1060"/>
    </row>
    <row r="5" spans="1:13" ht="9.75" customHeight="1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24.75" customHeight="1">
      <c r="A6" s="1055" t="s">
        <v>433</v>
      </c>
      <c r="B6" s="1040" t="s">
        <v>249</v>
      </c>
      <c r="C6" s="1040"/>
      <c r="D6" s="1038" t="s">
        <v>250</v>
      </c>
      <c r="E6" s="1039"/>
      <c r="F6" s="1040" t="s">
        <v>251</v>
      </c>
      <c r="G6" s="1039"/>
      <c r="H6" s="61" t="s">
        <v>251</v>
      </c>
      <c r="I6" s="62"/>
      <c r="J6" s="60"/>
      <c r="K6" s="60"/>
      <c r="L6" s="60"/>
      <c r="M6" s="60"/>
    </row>
    <row r="7" spans="1:13" ht="24.75" customHeight="1">
      <c r="A7" s="1056"/>
      <c r="B7" s="63" t="s">
        <v>252</v>
      </c>
      <c r="C7" s="362" t="s">
        <v>253</v>
      </c>
      <c r="D7" s="359" t="s">
        <v>252</v>
      </c>
      <c r="E7" s="352" t="s">
        <v>253</v>
      </c>
      <c r="F7" s="63" t="s">
        <v>252</v>
      </c>
      <c r="G7" s="352" t="s">
        <v>253</v>
      </c>
      <c r="H7" s="64" t="s">
        <v>252</v>
      </c>
      <c r="I7" s="64" t="s">
        <v>253</v>
      </c>
      <c r="J7" s="60"/>
      <c r="K7" s="60"/>
      <c r="L7" s="60"/>
      <c r="M7" s="60"/>
    </row>
    <row r="8" spans="1:16" ht="24.75" customHeight="1">
      <c r="A8" s="405" t="s">
        <v>422</v>
      </c>
      <c r="B8" s="399">
        <v>116.01316450152922</v>
      </c>
      <c r="C8" s="400">
        <v>3.2011290175031064</v>
      </c>
      <c r="D8" s="403">
        <v>123.08490111862676</v>
      </c>
      <c r="E8" s="401">
        <v>6.095632894320644</v>
      </c>
      <c r="F8" s="400">
        <v>134.8</v>
      </c>
      <c r="G8" s="401">
        <v>9.517900875658555</v>
      </c>
      <c r="H8" s="91"/>
      <c r="I8" s="91"/>
      <c r="J8" s="60"/>
      <c r="K8" s="60"/>
      <c r="L8" s="60"/>
      <c r="M8" s="60"/>
      <c r="N8" s="60"/>
      <c r="O8" s="60"/>
      <c r="P8" s="60"/>
    </row>
    <row r="9" spans="1:16" ht="24.75" customHeight="1">
      <c r="A9" s="405" t="s">
        <v>423</v>
      </c>
      <c r="B9" s="399">
        <v>116.41927359875763</v>
      </c>
      <c r="C9" s="400">
        <v>3.52805530922997</v>
      </c>
      <c r="D9" s="403">
        <v>123.35037737271401</v>
      </c>
      <c r="E9" s="401">
        <v>5.953570710159767</v>
      </c>
      <c r="F9" s="400">
        <v>135</v>
      </c>
      <c r="G9" s="401">
        <v>9.444334809033975</v>
      </c>
      <c r="H9" s="91"/>
      <c r="I9" s="91"/>
      <c r="J9" s="60"/>
      <c r="K9" s="60"/>
      <c r="L9" s="60"/>
      <c r="M9" s="60"/>
      <c r="N9" s="60"/>
      <c r="O9" s="60"/>
      <c r="P9" s="60"/>
    </row>
    <row r="10" spans="1:16" ht="24.75" customHeight="1">
      <c r="A10" s="405" t="s">
        <v>424</v>
      </c>
      <c r="B10" s="399">
        <v>117.20149083764188</v>
      </c>
      <c r="C10" s="400">
        <v>4.113867433492672</v>
      </c>
      <c r="D10" s="403">
        <v>122.57086659605957</v>
      </c>
      <c r="E10" s="401">
        <v>4.581320356970409</v>
      </c>
      <c r="F10" s="400">
        <v>136.4</v>
      </c>
      <c r="G10" s="401">
        <v>11.3</v>
      </c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24.75" customHeight="1">
      <c r="A11" s="405" t="s">
        <v>425</v>
      </c>
      <c r="B11" s="399">
        <v>113.93422767490252</v>
      </c>
      <c r="C11" s="400">
        <v>5.944945103858018</v>
      </c>
      <c r="D11" s="403">
        <v>119</v>
      </c>
      <c r="E11" s="401">
        <v>4.446225184895326</v>
      </c>
      <c r="F11" s="400">
        <v>134.3</v>
      </c>
      <c r="G11" s="401">
        <v>12.9</v>
      </c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24.75" customHeight="1">
      <c r="A12" s="405" t="s">
        <v>426</v>
      </c>
      <c r="B12" s="399">
        <v>111.97226891806724</v>
      </c>
      <c r="C12" s="400">
        <v>7.004876575627932</v>
      </c>
      <c r="D12" s="403">
        <v>119.7</v>
      </c>
      <c r="E12" s="401">
        <v>6.901468690955355</v>
      </c>
      <c r="F12" s="400">
        <v>129.5</v>
      </c>
      <c r="G12" s="401">
        <v>8.187134502923968</v>
      </c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24.75" customHeight="1">
      <c r="A13" s="405" t="s">
        <v>427</v>
      </c>
      <c r="B13" s="399">
        <v>112.85692569845307</v>
      </c>
      <c r="C13" s="400">
        <v>5.180497582366385</v>
      </c>
      <c r="D13" s="403">
        <v>121</v>
      </c>
      <c r="E13" s="401">
        <v>7.215396176309753</v>
      </c>
      <c r="F13" s="400">
        <v>128.9</v>
      </c>
      <c r="G13" s="401">
        <v>6.5</v>
      </c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24.75" customHeight="1">
      <c r="A14" s="405" t="s">
        <v>428</v>
      </c>
      <c r="B14" s="399">
        <v>113.52170803896104</v>
      </c>
      <c r="C14" s="400">
        <v>3.5686664775589065</v>
      </c>
      <c r="D14" s="403">
        <v>123.2</v>
      </c>
      <c r="E14" s="401">
        <v>8.525498891998112</v>
      </c>
      <c r="F14" s="400">
        <v>130.8</v>
      </c>
      <c r="G14" s="401">
        <v>6.2</v>
      </c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24.75" customHeight="1">
      <c r="A15" s="405" t="s">
        <v>429</v>
      </c>
      <c r="B15" s="399">
        <v>114.15483691576958</v>
      </c>
      <c r="C15" s="400">
        <v>2.5846899722845365</v>
      </c>
      <c r="D15" s="403">
        <v>123.7</v>
      </c>
      <c r="E15" s="401">
        <v>8.361593202812273</v>
      </c>
      <c r="F15" s="400">
        <v>133.1</v>
      </c>
      <c r="G15" s="401">
        <v>7.6</v>
      </c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24.75" customHeight="1">
      <c r="A16" s="405" t="s">
        <v>430</v>
      </c>
      <c r="B16" s="399">
        <v>114.27427511450583</v>
      </c>
      <c r="C16" s="400">
        <v>1.7406979394453401</v>
      </c>
      <c r="D16" s="403">
        <v>125.171194581385</v>
      </c>
      <c r="E16" s="401">
        <v>9.535758993841938</v>
      </c>
      <c r="F16" s="400">
        <v>136.9</v>
      </c>
      <c r="G16" s="401">
        <v>9.3</v>
      </c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24.75" customHeight="1">
      <c r="A17" s="405" t="s">
        <v>431</v>
      </c>
      <c r="B17" s="399">
        <v>116.21763781122714</v>
      </c>
      <c r="C17" s="400">
        <v>4.5413823599510295</v>
      </c>
      <c r="D17" s="403">
        <v>126.53222025007803</v>
      </c>
      <c r="E17" s="401">
        <v>8.875229812883404</v>
      </c>
      <c r="F17" s="400">
        <v>138.2</v>
      </c>
      <c r="G17" s="401">
        <v>9.2</v>
      </c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24.75" customHeight="1">
      <c r="A18" s="405" t="s">
        <v>432</v>
      </c>
      <c r="B18" s="399">
        <v>118.13233641390642</v>
      </c>
      <c r="C18" s="400">
        <v>4.789219378325214</v>
      </c>
      <c r="D18" s="403">
        <v>129.8541996531019</v>
      </c>
      <c r="E18" s="401">
        <v>9.922654198698794</v>
      </c>
      <c r="F18" s="400">
        <v>139.9</v>
      </c>
      <c r="G18" s="401">
        <v>7.7</v>
      </c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24.75" customHeight="1">
      <c r="A19" s="405" t="s">
        <v>7</v>
      </c>
      <c r="B19" s="400">
        <v>122.12348893386655</v>
      </c>
      <c r="C19" s="400">
        <v>6.796111513557122</v>
      </c>
      <c r="D19" s="403">
        <v>133.5</v>
      </c>
      <c r="E19" s="401">
        <v>9.31557979996309</v>
      </c>
      <c r="F19" s="400">
        <v>142.4</v>
      </c>
      <c r="G19" s="401">
        <v>6.7</v>
      </c>
      <c r="K19" s="60"/>
      <c r="L19" s="60"/>
      <c r="M19" s="60"/>
      <c r="N19" s="60"/>
      <c r="O19" s="60"/>
      <c r="P19" s="60"/>
    </row>
    <row r="20" spans="1:7" ht="24.75" customHeight="1" thickBot="1">
      <c r="A20" s="406" t="s">
        <v>254</v>
      </c>
      <c r="B20" s="402">
        <f>AVERAGE(B8:B19)</f>
        <v>115.56846953813236</v>
      </c>
      <c r="C20" s="364">
        <f>+AVERAGE(C8:C19)</f>
        <v>4.416178221933353</v>
      </c>
      <c r="D20" s="404">
        <f>AVERAGE(D8:D19)</f>
        <v>124.22197996433046</v>
      </c>
      <c r="E20" s="355">
        <f>+AVERAGE(E8:E19)</f>
        <v>7.477494076150738</v>
      </c>
      <c r="F20" s="402">
        <f>AVERAGE(F8:F19)</f>
        <v>135.01666666666668</v>
      </c>
      <c r="G20" s="355">
        <f>+AVERAGE(G8:G19)</f>
        <v>8.71244751563471</v>
      </c>
    </row>
    <row r="21" spans="1:6" ht="19.5" customHeight="1">
      <c r="A21" s="65" t="s">
        <v>255</v>
      </c>
      <c r="B21" s="58"/>
      <c r="C21" s="58"/>
      <c r="D21" s="66"/>
      <c r="E21" s="58"/>
      <c r="F21" s="58"/>
    </row>
    <row r="22" spans="1:6" ht="19.5" customHeight="1">
      <c r="A22" s="65"/>
      <c r="B22" s="58"/>
      <c r="C22" s="58"/>
      <c r="D22" s="58"/>
      <c r="E22" s="58"/>
      <c r="F22" s="58"/>
    </row>
    <row r="24" spans="1:2" ht="12">
      <c r="A24" s="92"/>
      <c r="B24" s="92"/>
    </row>
    <row r="25" spans="1:2" ht="12.75">
      <c r="A25" s="93"/>
      <c r="B25" s="92"/>
    </row>
    <row r="26" spans="1:2" ht="12.75">
      <c r="A26" s="93"/>
      <c r="B26" s="92"/>
    </row>
    <row r="27" spans="1:2" ht="12.75">
      <c r="A27" s="93"/>
      <c r="B27" s="92"/>
    </row>
    <row r="28" spans="1:2" ht="12">
      <c r="A28" s="92"/>
      <c r="B28" s="92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A1" sqref="A1:M1"/>
    </sheetView>
  </sheetViews>
  <sheetFormatPr defaultColWidth="9.140625" defaultRowHeight="12.75"/>
  <cols>
    <col min="1" max="1" width="6.28125" style="0" customWidth="1"/>
    <col min="2" max="2" width="26.421875" style="0" bestFit="1" customWidth="1"/>
    <col min="3" max="3" width="7.7109375" style="0" customWidth="1"/>
    <col min="4" max="4" width="7.421875" style="0" customWidth="1"/>
    <col min="5" max="6" width="7.57421875" style="0" bestFit="1" customWidth="1"/>
    <col min="7" max="7" width="7.57421875" style="0" customWidth="1"/>
    <col min="8" max="8" width="8.00390625" style="0" bestFit="1" customWidth="1"/>
    <col min="9" max="9" width="7.8515625" style="119" bestFit="1" customWidth="1"/>
    <col min="10" max="11" width="7.8515625" style="119" customWidth="1"/>
    <col min="12" max="12" width="8.140625" style="119" customWidth="1"/>
    <col min="13" max="13" width="9.421875" style="0" customWidth="1"/>
  </cols>
  <sheetData>
    <row r="1" spans="1:13" ht="14.25" customHeight="1">
      <c r="A1" s="968" t="s">
        <v>345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</row>
    <row r="2" spans="1:13" s="94" customFormat="1" ht="18.75" customHeight="1">
      <c r="A2" s="1075" t="s">
        <v>865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</row>
    <row r="3" spans="1:13" ht="15" customHeight="1">
      <c r="A3" s="1076" t="s">
        <v>310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  <c r="L3" s="1076"/>
      <c r="M3" s="1076"/>
    </row>
    <row r="4" spans="1:13" ht="13.5" thickBot="1">
      <c r="A4" s="1077" t="s">
        <v>311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</row>
    <row r="5" spans="1:13" ht="12.75">
      <c r="A5" s="1069" t="s">
        <v>312</v>
      </c>
      <c r="B5" s="1071" t="s">
        <v>313</v>
      </c>
      <c r="C5" s="427" t="s">
        <v>128</v>
      </c>
      <c r="D5" s="1073" t="s">
        <v>129</v>
      </c>
      <c r="E5" s="1074"/>
      <c r="F5" s="1073" t="s">
        <v>4</v>
      </c>
      <c r="G5" s="1062"/>
      <c r="H5" s="1074"/>
      <c r="I5" s="407" t="s">
        <v>130</v>
      </c>
      <c r="J5" s="1061" t="s">
        <v>131</v>
      </c>
      <c r="K5" s="1062"/>
      <c r="L5" s="1062"/>
      <c r="M5" s="1063"/>
    </row>
    <row r="6" spans="1:13" ht="12.75">
      <c r="A6" s="1070"/>
      <c r="B6" s="1072"/>
      <c r="C6" s="428" t="s">
        <v>133</v>
      </c>
      <c r="D6" s="95" t="s">
        <v>314</v>
      </c>
      <c r="E6" s="95" t="s">
        <v>315</v>
      </c>
      <c r="F6" s="95" t="s">
        <v>314</v>
      </c>
      <c r="G6" s="95" t="s">
        <v>316</v>
      </c>
      <c r="H6" s="95" t="s">
        <v>315</v>
      </c>
      <c r="I6" s="442" t="s">
        <v>314</v>
      </c>
      <c r="J6" s="1064" t="s">
        <v>317</v>
      </c>
      <c r="K6" s="1066" t="s">
        <v>318</v>
      </c>
      <c r="L6" s="1066" t="s">
        <v>319</v>
      </c>
      <c r="M6" s="1067" t="s">
        <v>320</v>
      </c>
    </row>
    <row r="7" spans="1:13" ht="12.75">
      <c r="A7" s="408"/>
      <c r="B7" s="430">
        <v>1</v>
      </c>
      <c r="C7" s="429">
        <v>2</v>
      </c>
      <c r="D7" s="96">
        <v>3</v>
      </c>
      <c r="E7" s="96">
        <v>4</v>
      </c>
      <c r="F7" s="96">
        <v>5</v>
      </c>
      <c r="G7" s="97">
        <v>6</v>
      </c>
      <c r="H7" s="98">
        <v>7</v>
      </c>
      <c r="I7" s="443">
        <v>8</v>
      </c>
      <c r="J7" s="1065"/>
      <c r="K7" s="991"/>
      <c r="L7" s="991"/>
      <c r="M7" s="1068"/>
    </row>
    <row r="8" spans="1:13" ht="8.25" customHeight="1">
      <c r="A8" s="409"/>
      <c r="B8" s="431"/>
      <c r="C8" s="99"/>
      <c r="D8" s="100"/>
      <c r="E8" s="101"/>
      <c r="F8" s="102"/>
      <c r="G8" s="102"/>
      <c r="H8" s="103"/>
      <c r="I8" s="444"/>
      <c r="J8" s="451"/>
      <c r="K8" s="104"/>
      <c r="L8" s="105"/>
      <c r="M8" s="410"/>
    </row>
    <row r="9" spans="1:13" ht="12" customHeight="1">
      <c r="A9" s="411"/>
      <c r="B9" s="432" t="s">
        <v>321</v>
      </c>
      <c r="C9" s="106">
        <v>100</v>
      </c>
      <c r="D9" s="107">
        <v>100</v>
      </c>
      <c r="E9" s="107">
        <v>100</v>
      </c>
      <c r="F9" s="107">
        <v>101.9</v>
      </c>
      <c r="G9" s="107">
        <v>105.7</v>
      </c>
      <c r="H9" s="107">
        <v>106.2</v>
      </c>
      <c r="I9" s="445">
        <v>109.3</v>
      </c>
      <c r="J9" s="452">
        <f>+F9/D9*100-100</f>
        <v>1.9000000000000057</v>
      </c>
      <c r="K9" s="107">
        <f>+F9/E9*100-100</f>
        <v>1.9000000000000057</v>
      </c>
      <c r="L9" s="107">
        <f>+I9/F9*100-100</f>
        <v>7.262021589793903</v>
      </c>
      <c r="M9" s="412">
        <f>+I9/H9*100-100</f>
        <v>2.9190207156308787</v>
      </c>
    </row>
    <row r="10" spans="1:13" ht="6" customHeight="1">
      <c r="A10" s="413"/>
      <c r="B10" s="433"/>
      <c r="C10" s="108"/>
      <c r="D10" s="109"/>
      <c r="E10" s="109"/>
      <c r="F10" s="109"/>
      <c r="G10" s="109"/>
      <c r="H10" s="109"/>
      <c r="I10" s="446"/>
      <c r="J10" s="453"/>
      <c r="K10" s="109"/>
      <c r="L10" s="109"/>
      <c r="M10" s="414"/>
    </row>
    <row r="11" spans="1:13" ht="12" customHeight="1">
      <c r="A11" s="415">
        <v>1</v>
      </c>
      <c r="B11" s="432" t="s">
        <v>322</v>
      </c>
      <c r="C11" s="106">
        <v>26.96590766979004</v>
      </c>
      <c r="D11" s="107">
        <v>100</v>
      </c>
      <c r="E11" s="107">
        <v>100</v>
      </c>
      <c r="F11" s="107">
        <v>100</v>
      </c>
      <c r="G11" s="107">
        <v>100.4</v>
      </c>
      <c r="H11" s="107">
        <v>100.4</v>
      </c>
      <c r="I11" s="445">
        <v>106.4</v>
      </c>
      <c r="J11" s="452">
        <f>+F11/D11*100-100</f>
        <v>0</v>
      </c>
      <c r="K11" s="107">
        <f>+F11/E11*100-100</f>
        <v>0</v>
      </c>
      <c r="L11" s="107">
        <f>+I11/F11*100-100</f>
        <v>6.400000000000006</v>
      </c>
      <c r="M11" s="412">
        <f>+I11/H11*100-100</f>
        <v>5.976095617529879</v>
      </c>
    </row>
    <row r="12" spans="1:13" ht="7.5" customHeight="1">
      <c r="A12" s="415"/>
      <c r="B12" s="434"/>
      <c r="C12" s="106"/>
      <c r="D12" s="107"/>
      <c r="E12" s="107"/>
      <c r="F12" s="107"/>
      <c r="G12" s="107"/>
      <c r="H12" s="107"/>
      <c r="I12" s="445"/>
      <c r="J12" s="452"/>
      <c r="K12" s="107"/>
      <c r="L12" s="107"/>
      <c r="M12" s="412"/>
    </row>
    <row r="13" spans="1:13" ht="15" customHeight="1">
      <c r="A13" s="416"/>
      <c r="B13" s="434" t="s">
        <v>323</v>
      </c>
      <c r="C13" s="110">
        <v>9.803883777530086</v>
      </c>
      <c r="D13" s="111">
        <v>100</v>
      </c>
      <c r="E13" s="111">
        <v>100</v>
      </c>
      <c r="F13" s="111">
        <v>100.1</v>
      </c>
      <c r="G13" s="111">
        <v>100.3</v>
      </c>
      <c r="H13" s="111">
        <v>100.3</v>
      </c>
      <c r="I13" s="447">
        <v>105.7</v>
      </c>
      <c r="J13" s="454">
        <f>+F13/D13*100-100</f>
        <v>0.09999999999999432</v>
      </c>
      <c r="K13" s="111">
        <f>+F13/E13*100-100</f>
        <v>0.09999999999999432</v>
      </c>
      <c r="L13" s="111">
        <f>+I13/F13*100-100</f>
        <v>5.5944055944056</v>
      </c>
      <c r="M13" s="417">
        <f>+I13/H13*100-100</f>
        <v>5.38384845463608</v>
      </c>
    </row>
    <row r="14" spans="1:13" ht="15" customHeight="1">
      <c r="A14" s="418"/>
      <c r="B14" s="435" t="s">
        <v>324</v>
      </c>
      <c r="C14" s="112">
        <v>17.16611622246991</v>
      </c>
      <c r="D14" s="113">
        <v>100</v>
      </c>
      <c r="E14" s="113">
        <v>100</v>
      </c>
      <c r="F14" s="113">
        <v>100</v>
      </c>
      <c r="G14" s="113">
        <v>100.4</v>
      </c>
      <c r="H14" s="113">
        <v>100.4</v>
      </c>
      <c r="I14" s="448">
        <v>106.8</v>
      </c>
      <c r="J14" s="455">
        <f>+F14/D14*100-100</f>
        <v>0</v>
      </c>
      <c r="K14" s="113">
        <f>+F14/E14*100-100</f>
        <v>0</v>
      </c>
      <c r="L14" s="113">
        <f>+I14/F14*100-100</f>
        <v>6.800000000000011</v>
      </c>
      <c r="M14" s="419">
        <f>+I14/H14*100-100</f>
        <v>6.374501992031867</v>
      </c>
    </row>
    <row r="15" spans="1:13" ht="10.5" customHeight="1">
      <c r="A15" s="416"/>
      <c r="B15" s="434"/>
      <c r="C15" s="106"/>
      <c r="D15" s="107"/>
      <c r="E15" s="107"/>
      <c r="F15" s="111"/>
      <c r="G15" s="111"/>
      <c r="H15" s="107"/>
      <c r="I15" s="445"/>
      <c r="J15" s="452"/>
      <c r="K15" s="107"/>
      <c r="L15" s="107"/>
      <c r="M15" s="412"/>
    </row>
    <row r="16" spans="1:13" ht="15" customHeight="1">
      <c r="A16" s="415">
        <v>1.1</v>
      </c>
      <c r="B16" s="432" t="s">
        <v>325</v>
      </c>
      <c r="C16" s="106">
        <v>2.815928976048986</v>
      </c>
      <c r="D16" s="107">
        <v>100</v>
      </c>
      <c r="E16" s="107">
        <v>100</v>
      </c>
      <c r="F16" s="107">
        <v>100</v>
      </c>
      <c r="G16" s="107">
        <v>100</v>
      </c>
      <c r="H16" s="107">
        <v>100</v>
      </c>
      <c r="I16" s="445">
        <v>110</v>
      </c>
      <c r="J16" s="452">
        <f aca="true" t="shared" si="0" ref="J16:J33">+F16/D16*100-100</f>
        <v>0</v>
      </c>
      <c r="K16" s="107">
        <f aca="true" t="shared" si="1" ref="K16:K33">+F16/E16*100-100</f>
        <v>0</v>
      </c>
      <c r="L16" s="107">
        <f aca="true" t="shared" si="2" ref="L16:L33">+I16/F16*100-100</f>
        <v>10.000000000000014</v>
      </c>
      <c r="M16" s="412">
        <f aca="true" t="shared" si="3" ref="M16:M33">+I16/H16*100-100</f>
        <v>10.000000000000014</v>
      </c>
    </row>
    <row r="17" spans="1:13" ht="13.5" customHeight="1">
      <c r="A17" s="415"/>
      <c r="B17" s="434" t="s">
        <v>323</v>
      </c>
      <c r="C17" s="110">
        <v>0.3050037285953154</v>
      </c>
      <c r="D17" s="111">
        <v>100</v>
      </c>
      <c r="E17" s="111">
        <v>100</v>
      </c>
      <c r="F17" s="111">
        <v>100</v>
      </c>
      <c r="G17" s="111">
        <v>100</v>
      </c>
      <c r="H17" s="111">
        <v>100</v>
      </c>
      <c r="I17" s="447">
        <v>110</v>
      </c>
      <c r="J17" s="454">
        <f t="shared" si="0"/>
        <v>0</v>
      </c>
      <c r="K17" s="111">
        <f t="shared" si="1"/>
        <v>0</v>
      </c>
      <c r="L17" s="111">
        <f t="shared" si="2"/>
        <v>10.000000000000014</v>
      </c>
      <c r="M17" s="417">
        <f t="shared" si="3"/>
        <v>10.000000000000014</v>
      </c>
    </row>
    <row r="18" spans="1:13" ht="15" customHeight="1">
      <c r="A18" s="416"/>
      <c r="B18" s="434" t="s">
        <v>324</v>
      </c>
      <c r="C18" s="110">
        <v>2.5109252474536707</v>
      </c>
      <c r="D18" s="111">
        <v>100</v>
      </c>
      <c r="E18" s="111">
        <v>100</v>
      </c>
      <c r="F18" s="111">
        <v>100</v>
      </c>
      <c r="G18" s="111">
        <v>100</v>
      </c>
      <c r="H18" s="111">
        <v>100</v>
      </c>
      <c r="I18" s="447">
        <v>110</v>
      </c>
      <c r="J18" s="454">
        <f t="shared" si="0"/>
        <v>0</v>
      </c>
      <c r="K18" s="111">
        <f t="shared" si="1"/>
        <v>0</v>
      </c>
      <c r="L18" s="111">
        <f t="shared" si="2"/>
        <v>10.000000000000014</v>
      </c>
      <c r="M18" s="417">
        <f t="shared" si="3"/>
        <v>10.000000000000014</v>
      </c>
    </row>
    <row r="19" spans="1:13" ht="15" customHeight="1">
      <c r="A19" s="420">
        <v>1.2</v>
      </c>
      <c r="B19" s="436" t="s">
        <v>326</v>
      </c>
      <c r="C19" s="106">
        <v>1.13542928869518</v>
      </c>
      <c r="D19" s="107">
        <v>100</v>
      </c>
      <c r="E19" s="107">
        <v>100</v>
      </c>
      <c r="F19" s="107">
        <v>100</v>
      </c>
      <c r="G19" s="107">
        <v>104.4</v>
      </c>
      <c r="H19" s="107">
        <v>104.4</v>
      </c>
      <c r="I19" s="445">
        <v>107</v>
      </c>
      <c r="J19" s="452">
        <f t="shared" si="0"/>
        <v>0</v>
      </c>
      <c r="K19" s="107">
        <f t="shared" si="1"/>
        <v>0</v>
      </c>
      <c r="L19" s="107">
        <f t="shared" si="2"/>
        <v>7</v>
      </c>
      <c r="M19" s="412">
        <f t="shared" si="3"/>
        <v>2.4904214559387015</v>
      </c>
    </row>
    <row r="20" spans="1:13" ht="15" customHeight="1">
      <c r="A20" s="416"/>
      <c r="B20" s="434" t="s">
        <v>323</v>
      </c>
      <c r="C20" s="110">
        <v>0.18798852163049548</v>
      </c>
      <c r="D20" s="111">
        <v>100</v>
      </c>
      <c r="E20" s="111">
        <v>100</v>
      </c>
      <c r="F20" s="111">
        <v>100</v>
      </c>
      <c r="G20" s="111">
        <v>106.4</v>
      </c>
      <c r="H20" s="111">
        <v>106.4</v>
      </c>
      <c r="I20" s="447">
        <v>109.1</v>
      </c>
      <c r="J20" s="454">
        <f t="shared" si="0"/>
        <v>0</v>
      </c>
      <c r="K20" s="111">
        <f t="shared" si="1"/>
        <v>0</v>
      </c>
      <c r="L20" s="111">
        <f t="shared" si="2"/>
        <v>9.099999999999994</v>
      </c>
      <c r="M20" s="417">
        <f t="shared" si="3"/>
        <v>2.537593984962399</v>
      </c>
    </row>
    <row r="21" spans="1:13" ht="15" customHeight="1">
      <c r="A21" s="416"/>
      <c r="B21" s="434" t="s">
        <v>324</v>
      </c>
      <c r="C21" s="110">
        <v>0.945440767064681</v>
      </c>
      <c r="D21" s="111">
        <v>100</v>
      </c>
      <c r="E21" s="111">
        <v>100</v>
      </c>
      <c r="F21" s="111">
        <v>100</v>
      </c>
      <c r="G21" s="111">
        <v>104</v>
      </c>
      <c r="H21" s="111">
        <v>104</v>
      </c>
      <c r="I21" s="447">
        <v>106.6</v>
      </c>
      <c r="J21" s="454">
        <f t="shared" si="0"/>
        <v>0</v>
      </c>
      <c r="K21" s="111">
        <f t="shared" si="1"/>
        <v>0</v>
      </c>
      <c r="L21" s="111">
        <f t="shared" si="2"/>
        <v>6.59999999999998</v>
      </c>
      <c r="M21" s="417">
        <f t="shared" si="3"/>
        <v>2.499999999999986</v>
      </c>
    </row>
    <row r="22" spans="1:13" ht="15" customHeight="1">
      <c r="A22" s="420">
        <v>1.3</v>
      </c>
      <c r="B22" s="436" t="s">
        <v>327</v>
      </c>
      <c r="C22" s="106">
        <v>0.5500257064645969</v>
      </c>
      <c r="D22" s="107">
        <v>100</v>
      </c>
      <c r="E22" s="107">
        <v>100</v>
      </c>
      <c r="F22" s="107">
        <v>101.5</v>
      </c>
      <c r="G22" s="107">
        <v>110</v>
      </c>
      <c r="H22" s="107">
        <v>110</v>
      </c>
      <c r="I22" s="445">
        <v>110.9</v>
      </c>
      <c r="J22" s="452">
        <f t="shared" si="0"/>
        <v>1.4999999999999858</v>
      </c>
      <c r="K22" s="107">
        <f t="shared" si="1"/>
        <v>1.4999999999999858</v>
      </c>
      <c r="L22" s="107">
        <f t="shared" si="2"/>
        <v>9.261083743842377</v>
      </c>
      <c r="M22" s="412">
        <f t="shared" si="3"/>
        <v>0.8181818181818272</v>
      </c>
    </row>
    <row r="23" spans="1:13" ht="15" customHeight="1">
      <c r="A23" s="415"/>
      <c r="B23" s="437" t="s">
        <v>323</v>
      </c>
      <c r="C23" s="110">
        <v>0.10067490121705001</v>
      </c>
      <c r="D23" s="111">
        <v>100</v>
      </c>
      <c r="E23" s="111">
        <v>100</v>
      </c>
      <c r="F23" s="111">
        <v>102.5</v>
      </c>
      <c r="G23" s="111">
        <v>112.6</v>
      </c>
      <c r="H23" s="111">
        <v>112.6</v>
      </c>
      <c r="I23" s="447">
        <v>114.1</v>
      </c>
      <c r="J23" s="454">
        <f t="shared" si="0"/>
        <v>2.499999999999986</v>
      </c>
      <c r="K23" s="111">
        <f t="shared" si="1"/>
        <v>2.499999999999986</v>
      </c>
      <c r="L23" s="111">
        <f t="shared" si="2"/>
        <v>11.317073170731689</v>
      </c>
      <c r="M23" s="417">
        <f t="shared" si="3"/>
        <v>1.3321492007104752</v>
      </c>
    </row>
    <row r="24" spans="1:13" ht="15" customHeight="1">
      <c r="A24" s="415"/>
      <c r="B24" s="438" t="s">
        <v>324</v>
      </c>
      <c r="C24" s="110">
        <v>0.44935080524754695</v>
      </c>
      <c r="D24" s="111">
        <v>100</v>
      </c>
      <c r="E24" s="111">
        <v>100</v>
      </c>
      <c r="F24" s="111">
        <v>101.3</v>
      </c>
      <c r="G24" s="111">
        <v>109.4</v>
      </c>
      <c r="H24" s="111">
        <v>109.4</v>
      </c>
      <c r="I24" s="447">
        <v>110.1</v>
      </c>
      <c r="J24" s="454">
        <f t="shared" si="0"/>
        <v>1.299999999999983</v>
      </c>
      <c r="K24" s="111">
        <f t="shared" si="1"/>
        <v>1.299999999999983</v>
      </c>
      <c r="L24" s="111">
        <f t="shared" si="2"/>
        <v>8.687068114511348</v>
      </c>
      <c r="M24" s="417">
        <f t="shared" si="3"/>
        <v>0.6398537477147954</v>
      </c>
    </row>
    <row r="25" spans="1:13" s="114" customFormat="1" ht="15" customHeight="1">
      <c r="A25" s="420">
        <v>1.4</v>
      </c>
      <c r="B25" s="436" t="s">
        <v>328</v>
      </c>
      <c r="C25" s="106">
        <v>4.013190195415449</v>
      </c>
      <c r="D25" s="107">
        <v>100</v>
      </c>
      <c r="E25" s="107">
        <v>100</v>
      </c>
      <c r="F25" s="107">
        <v>100</v>
      </c>
      <c r="G25" s="107">
        <v>100</v>
      </c>
      <c r="H25" s="107">
        <v>100</v>
      </c>
      <c r="I25" s="445">
        <v>111.4</v>
      </c>
      <c r="J25" s="452">
        <f t="shared" si="0"/>
        <v>0</v>
      </c>
      <c r="K25" s="107">
        <f t="shared" si="1"/>
        <v>0</v>
      </c>
      <c r="L25" s="107">
        <f t="shared" si="2"/>
        <v>11.400000000000006</v>
      </c>
      <c r="M25" s="412">
        <f t="shared" si="3"/>
        <v>11.400000000000006</v>
      </c>
    </row>
    <row r="26" spans="1:13" ht="15" customHeight="1">
      <c r="A26" s="416"/>
      <c r="B26" s="434" t="s">
        <v>323</v>
      </c>
      <c r="C26" s="110">
        <v>0.17134748192441837</v>
      </c>
      <c r="D26" s="111">
        <v>100</v>
      </c>
      <c r="E26" s="111">
        <v>100</v>
      </c>
      <c r="F26" s="111">
        <v>100</v>
      </c>
      <c r="G26" s="111">
        <v>100</v>
      </c>
      <c r="H26" s="111">
        <v>100</v>
      </c>
      <c r="I26" s="447">
        <v>109.9</v>
      </c>
      <c r="J26" s="454">
        <f t="shared" si="0"/>
        <v>0</v>
      </c>
      <c r="K26" s="111">
        <f t="shared" si="1"/>
        <v>0</v>
      </c>
      <c r="L26" s="111">
        <f t="shared" si="2"/>
        <v>9.899999999999991</v>
      </c>
      <c r="M26" s="417">
        <f t="shared" si="3"/>
        <v>9.899999999999991</v>
      </c>
    </row>
    <row r="27" spans="1:15" ht="15" customHeight="1">
      <c r="A27" s="416"/>
      <c r="B27" s="434" t="s">
        <v>324</v>
      </c>
      <c r="C27" s="110">
        <v>3.841842713491031</v>
      </c>
      <c r="D27" s="111">
        <v>100</v>
      </c>
      <c r="E27" s="111">
        <v>100</v>
      </c>
      <c r="F27" s="111">
        <v>100</v>
      </c>
      <c r="G27" s="111">
        <v>100</v>
      </c>
      <c r="H27" s="111">
        <v>100</v>
      </c>
      <c r="I27" s="447">
        <v>111.5</v>
      </c>
      <c r="J27" s="454">
        <f t="shared" si="0"/>
        <v>0</v>
      </c>
      <c r="K27" s="111">
        <f t="shared" si="1"/>
        <v>0</v>
      </c>
      <c r="L27" s="111">
        <f t="shared" si="2"/>
        <v>11.5</v>
      </c>
      <c r="M27" s="417">
        <f t="shared" si="3"/>
        <v>11.5</v>
      </c>
      <c r="O27" s="115"/>
    </row>
    <row r="28" spans="1:13" s="114" customFormat="1" ht="15" customHeight="1">
      <c r="A28" s="420">
        <v>1.5</v>
      </c>
      <c r="B28" s="436" t="s">
        <v>329</v>
      </c>
      <c r="C28" s="106">
        <v>10.550332562911361</v>
      </c>
      <c r="D28" s="107">
        <v>100</v>
      </c>
      <c r="E28" s="107">
        <v>100</v>
      </c>
      <c r="F28" s="107">
        <v>100</v>
      </c>
      <c r="G28" s="107">
        <v>100</v>
      </c>
      <c r="H28" s="107">
        <v>100</v>
      </c>
      <c r="I28" s="445">
        <v>107</v>
      </c>
      <c r="J28" s="452">
        <f t="shared" si="0"/>
        <v>0</v>
      </c>
      <c r="K28" s="107">
        <f t="shared" si="1"/>
        <v>0</v>
      </c>
      <c r="L28" s="107">
        <f t="shared" si="2"/>
        <v>7</v>
      </c>
      <c r="M28" s="412">
        <f t="shared" si="3"/>
        <v>7</v>
      </c>
    </row>
    <row r="29" spans="1:13" ht="15" customHeight="1">
      <c r="A29" s="416"/>
      <c r="B29" s="434" t="s">
        <v>323</v>
      </c>
      <c r="C29" s="110">
        <v>6.798925655051667</v>
      </c>
      <c r="D29" s="111">
        <v>100</v>
      </c>
      <c r="E29" s="111">
        <v>100</v>
      </c>
      <c r="F29" s="111">
        <v>100</v>
      </c>
      <c r="G29" s="111">
        <v>100</v>
      </c>
      <c r="H29" s="111">
        <v>100</v>
      </c>
      <c r="I29" s="447">
        <v>106.5</v>
      </c>
      <c r="J29" s="454">
        <f t="shared" si="0"/>
        <v>0</v>
      </c>
      <c r="K29" s="111">
        <f t="shared" si="1"/>
        <v>0</v>
      </c>
      <c r="L29" s="111">
        <f t="shared" si="2"/>
        <v>6.5</v>
      </c>
      <c r="M29" s="417">
        <f t="shared" si="3"/>
        <v>6.5</v>
      </c>
    </row>
    <row r="30" spans="1:13" ht="15" customHeight="1">
      <c r="A30" s="416"/>
      <c r="B30" s="434" t="s">
        <v>324</v>
      </c>
      <c r="C30" s="110">
        <v>3.751406907859693</v>
      </c>
      <c r="D30" s="111">
        <v>100</v>
      </c>
      <c r="E30" s="111">
        <v>100</v>
      </c>
      <c r="F30" s="111">
        <v>100</v>
      </c>
      <c r="G30" s="111">
        <v>100</v>
      </c>
      <c r="H30" s="111">
        <v>100</v>
      </c>
      <c r="I30" s="447">
        <v>108</v>
      </c>
      <c r="J30" s="454">
        <f t="shared" si="0"/>
        <v>0</v>
      </c>
      <c r="K30" s="111">
        <f t="shared" si="1"/>
        <v>0</v>
      </c>
      <c r="L30" s="111">
        <f t="shared" si="2"/>
        <v>8</v>
      </c>
      <c r="M30" s="417">
        <f t="shared" si="3"/>
        <v>8</v>
      </c>
    </row>
    <row r="31" spans="1:13" s="114" customFormat="1" ht="15" customHeight="1">
      <c r="A31" s="420">
        <v>1.6</v>
      </c>
      <c r="B31" s="436" t="s">
        <v>330</v>
      </c>
      <c r="C31" s="106">
        <v>7.90300094025447</v>
      </c>
      <c r="D31" s="107">
        <v>100</v>
      </c>
      <c r="E31" s="107">
        <v>100</v>
      </c>
      <c r="F31" s="107">
        <v>100</v>
      </c>
      <c r="G31" s="107">
        <v>100</v>
      </c>
      <c r="H31" s="107">
        <v>100</v>
      </c>
      <c r="I31" s="445">
        <v>101.3</v>
      </c>
      <c r="J31" s="452">
        <f t="shared" si="0"/>
        <v>0</v>
      </c>
      <c r="K31" s="107">
        <f t="shared" si="1"/>
        <v>0</v>
      </c>
      <c r="L31" s="107">
        <f t="shared" si="2"/>
        <v>1.299999999999983</v>
      </c>
      <c r="M31" s="412">
        <f t="shared" si="3"/>
        <v>1.299999999999983</v>
      </c>
    </row>
    <row r="32" spans="1:13" ht="15" customHeight="1">
      <c r="A32" s="416"/>
      <c r="B32" s="434" t="s">
        <v>323</v>
      </c>
      <c r="C32" s="110">
        <v>2.2384558832617634</v>
      </c>
      <c r="D32" s="111">
        <v>100</v>
      </c>
      <c r="E32" s="111">
        <v>100</v>
      </c>
      <c r="F32" s="111">
        <v>100</v>
      </c>
      <c r="G32" s="111">
        <v>100</v>
      </c>
      <c r="H32" s="111">
        <v>100</v>
      </c>
      <c r="I32" s="447">
        <v>101.5</v>
      </c>
      <c r="J32" s="454">
        <f t="shared" si="0"/>
        <v>0</v>
      </c>
      <c r="K32" s="111">
        <f t="shared" si="1"/>
        <v>0</v>
      </c>
      <c r="L32" s="111">
        <f t="shared" si="2"/>
        <v>1.4999999999999858</v>
      </c>
      <c r="M32" s="417">
        <f t="shared" si="3"/>
        <v>1.4999999999999858</v>
      </c>
    </row>
    <row r="33" spans="1:13" ht="15" customHeight="1">
      <c r="A33" s="416"/>
      <c r="B33" s="434" t="s">
        <v>324</v>
      </c>
      <c r="C33" s="110">
        <v>5.664545056992707</v>
      </c>
      <c r="D33" s="111">
        <v>100</v>
      </c>
      <c r="E33" s="111">
        <v>100</v>
      </c>
      <c r="F33" s="111">
        <v>100</v>
      </c>
      <c r="G33" s="111">
        <v>100</v>
      </c>
      <c r="H33" s="111">
        <v>100</v>
      </c>
      <c r="I33" s="447">
        <v>101.3</v>
      </c>
      <c r="J33" s="454">
        <f t="shared" si="0"/>
        <v>0</v>
      </c>
      <c r="K33" s="111">
        <f t="shared" si="1"/>
        <v>0</v>
      </c>
      <c r="L33" s="111">
        <f t="shared" si="2"/>
        <v>1.299999999999983</v>
      </c>
      <c r="M33" s="417">
        <f t="shared" si="3"/>
        <v>1.299999999999983</v>
      </c>
    </row>
    <row r="34" spans="1:13" ht="6" customHeight="1">
      <c r="A34" s="416"/>
      <c r="B34" s="299"/>
      <c r="C34" s="110"/>
      <c r="D34" s="111"/>
      <c r="E34" s="111"/>
      <c r="F34" s="111"/>
      <c r="G34" s="111"/>
      <c r="H34" s="111"/>
      <c r="I34" s="447"/>
      <c r="J34" s="454"/>
      <c r="K34" s="111"/>
      <c r="L34" s="111"/>
      <c r="M34" s="417"/>
    </row>
    <row r="35" spans="1:13" ht="12.75">
      <c r="A35" s="421">
        <v>2</v>
      </c>
      <c r="B35" s="439" t="s">
        <v>331</v>
      </c>
      <c r="C35" s="116">
        <v>73.03409233020996</v>
      </c>
      <c r="D35" s="117">
        <v>100</v>
      </c>
      <c r="E35" s="117">
        <v>100</v>
      </c>
      <c r="F35" s="117">
        <v>102.5</v>
      </c>
      <c r="G35" s="117">
        <v>107.7</v>
      </c>
      <c r="H35" s="117">
        <v>108.4</v>
      </c>
      <c r="I35" s="449">
        <v>110.4</v>
      </c>
      <c r="J35" s="456">
        <f>+F35/D35*100-100</f>
        <v>2.499999999999986</v>
      </c>
      <c r="K35" s="117">
        <f>+F35/E35*100-100</f>
        <v>2.499999999999986</v>
      </c>
      <c r="L35" s="117">
        <f>+I35/F35*100-100</f>
        <v>7.707317073170742</v>
      </c>
      <c r="M35" s="422">
        <f>+I35/H35*100-100</f>
        <v>1.8450184501844973</v>
      </c>
    </row>
    <row r="36" spans="1:13" ht="9.75" customHeight="1">
      <c r="A36" s="416"/>
      <c r="B36" s="299"/>
      <c r="C36" s="110"/>
      <c r="D36" s="111"/>
      <c r="E36" s="111"/>
      <c r="F36" s="111"/>
      <c r="G36" s="111"/>
      <c r="H36" s="111"/>
      <c r="I36" s="447"/>
      <c r="J36" s="454"/>
      <c r="K36" s="111"/>
      <c r="L36" s="111"/>
      <c r="M36" s="417"/>
    </row>
    <row r="37" spans="1:13" ht="12.75">
      <c r="A37" s="415">
        <v>2.1</v>
      </c>
      <c r="B37" s="440" t="s">
        <v>332</v>
      </c>
      <c r="C37" s="106">
        <v>39.49204836520781</v>
      </c>
      <c r="D37" s="107">
        <v>100</v>
      </c>
      <c r="E37" s="107">
        <v>100</v>
      </c>
      <c r="F37" s="107">
        <v>104.5</v>
      </c>
      <c r="G37" s="107">
        <v>109</v>
      </c>
      <c r="H37" s="107">
        <v>110</v>
      </c>
      <c r="I37" s="445">
        <v>113.7</v>
      </c>
      <c r="J37" s="452">
        <f aca="true" t="shared" si="4" ref="J37:J54">+F37/D37*100-100</f>
        <v>4.5</v>
      </c>
      <c r="K37" s="107">
        <f aca="true" t="shared" si="5" ref="K37:K54">+F37/E37*100-100</f>
        <v>4.5</v>
      </c>
      <c r="L37" s="107">
        <f aca="true" t="shared" si="6" ref="L37:L54">+I37/F37*100-100</f>
        <v>8.803827751196167</v>
      </c>
      <c r="M37" s="412">
        <f aca="true" t="shared" si="7" ref="M37:M54">+I37/H37*100-100</f>
        <v>3.363636363636374</v>
      </c>
    </row>
    <row r="38" spans="1:13" ht="12.75">
      <c r="A38" s="416"/>
      <c r="B38" s="299" t="s">
        <v>333</v>
      </c>
      <c r="C38" s="110">
        <v>20.49090046640273</v>
      </c>
      <c r="D38" s="111">
        <v>100</v>
      </c>
      <c r="E38" s="111">
        <v>100</v>
      </c>
      <c r="F38" s="111">
        <v>104.2</v>
      </c>
      <c r="G38" s="111">
        <v>108.2</v>
      </c>
      <c r="H38" s="111">
        <v>109.1</v>
      </c>
      <c r="I38" s="447">
        <v>113.2</v>
      </c>
      <c r="J38" s="454">
        <f t="shared" si="4"/>
        <v>4.200000000000003</v>
      </c>
      <c r="K38" s="111">
        <f t="shared" si="5"/>
        <v>4.200000000000003</v>
      </c>
      <c r="L38" s="111">
        <f t="shared" si="6"/>
        <v>8.637236084452965</v>
      </c>
      <c r="M38" s="417">
        <f t="shared" si="7"/>
        <v>3.758020164986249</v>
      </c>
    </row>
    <row r="39" spans="1:13" ht="12.75">
      <c r="A39" s="416"/>
      <c r="B39" s="299" t="s">
        <v>334</v>
      </c>
      <c r="C39" s="110">
        <v>19.00114181957189</v>
      </c>
      <c r="D39" s="111">
        <v>100</v>
      </c>
      <c r="E39" s="111">
        <v>100</v>
      </c>
      <c r="F39" s="111">
        <v>104.8</v>
      </c>
      <c r="G39" s="111">
        <v>109.8</v>
      </c>
      <c r="H39" s="111">
        <v>110.9</v>
      </c>
      <c r="I39" s="447">
        <v>114.2</v>
      </c>
      <c r="J39" s="454">
        <f t="shared" si="4"/>
        <v>4.800000000000011</v>
      </c>
      <c r="K39" s="111">
        <f t="shared" si="5"/>
        <v>4.800000000000011</v>
      </c>
      <c r="L39" s="111">
        <f t="shared" si="6"/>
        <v>8.969465648854964</v>
      </c>
      <c r="M39" s="417">
        <f t="shared" si="7"/>
        <v>2.975653742109998</v>
      </c>
    </row>
    <row r="40" spans="1:13" ht="12.75">
      <c r="A40" s="415">
        <v>2.2</v>
      </c>
      <c r="B40" s="440" t="s">
        <v>335</v>
      </c>
      <c r="C40" s="106">
        <v>25.25060908109811</v>
      </c>
      <c r="D40" s="107">
        <v>100</v>
      </c>
      <c r="E40" s="107">
        <v>100</v>
      </c>
      <c r="F40" s="107">
        <v>100</v>
      </c>
      <c r="G40" s="107">
        <v>107</v>
      </c>
      <c r="H40" s="107">
        <v>107</v>
      </c>
      <c r="I40" s="445">
        <v>107</v>
      </c>
      <c r="J40" s="452">
        <f t="shared" si="4"/>
        <v>0</v>
      </c>
      <c r="K40" s="107">
        <f t="shared" si="5"/>
        <v>0</v>
      </c>
      <c r="L40" s="107">
        <f t="shared" si="6"/>
        <v>7</v>
      </c>
      <c r="M40" s="412">
        <f t="shared" si="7"/>
        <v>0</v>
      </c>
    </row>
    <row r="41" spans="1:13" ht="12.75">
      <c r="A41" s="416"/>
      <c r="B41" s="299" t="s">
        <v>336</v>
      </c>
      <c r="C41" s="110">
        <v>6.312645033094179</v>
      </c>
      <c r="D41" s="111">
        <v>100</v>
      </c>
      <c r="E41" s="111">
        <v>100</v>
      </c>
      <c r="F41" s="111">
        <v>100</v>
      </c>
      <c r="G41" s="111">
        <v>104.3</v>
      </c>
      <c r="H41" s="111">
        <v>104.3</v>
      </c>
      <c r="I41" s="447">
        <v>104.3</v>
      </c>
      <c r="J41" s="454">
        <f t="shared" si="4"/>
        <v>0</v>
      </c>
      <c r="K41" s="111">
        <f t="shared" si="5"/>
        <v>0</v>
      </c>
      <c r="L41" s="111">
        <f t="shared" si="6"/>
        <v>4.299999999999997</v>
      </c>
      <c r="M41" s="417">
        <f t="shared" si="7"/>
        <v>0</v>
      </c>
    </row>
    <row r="42" spans="1:13" ht="12.75">
      <c r="A42" s="416"/>
      <c r="B42" s="299" t="s">
        <v>337</v>
      </c>
      <c r="C42" s="110">
        <v>6.312645033094179</v>
      </c>
      <c r="D42" s="111">
        <v>100</v>
      </c>
      <c r="E42" s="111">
        <v>100</v>
      </c>
      <c r="F42" s="111">
        <v>100</v>
      </c>
      <c r="G42" s="111">
        <v>106.4</v>
      </c>
      <c r="H42" s="111">
        <v>106.4</v>
      </c>
      <c r="I42" s="447">
        <v>106.4</v>
      </c>
      <c r="J42" s="454">
        <f t="shared" si="4"/>
        <v>0</v>
      </c>
      <c r="K42" s="111">
        <f t="shared" si="5"/>
        <v>0</v>
      </c>
      <c r="L42" s="111">
        <f t="shared" si="6"/>
        <v>6.400000000000006</v>
      </c>
      <c r="M42" s="417">
        <f t="shared" si="7"/>
        <v>0</v>
      </c>
    </row>
    <row r="43" spans="1:13" ht="12.75">
      <c r="A43" s="416"/>
      <c r="B43" s="299" t="s">
        <v>338</v>
      </c>
      <c r="C43" s="110">
        <v>6.312645033094179</v>
      </c>
      <c r="D43" s="111">
        <v>100</v>
      </c>
      <c r="E43" s="111">
        <v>100</v>
      </c>
      <c r="F43" s="111">
        <v>100</v>
      </c>
      <c r="G43" s="111">
        <v>108.2</v>
      </c>
      <c r="H43" s="111">
        <v>108.2</v>
      </c>
      <c r="I43" s="447">
        <v>108.2</v>
      </c>
      <c r="J43" s="454">
        <f t="shared" si="4"/>
        <v>0</v>
      </c>
      <c r="K43" s="111">
        <f t="shared" si="5"/>
        <v>0</v>
      </c>
      <c r="L43" s="111">
        <f t="shared" si="6"/>
        <v>8.200000000000003</v>
      </c>
      <c r="M43" s="417">
        <f t="shared" si="7"/>
        <v>0</v>
      </c>
    </row>
    <row r="44" spans="1:13" ht="12.75">
      <c r="A44" s="416"/>
      <c r="B44" s="299" t="s">
        <v>339</v>
      </c>
      <c r="C44" s="110">
        <v>6.31567398181557</v>
      </c>
      <c r="D44" s="111">
        <v>100</v>
      </c>
      <c r="E44" s="111">
        <v>100</v>
      </c>
      <c r="F44" s="111">
        <v>100.1</v>
      </c>
      <c r="G44" s="111">
        <v>109</v>
      </c>
      <c r="H44" s="111">
        <v>109</v>
      </c>
      <c r="I44" s="447">
        <v>109</v>
      </c>
      <c r="J44" s="454">
        <f t="shared" si="4"/>
        <v>0.09999999999999432</v>
      </c>
      <c r="K44" s="111">
        <f t="shared" si="5"/>
        <v>0.09999999999999432</v>
      </c>
      <c r="L44" s="111">
        <f t="shared" si="6"/>
        <v>8.891108891108885</v>
      </c>
      <c r="M44" s="417">
        <f t="shared" si="7"/>
        <v>0</v>
      </c>
    </row>
    <row r="45" spans="1:13" ht="12.75">
      <c r="A45" s="415">
        <v>2.3</v>
      </c>
      <c r="B45" s="440" t="s">
        <v>340</v>
      </c>
      <c r="C45" s="106">
        <v>8.291434883904047</v>
      </c>
      <c r="D45" s="107">
        <v>100</v>
      </c>
      <c r="E45" s="107">
        <v>100</v>
      </c>
      <c r="F45" s="107">
        <v>100.7</v>
      </c>
      <c r="G45" s="107">
        <v>103.6</v>
      </c>
      <c r="H45" s="107">
        <v>104.8</v>
      </c>
      <c r="I45" s="445">
        <v>104.8</v>
      </c>
      <c r="J45" s="452">
        <f t="shared" si="4"/>
        <v>0.700000000000017</v>
      </c>
      <c r="K45" s="107">
        <f t="shared" si="5"/>
        <v>0.700000000000017</v>
      </c>
      <c r="L45" s="107">
        <f t="shared" si="6"/>
        <v>4.071499503475678</v>
      </c>
      <c r="M45" s="412">
        <f t="shared" si="7"/>
        <v>0</v>
      </c>
    </row>
    <row r="46" spans="1:13" ht="12.75">
      <c r="A46" s="416"/>
      <c r="B46" s="440" t="s">
        <v>341</v>
      </c>
      <c r="C46" s="106">
        <v>2.7638116279680163</v>
      </c>
      <c r="D46" s="107">
        <v>100</v>
      </c>
      <c r="E46" s="107">
        <v>100</v>
      </c>
      <c r="F46" s="107">
        <v>101.8</v>
      </c>
      <c r="G46" s="107">
        <v>104.4</v>
      </c>
      <c r="H46" s="107">
        <v>105.1</v>
      </c>
      <c r="I46" s="445">
        <v>105.1</v>
      </c>
      <c r="J46" s="452">
        <f t="shared" si="4"/>
        <v>1.7999999999999972</v>
      </c>
      <c r="K46" s="107">
        <f t="shared" si="5"/>
        <v>1.7999999999999972</v>
      </c>
      <c r="L46" s="107">
        <f t="shared" si="6"/>
        <v>3.241650294695475</v>
      </c>
      <c r="M46" s="412">
        <f t="shared" si="7"/>
        <v>0</v>
      </c>
    </row>
    <row r="47" spans="1:13" ht="12.75">
      <c r="A47" s="416"/>
      <c r="B47" s="299" t="s">
        <v>337</v>
      </c>
      <c r="C47" s="110">
        <v>1.3819058139840081</v>
      </c>
      <c r="D47" s="111">
        <v>100</v>
      </c>
      <c r="E47" s="111">
        <v>100</v>
      </c>
      <c r="F47" s="111">
        <v>101.5</v>
      </c>
      <c r="G47" s="111">
        <v>105.5</v>
      </c>
      <c r="H47" s="111">
        <v>106</v>
      </c>
      <c r="I47" s="447">
        <v>106</v>
      </c>
      <c r="J47" s="454">
        <f t="shared" si="4"/>
        <v>1.4999999999999858</v>
      </c>
      <c r="K47" s="111">
        <f t="shared" si="5"/>
        <v>1.4999999999999858</v>
      </c>
      <c r="L47" s="111">
        <f t="shared" si="6"/>
        <v>4.433497536945822</v>
      </c>
      <c r="M47" s="417">
        <f t="shared" si="7"/>
        <v>0</v>
      </c>
    </row>
    <row r="48" spans="1:13" ht="12.75">
      <c r="A48" s="416"/>
      <c r="B48" s="299" t="s">
        <v>339</v>
      </c>
      <c r="C48" s="110">
        <v>1.3819058139840081</v>
      </c>
      <c r="D48" s="111">
        <v>100</v>
      </c>
      <c r="E48" s="111">
        <v>100</v>
      </c>
      <c r="F48" s="111">
        <v>102.1</v>
      </c>
      <c r="G48" s="111">
        <v>103.3</v>
      </c>
      <c r="H48" s="111">
        <v>104.1</v>
      </c>
      <c r="I48" s="447">
        <v>104.1</v>
      </c>
      <c r="J48" s="454">
        <f t="shared" si="4"/>
        <v>2.0999999999999943</v>
      </c>
      <c r="K48" s="111">
        <f t="shared" si="5"/>
        <v>2.0999999999999943</v>
      </c>
      <c r="L48" s="111">
        <f t="shared" si="6"/>
        <v>1.9588638589618057</v>
      </c>
      <c r="M48" s="417">
        <f t="shared" si="7"/>
        <v>0</v>
      </c>
    </row>
    <row r="49" spans="1:13" ht="12.75">
      <c r="A49" s="416"/>
      <c r="B49" s="440" t="s">
        <v>342</v>
      </c>
      <c r="C49" s="106">
        <v>2.7638116279680163</v>
      </c>
      <c r="D49" s="107">
        <v>100</v>
      </c>
      <c r="E49" s="107">
        <v>100</v>
      </c>
      <c r="F49" s="107">
        <v>100.3</v>
      </c>
      <c r="G49" s="107">
        <v>102.9</v>
      </c>
      <c r="H49" s="107">
        <v>103.1</v>
      </c>
      <c r="I49" s="445">
        <v>103.1</v>
      </c>
      <c r="J49" s="452">
        <f t="shared" si="4"/>
        <v>0.29999999999998295</v>
      </c>
      <c r="K49" s="107">
        <f t="shared" si="5"/>
        <v>0.29999999999998295</v>
      </c>
      <c r="L49" s="107">
        <f t="shared" si="6"/>
        <v>2.7916251246261226</v>
      </c>
      <c r="M49" s="412">
        <f t="shared" si="7"/>
        <v>0</v>
      </c>
    </row>
    <row r="50" spans="1:13" ht="12.75">
      <c r="A50" s="416"/>
      <c r="B50" s="299" t="s">
        <v>337</v>
      </c>
      <c r="C50" s="110">
        <v>1.3819058139840081</v>
      </c>
      <c r="D50" s="111">
        <v>100</v>
      </c>
      <c r="E50" s="111">
        <v>100</v>
      </c>
      <c r="F50" s="111">
        <v>100.1</v>
      </c>
      <c r="G50" s="111">
        <v>104.4</v>
      </c>
      <c r="H50" s="111">
        <v>104.9</v>
      </c>
      <c r="I50" s="447">
        <v>104.9</v>
      </c>
      <c r="J50" s="454">
        <f t="shared" si="4"/>
        <v>0.09999999999999432</v>
      </c>
      <c r="K50" s="111">
        <f t="shared" si="5"/>
        <v>0.09999999999999432</v>
      </c>
      <c r="L50" s="111">
        <f t="shared" si="6"/>
        <v>4.7952047952048105</v>
      </c>
      <c r="M50" s="417">
        <f t="shared" si="7"/>
        <v>0</v>
      </c>
    </row>
    <row r="51" spans="1:13" ht="12.75">
      <c r="A51" s="416"/>
      <c r="B51" s="299" t="s">
        <v>339</v>
      </c>
      <c r="C51" s="110">
        <v>1.3819058139840081</v>
      </c>
      <c r="D51" s="111">
        <v>100</v>
      </c>
      <c r="E51" s="111">
        <v>100</v>
      </c>
      <c r="F51" s="111">
        <v>100.5</v>
      </c>
      <c r="G51" s="111">
        <v>101.3</v>
      </c>
      <c r="H51" s="111">
        <v>101.3</v>
      </c>
      <c r="I51" s="447">
        <v>101.3</v>
      </c>
      <c r="J51" s="454">
        <f t="shared" si="4"/>
        <v>0.4999999999999858</v>
      </c>
      <c r="K51" s="111">
        <f t="shared" si="5"/>
        <v>0.4999999999999858</v>
      </c>
      <c r="L51" s="111">
        <f t="shared" si="6"/>
        <v>0.7960199004975124</v>
      </c>
      <c r="M51" s="417">
        <f t="shared" si="7"/>
        <v>0</v>
      </c>
    </row>
    <row r="52" spans="1:13" ht="12.75">
      <c r="A52" s="416"/>
      <c r="B52" s="440" t="s">
        <v>343</v>
      </c>
      <c r="C52" s="106">
        <v>2.76581162796802</v>
      </c>
      <c r="D52" s="107">
        <v>100</v>
      </c>
      <c r="E52" s="107">
        <v>100</v>
      </c>
      <c r="F52" s="107">
        <v>100</v>
      </c>
      <c r="G52" s="107">
        <v>103.6</v>
      </c>
      <c r="H52" s="107">
        <v>106.2</v>
      </c>
      <c r="I52" s="445">
        <v>106.2</v>
      </c>
      <c r="J52" s="452">
        <f t="shared" si="4"/>
        <v>0</v>
      </c>
      <c r="K52" s="107">
        <f t="shared" si="5"/>
        <v>0</v>
      </c>
      <c r="L52" s="107">
        <f t="shared" si="6"/>
        <v>6.200000000000003</v>
      </c>
      <c r="M52" s="412">
        <f t="shared" si="7"/>
        <v>0</v>
      </c>
    </row>
    <row r="53" spans="1:13" ht="12.75">
      <c r="A53" s="416"/>
      <c r="B53" s="299" t="s">
        <v>333</v>
      </c>
      <c r="C53" s="110">
        <v>1.3819058139840081</v>
      </c>
      <c r="D53" s="111">
        <v>100</v>
      </c>
      <c r="E53" s="111">
        <v>100</v>
      </c>
      <c r="F53" s="111">
        <v>100</v>
      </c>
      <c r="G53" s="111">
        <v>103.3</v>
      </c>
      <c r="H53" s="111">
        <v>106.4</v>
      </c>
      <c r="I53" s="447">
        <v>106.4</v>
      </c>
      <c r="J53" s="454">
        <f t="shared" si="4"/>
        <v>0</v>
      </c>
      <c r="K53" s="111">
        <f t="shared" si="5"/>
        <v>0</v>
      </c>
      <c r="L53" s="111">
        <f t="shared" si="6"/>
        <v>6.400000000000006</v>
      </c>
      <c r="M53" s="417">
        <f t="shared" si="7"/>
        <v>0</v>
      </c>
    </row>
    <row r="54" spans="1:13" ht="13.5" thickBot="1">
      <c r="A54" s="423"/>
      <c r="B54" s="441" t="s">
        <v>334</v>
      </c>
      <c r="C54" s="424">
        <v>1.39190581398401</v>
      </c>
      <c r="D54" s="425">
        <v>100</v>
      </c>
      <c r="E54" s="425">
        <v>100</v>
      </c>
      <c r="F54" s="425">
        <v>100</v>
      </c>
      <c r="G54" s="425">
        <v>103.8</v>
      </c>
      <c r="H54" s="425">
        <v>106</v>
      </c>
      <c r="I54" s="450">
        <v>106</v>
      </c>
      <c r="J54" s="457">
        <f t="shared" si="4"/>
        <v>0</v>
      </c>
      <c r="K54" s="425">
        <f t="shared" si="5"/>
        <v>0</v>
      </c>
      <c r="L54" s="425">
        <f t="shared" si="6"/>
        <v>6</v>
      </c>
      <c r="M54" s="426">
        <f t="shared" si="7"/>
        <v>0</v>
      </c>
    </row>
    <row r="55" ht="12.75">
      <c r="B55" s="118" t="s">
        <v>344</v>
      </c>
    </row>
  </sheetData>
  <mergeCells count="13">
    <mergeCell ref="A1:M1"/>
    <mergeCell ref="A2:M2"/>
    <mergeCell ref="A3:M3"/>
    <mergeCell ref="A4:M4"/>
    <mergeCell ref="A5:A6"/>
    <mergeCell ref="B5:B6"/>
    <mergeCell ref="D5:E5"/>
    <mergeCell ref="F5:H5"/>
    <mergeCell ref="J5:M5"/>
    <mergeCell ref="J6:J7"/>
    <mergeCell ref="K6:K7"/>
    <mergeCell ref="L6:L7"/>
    <mergeCell ref="M6:M7"/>
  </mergeCells>
  <printOptions/>
  <pageMargins left="0.4" right="0.36" top="1" bottom="1" header="0.5" footer="0.5"/>
  <pageSetup fitToHeight="1" fitToWidth="1"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0"/>
  <sheetViews>
    <sheetView workbookViewId="0" topLeftCell="A1">
      <selection activeCell="N6" sqref="N6"/>
    </sheetView>
  </sheetViews>
  <sheetFormatPr defaultColWidth="11.00390625" defaultRowHeight="12.75"/>
  <cols>
    <col min="1" max="1" width="4.7109375" style="121" customWidth="1"/>
    <col min="2" max="2" width="34.28125" style="121" customWidth="1"/>
    <col min="3" max="5" width="9.8515625" style="121" hidden="1" customWidth="1"/>
    <col min="6" max="8" width="9.00390625" style="121" customWidth="1"/>
    <col min="9" max="10" width="8.7109375" style="121" hidden="1" customWidth="1"/>
    <col min="11" max="11" width="8.7109375" style="121" customWidth="1"/>
    <col min="12" max="13" width="9.140625" style="121" customWidth="1"/>
    <col min="14" max="16384" width="11.00390625" style="121" customWidth="1"/>
  </cols>
  <sheetData>
    <row r="1" spans="2:13" ht="12.75">
      <c r="B1" s="1077" t="s">
        <v>346</v>
      </c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</row>
    <row r="2" spans="2:13" s="120" customFormat="1" ht="20.25" customHeight="1">
      <c r="B2" s="1084" t="s">
        <v>864</v>
      </c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</row>
    <row r="3" spans="2:27" s="120" customFormat="1" ht="15" customHeight="1">
      <c r="B3" s="1076" t="s">
        <v>347</v>
      </c>
      <c r="C3" s="1076"/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2:13" ht="16.5" customHeight="1">
      <c r="B4" s="1085" t="s">
        <v>348</v>
      </c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</row>
    <row r="5" spans="2:13" ht="12" customHeight="1" thickBot="1">
      <c r="B5" s="122"/>
      <c r="C5" s="122"/>
      <c r="D5" s="122"/>
      <c r="E5" s="122"/>
      <c r="F5" s="122"/>
      <c r="G5" s="122"/>
      <c r="H5" s="122"/>
      <c r="I5" s="122"/>
      <c r="J5" s="123" t="s">
        <v>349</v>
      </c>
      <c r="K5" s="122"/>
      <c r="L5" s="122"/>
      <c r="M5" s="124" t="s">
        <v>42</v>
      </c>
    </row>
    <row r="6" spans="2:13" s="125" customFormat="1" ht="12" customHeight="1">
      <c r="B6" s="480"/>
      <c r="C6" s="471"/>
      <c r="D6" s="1078" t="s">
        <v>10</v>
      </c>
      <c r="E6" s="1079"/>
      <c r="F6" s="1079"/>
      <c r="G6" s="1079"/>
      <c r="H6" s="1080"/>
      <c r="I6" s="1081" t="s">
        <v>131</v>
      </c>
      <c r="J6" s="1082"/>
      <c r="K6" s="1082"/>
      <c r="L6" s="1082"/>
      <c r="M6" s="1083"/>
    </row>
    <row r="7" spans="2:13" s="126" customFormat="1" ht="12" customHeight="1">
      <c r="B7" s="481" t="s">
        <v>350</v>
      </c>
      <c r="C7" s="472" t="s">
        <v>351</v>
      </c>
      <c r="D7" s="127" t="s">
        <v>352</v>
      </c>
      <c r="E7" s="127" t="s">
        <v>353</v>
      </c>
      <c r="F7" s="128" t="s">
        <v>129</v>
      </c>
      <c r="G7" s="129" t="s">
        <v>4</v>
      </c>
      <c r="H7" s="129" t="s">
        <v>130</v>
      </c>
      <c r="I7" s="130" t="s">
        <v>352</v>
      </c>
      <c r="J7" s="131" t="s">
        <v>353</v>
      </c>
      <c r="K7" s="131" t="s">
        <v>129</v>
      </c>
      <c r="L7" s="128" t="s">
        <v>4</v>
      </c>
      <c r="M7" s="458" t="s">
        <v>130</v>
      </c>
    </row>
    <row r="8" spans="2:13" s="132" customFormat="1" ht="14.25" customHeight="1">
      <c r="B8" s="482" t="s">
        <v>354</v>
      </c>
      <c r="C8" s="473">
        <v>6495.7</v>
      </c>
      <c r="D8" s="134">
        <v>7066.2</v>
      </c>
      <c r="E8" s="134">
        <v>7510.8</v>
      </c>
      <c r="F8" s="134">
        <v>8433</v>
      </c>
      <c r="G8" s="134">
        <v>6777.1</v>
      </c>
      <c r="H8" s="134">
        <v>6968.5</v>
      </c>
      <c r="I8" s="135">
        <v>8.782733192727491</v>
      </c>
      <c r="J8" s="136">
        <v>6.291924938439337</v>
      </c>
      <c r="K8" s="137">
        <v>12.278319220322732</v>
      </c>
      <c r="L8" s="137">
        <v>-19.635953990276292</v>
      </c>
      <c r="M8" s="459">
        <v>2.824216847914294</v>
      </c>
    </row>
    <row r="9" spans="2:13" s="138" customFormat="1" ht="12" customHeight="1">
      <c r="B9" s="483" t="s">
        <v>355</v>
      </c>
      <c r="C9" s="474"/>
      <c r="D9" s="133" t="s">
        <v>356</v>
      </c>
      <c r="E9" s="133" t="s">
        <v>356</v>
      </c>
      <c r="F9" s="139">
        <v>5208.4</v>
      </c>
      <c r="G9" s="139">
        <v>3571.9</v>
      </c>
      <c r="H9" s="139">
        <v>3943.7</v>
      </c>
      <c r="I9" s="140" t="s">
        <v>357</v>
      </c>
      <c r="J9" s="141" t="s">
        <v>357</v>
      </c>
      <c r="K9" s="142" t="s">
        <v>357</v>
      </c>
      <c r="L9" s="143">
        <v>-31.420397818907915</v>
      </c>
      <c r="M9" s="460">
        <v>10.409026008566862</v>
      </c>
    </row>
    <row r="10" spans="2:13" s="138" customFormat="1" ht="12.75" customHeight="1">
      <c r="B10" s="483" t="s">
        <v>358</v>
      </c>
      <c r="C10" s="474"/>
      <c r="D10" s="133" t="s">
        <v>356</v>
      </c>
      <c r="E10" s="133" t="s">
        <v>356</v>
      </c>
      <c r="F10" s="139">
        <v>45.5</v>
      </c>
      <c r="G10" s="139">
        <v>14.8</v>
      </c>
      <c r="H10" s="144">
        <v>14</v>
      </c>
      <c r="I10" s="140" t="s">
        <v>357</v>
      </c>
      <c r="J10" s="141" t="s">
        <v>357</v>
      </c>
      <c r="K10" s="142" t="s">
        <v>357</v>
      </c>
      <c r="L10" s="143">
        <v>-67.47252747252746</v>
      </c>
      <c r="M10" s="460">
        <v>-5.40540540540541</v>
      </c>
    </row>
    <row r="11" spans="2:13" s="145" customFormat="1" ht="11.25" customHeight="1">
      <c r="B11" s="484" t="s">
        <v>359</v>
      </c>
      <c r="C11" s="475"/>
      <c r="D11" s="133" t="s">
        <v>356</v>
      </c>
      <c r="E11" s="133" t="s">
        <v>356</v>
      </c>
      <c r="F11" s="146">
        <v>45.5</v>
      </c>
      <c r="G11" s="146">
        <v>14.8</v>
      </c>
      <c r="H11" s="147">
        <v>14</v>
      </c>
      <c r="I11" s="140" t="s">
        <v>357</v>
      </c>
      <c r="J11" s="141" t="s">
        <v>357</v>
      </c>
      <c r="K11" s="142" t="s">
        <v>357</v>
      </c>
      <c r="L11" s="148">
        <v>-67.47252747252746</v>
      </c>
      <c r="M11" s="461">
        <v>-5.40540540540541</v>
      </c>
    </row>
    <row r="12" spans="2:13" s="145" customFormat="1" ht="14.25" customHeight="1">
      <c r="B12" s="484" t="s">
        <v>360</v>
      </c>
      <c r="C12" s="475"/>
      <c r="D12" s="133" t="s">
        <v>356</v>
      </c>
      <c r="E12" s="133" t="s">
        <v>356</v>
      </c>
      <c r="F12" s="147">
        <v>0</v>
      </c>
      <c r="G12" s="147">
        <v>0</v>
      </c>
      <c r="H12" s="147">
        <v>0</v>
      </c>
      <c r="I12" s="140" t="s">
        <v>357</v>
      </c>
      <c r="J12" s="141" t="s">
        <v>357</v>
      </c>
      <c r="K12" s="142" t="s">
        <v>357</v>
      </c>
      <c r="L12" s="142" t="s">
        <v>357</v>
      </c>
      <c r="M12" s="462" t="s">
        <v>357</v>
      </c>
    </row>
    <row r="13" spans="2:13" s="145" customFormat="1" ht="14.25" customHeight="1">
      <c r="B13" s="483" t="s">
        <v>361</v>
      </c>
      <c r="C13" s="474"/>
      <c r="D13" s="133" t="s">
        <v>356</v>
      </c>
      <c r="E13" s="133" t="s">
        <v>356</v>
      </c>
      <c r="F13" s="146">
        <v>1788.2</v>
      </c>
      <c r="G13" s="146">
        <v>975.5</v>
      </c>
      <c r="H13" s="146">
        <v>923.8</v>
      </c>
      <c r="I13" s="140" t="s">
        <v>357</v>
      </c>
      <c r="J13" s="141" t="s">
        <v>357</v>
      </c>
      <c r="K13" s="142" t="s">
        <v>357</v>
      </c>
      <c r="L13" s="148">
        <v>-45.44793647243038</v>
      </c>
      <c r="M13" s="461">
        <v>-5.299846232701184</v>
      </c>
    </row>
    <row r="14" spans="2:13" s="138" customFormat="1" ht="18" customHeight="1">
      <c r="B14" s="485" t="s">
        <v>362</v>
      </c>
      <c r="C14" s="476">
        <v>1829.3</v>
      </c>
      <c r="D14" s="149">
        <v>1882.5</v>
      </c>
      <c r="E14" s="149">
        <v>1878.8</v>
      </c>
      <c r="F14" s="149">
        <v>1390.9</v>
      </c>
      <c r="G14" s="149">
        <v>2214.9</v>
      </c>
      <c r="H14" s="149">
        <v>2087</v>
      </c>
      <c r="I14" s="150">
        <v>2.9082162575848542</v>
      </c>
      <c r="J14" s="151">
        <v>-0.19654714475431945</v>
      </c>
      <c r="K14" s="152">
        <v>-25.968703427719813</v>
      </c>
      <c r="L14" s="152">
        <v>59.24221726939392</v>
      </c>
      <c r="M14" s="463">
        <v>-5.77452706668473</v>
      </c>
    </row>
    <row r="15" spans="2:13" s="132" customFormat="1" ht="21" customHeight="1">
      <c r="B15" s="482" t="s">
        <v>363</v>
      </c>
      <c r="C15" s="473">
        <v>3528</v>
      </c>
      <c r="D15" s="133">
        <v>3841</v>
      </c>
      <c r="E15" s="133">
        <v>4638.8</v>
      </c>
      <c r="F15" s="133">
        <v>5382.6</v>
      </c>
      <c r="G15" s="133">
        <v>3268.3</v>
      </c>
      <c r="H15" s="133">
        <v>4065.4</v>
      </c>
      <c r="I15" s="153">
        <v>8.871882086167801</v>
      </c>
      <c r="J15" s="154">
        <v>20.770632647747988</v>
      </c>
      <c r="K15" s="155">
        <v>16.03431922048806</v>
      </c>
      <c r="L15" s="155">
        <v>-39.280273473785904</v>
      </c>
      <c r="M15" s="464">
        <v>24.38882599516568</v>
      </c>
    </row>
    <row r="16" spans="2:13" s="138" customFormat="1" ht="18" customHeight="1">
      <c r="B16" s="483" t="s">
        <v>355</v>
      </c>
      <c r="C16" s="474"/>
      <c r="D16" s="133" t="s">
        <v>356</v>
      </c>
      <c r="E16" s="133" t="s">
        <v>356</v>
      </c>
      <c r="F16" s="139">
        <v>3614.4</v>
      </c>
      <c r="G16" s="139">
        <v>2430.4</v>
      </c>
      <c r="H16" s="139">
        <v>3188.9</v>
      </c>
      <c r="I16" s="140" t="s">
        <v>357</v>
      </c>
      <c r="J16" s="141" t="s">
        <v>357</v>
      </c>
      <c r="K16" s="142" t="s">
        <v>357</v>
      </c>
      <c r="L16" s="143">
        <v>-32.75785745905267</v>
      </c>
      <c r="M16" s="460">
        <v>31.208854509545752</v>
      </c>
    </row>
    <row r="17" spans="2:13" s="138" customFormat="1" ht="18" customHeight="1">
      <c r="B17" s="483" t="s">
        <v>358</v>
      </c>
      <c r="C17" s="474"/>
      <c r="D17" s="133" t="s">
        <v>356</v>
      </c>
      <c r="E17" s="133" t="s">
        <v>356</v>
      </c>
      <c r="F17" s="139">
        <v>36.7</v>
      </c>
      <c r="G17" s="139">
        <v>25.8</v>
      </c>
      <c r="H17" s="139">
        <v>14.6</v>
      </c>
      <c r="I17" s="140" t="s">
        <v>357</v>
      </c>
      <c r="J17" s="141" t="s">
        <v>357</v>
      </c>
      <c r="K17" s="142" t="s">
        <v>357</v>
      </c>
      <c r="L17" s="143">
        <v>-29.70027247956404</v>
      </c>
      <c r="M17" s="460">
        <v>-43.4108527131783</v>
      </c>
    </row>
    <row r="18" spans="2:13" s="138" customFormat="1" ht="12.75" customHeight="1">
      <c r="B18" s="485" t="s">
        <v>361</v>
      </c>
      <c r="C18" s="476"/>
      <c r="D18" s="156" t="s">
        <v>356</v>
      </c>
      <c r="E18" s="156" t="s">
        <v>356</v>
      </c>
      <c r="F18" s="149">
        <v>1731.5</v>
      </c>
      <c r="G18" s="149">
        <v>812.1</v>
      </c>
      <c r="H18" s="149">
        <v>861.9</v>
      </c>
      <c r="I18" s="157" t="s">
        <v>357</v>
      </c>
      <c r="J18" s="158" t="s">
        <v>357</v>
      </c>
      <c r="K18" s="142" t="s">
        <v>357</v>
      </c>
      <c r="L18" s="152">
        <v>-53.09846953508518</v>
      </c>
      <c r="M18" s="463">
        <v>6.132249722940519</v>
      </c>
    </row>
    <row r="19" spans="2:13" s="132" customFormat="1" ht="18.75" customHeight="1">
      <c r="B19" s="482" t="s">
        <v>364</v>
      </c>
      <c r="C19" s="473">
        <v>2967.7</v>
      </c>
      <c r="D19" s="133">
        <v>3225.2</v>
      </c>
      <c r="E19" s="133">
        <v>2872</v>
      </c>
      <c r="F19" s="133">
        <v>3050.4</v>
      </c>
      <c r="G19" s="133">
        <v>3508.8</v>
      </c>
      <c r="H19" s="133">
        <v>2903.1</v>
      </c>
      <c r="I19" s="153">
        <v>8.676753041075585</v>
      </c>
      <c r="J19" s="154">
        <v>-10.951258836661282</v>
      </c>
      <c r="K19" s="137">
        <v>6.211699164345407</v>
      </c>
      <c r="L19" s="155">
        <v>15.027537372147917</v>
      </c>
      <c r="M19" s="464">
        <v>-17.262311901504805</v>
      </c>
    </row>
    <row r="20" spans="2:13" s="138" customFormat="1" ht="18" customHeight="1">
      <c r="B20" s="483" t="s">
        <v>355</v>
      </c>
      <c r="C20" s="474"/>
      <c r="D20" s="133" t="s">
        <v>356</v>
      </c>
      <c r="E20" s="133" t="s">
        <v>356</v>
      </c>
      <c r="F20" s="139">
        <v>1594</v>
      </c>
      <c r="G20" s="139">
        <v>1141.5</v>
      </c>
      <c r="H20" s="139">
        <v>754.8</v>
      </c>
      <c r="I20" s="140" t="s">
        <v>357</v>
      </c>
      <c r="J20" s="141" t="s">
        <v>357</v>
      </c>
      <c r="K20" s="142" t="s">
        <v>357</v>
      </c>
      <c r="L20" s="143">
        <v>-28.387703889585946</v>
      </c>
      <c r="M20" s="460">
        <v>-33.876478318002654</v>
      </c>
    </row>
    <row r="21" spans="2:13" s="138" customFormat="1" ht="18" customHeight="1">
      <c r="B21" s="483" t="s">
        <v>358</v>
      </c>
      <c r="C21" s="474"/>
      <c r="D21" s="133" t="s">
        <v>356</v>
      </c>
      <c r="E21" s="133" t="s">
        <v>356</v>
      </c>
      <c r="F21" s="139">
        <v>8.8</v>
      </c>
      <c r="G21" s="144">
        <v>-11</v>
      </c>
      <c r="H21" s="144">
        <v>-0.6</v>
      </c>
      <c r="I21" s="140" t="s">
        <v>357</v>
      </c>
      <c r="J21" s="141" t="s">
        <v>357</v>
      </c>
      <c r="K21" s="142" t="s">
        <v>357</v>
      </c>
      <c r="L21" s="143">
        <v>-225</v>
      </c>
      <c r="M21" s="460">
        <v>-94.54545454545455</v>
      </c>
    </row>
    <row r="22" spans="2:13" s="138" customFormat="1" ht="18" customHeight="1">
      <c r="B22" s="483" t="s">
        <v>361</v>
      </c>
      <c r="C22" s="474"/>
      <c r="D22" s="133" t="s">
        <v>356</v>
      </c>
      <c r="E22" s="133" t="s">
        <v>356</v>
      </c>
      <c r="F22" s="139">
        <v>56.7</v>
      </c>
      <c r="G22" s="139">
        <v>163.4</v>
      </c>
      <c r="H22" s="139">
        <v>61.9</v>
      </c>
      <c r="I22" s="140" t="s">
        <v>357</v>
      </c>
      <c r="J22" s="141" t="s">
        <v>357</v>
      </c>
      <c r="K22" s="142" t="s">
        <v>357</v>
      </c>
      <c r="L22" s="143">
        <v>188.1834215167548</v>
      </c>
      <c r="M22" s="460">
        <v>-62.11750305997553</v>
      </c>
    </row>
    <row r="23" spans="2:13" s="138" customFormat="1" ht="18" customHeight="1">
      <c r="B23" s="485" t="s">
        <v>365</v>
      </c>
      <c r="C23" s="476">
        <v>1829.3</v>
      </c>
      <c r="D23" s="149">
        <v>1882.5</v>
      </c>
      <c r="E23" s="149">
        <v>1878.8</v>
      </c>
      <c r="F23" s="149">
        <v>1390.9</v>
      </c>
      <c r="G23" s="149">
        <v>2214.9</v>
      </c>
      <c r="H23" s="149">
        <v>2087</v>
      </c>
      <c r="I23" s="150">
        <v>2.9082162575848542</v>
      </c>
      <c r="J23" s="151">
        <v>-0.19654714475431945</v>
      </c>
      <c r="K23" s="152">
        <v>-25.968703427719813</v>
      </c>
      <c r="L23" s="152">
        <v>59.24221726939392</v>
      </c>
      <c r="M23" s="463">
        <v>-5.77452706668473</v>
      </c>
    </row>
    <row r="24" spans="2:13" s="132" customFormat="1" ht="20.25" customHeight="1">
      <c r="B24" s="482" t="s">
        <v>366</v>
      </c>
      <c r="C24" s="473">
        <v>2955.7</v>
      </c>
      <c r="D24" s="133">
        <v>2932.4</v>
      </c>
      <c r="E24" s="133">
        <v>3450</v>
      </c>
      <c r="F24" s="133">
        <v>5243.2</v>
      </c>
      <c r="G24" s="133">
        <v>5871.6</v>
      </c>
      <c r="H24" s="133">
        <v>6777.8</v>
      </c>
      <c r="I24" s="135">
        <v>-0.7883073383631825</v>
      </c>
      <c r="J24" s="154">
        <v>17.651070795253048</v>
      </c>
      <c r="K24" s="155">
        <v>51.9768115942029</v>
      </c>
      <c r="L24" s="155">
        <v>11.985047299359163</v>
      </c>
      <c r="M24" s="464">
        <v>15.433612643913087</v>
      </c>
    </row>
    <row r="25" spans="2:16" s="138" customFormat="1" ht="12.75" customHeight="1">
      <c r="B25" s="483" t="s">
        <v>367</v>
      </c>
      <c r="C25" s="474">
        <v>2914</v>
      </c>
      <c r="D25" s="139">
        <v>2709.1</v>
      </c>
      <c r="E25" s="139">
        <v>3200.5</v>
      </c>
      <c r="F25" s="139">
        <v>4272.4</v>
      </c>
      <c r="G25" s="139">
        <v>4536.5</v>
      </c>
      <c r="H25" s="139">
        <v>5050.5</v>
      </c>
      <c r="I25" s="159">
        <v>-7.0315717227179135</v>
      </c>
      <c r="J25" s="160">
        <v>18.138865305821128</v>
      </c>
      <c r="K25" s="143">
        <v>33.491641930948276</v>
      </c>
      <c r="L25" s="143">
        <v>6.181537309240716</v>
      </c>
      <c r="M25" s="460">
        <v>11.330320731841729</v>
      </c>
      <c r="O25" s="50"/>
      <c r="P25" s="50"/>
    </row>
    <row r="26" spans="2:16" s="138" customFormat="1" ht="15.75" customHeight="1">
      <c r="B26" s="483" t="s">
        <v>368</v>
      </c>
      <c r="C26" s="474">
        <v>-33.7</v>
      </c>
      <c r="D26" s="139">
        <v>6.2</v>
      </c>
      <c r="E26" s="139">
        <v>84</v>
      </c>
      <c r="F26" s="139">
        <v>242.8</v>
      </c>
      <c r="G26" s="139">
        <v>1226.7</v>
      </c>
      <c r="H26" s="139">
        <v>605.2</v>
      </c>
      <c r="I26" s="159">
        <v>-118.39762611275964</v>
      </c>
      <c r="J26" s="160">
        <v>1254.8387096774193</v>
      </c>
      <c r="K26" s="143">
        <v>189.04761904761907</v>
      </c>
      <c r="L26" s="143">
        <v>405.2306425041186</v>
      </c>
      <c r="M26" s="460">
        <v>-50.66438411999674</v>
      </c>
      <c r="O26" s="50"/>
      <c r="P26" s="50"/>
    </row>
    <row r="27" spans="2:16" s="138" customFormat="1" ht="15" customHeight="1">
      <c r="B27" s="483" t="s">
        <v>369</v>
      </c>
      <c r="C27" s="474">
        <v>258.4</v>
      </c>
      <c r="D27" s="139">
        <v>154.1</v>
      </c>
      <c r="E27" s="139">
        <v>213.8</v>
      </c>
      <c r="F27" s="139">
        <v>585</v>
      </c>
      <c r="G27" s="139">
        <v>325.7</v>
      </c>
      <c r="H27" s="139">
        <v>560.3</v>
      </c>
      <c r="I27" s="159">
        <v>-40.36377708978328</v>
      </c>
      <c r="J27" s="160">
        <v>38.74107722258276</v>
      </c>
      <c r="K27" s="143">
        <v>173.6202057998129</v>
      </c>
      <c r="L27" s="143">
        <v>-44.324786324786324</v>
      </c>
      <c r="M27" s="460">
        <v>72.02947497697266</v>
      </c>
      <c r="O27" s="161"/>
      <c r="P27" s="161"/>
    </row>
    <row r="28" spans="2:13" s="138" customFormat="1" ht="14.25" customHeight="1">
      <c r="B28" s="483" t="s">
        <v>370</v>
      </c>
      <c r="C28" s="474">
        <v>-142</v>
      </c>
      <c r="D28" s="139">
        <v>-97.7</v>
      </c>
      <c r="E28" s="139">
        <v>-73.3</v>
      </c>
      <c r="F28" s="139">
        <v>-72.3</v>
      </c>
      <c r="G28" s="139">
        <v>-206.2</v>
      </c>
      <c r="H28" s="139">
        <v>67.2</v>
      </c>
      <c r="I28" s="159">
        <v>-31.197183098591537</v>
      </c>
      <c r="J28" s="160">
        <v>-24.974411463664282</v>
      </c>
      <c r="K28" s="143">
        <v>-1.364256480218281</v>
      </c>
      <c r="L28" s="143">
        <v>185.20055325034582</v>
      </c>
      <c r="M28" s="460">
        <v>-132.58971871968964</v>
      </c>
    </row>
    <row r="29" spans="2:13" s="138" customFormat="1" ht="14.25" customHeight="1">
      <c r="B29" s="483" t="s">
        <v>371</v>
      </c>
      <c r="C29" s="474">
        <v>-41</v>
      </c>
      <c r="D29" s="139">
        <v>160.7</v>
      </c>
      <c r="E29" s="139">
        <v>25</v>
      </c>
      <c r="F29" s="139">
        <v>215.3</v>
      </c>
      <c r="G29" s="139">
        <v>-11.1</v>
      </c>
      <c r="H29" s="139">
        <v>494.6</v>
      </c>
      <c r="I29" s="159">
        <v>-491.9512195121951</v>
      </c>
      <c r="J29" s="160">
        <v>-84.44306160547605</v>
      </c>
      <c r="K29" s="143">
        <v>761.2</v>
      </c>
      <c r="L29" s="143">
        <v>-105.15559684161634</v>
      </c>
      <c r="M29" s="460">
        <v>-4555.855855855857</v>
      </c>
    </row>
    <row r="30" spans="2:13" s="138" customFormat="1" ht="17.25" customHeight="1">
      <c r="B30" s="483" t="s">
        <v>372</v>
      </c>
      <c r="C30" s="474"/>
      <c r="D30" s="139"/>
      <c r="E30" s="162" t="s">
        <v>357</v>
      </c>
      <c r="F30" s="162" t="s">
        <v>357</v>
      </c>
      <c r="G30" s="139">
        <v>592</v>
      </c>
      <c r="H30" s="139">
        <v>-153.6</v>
      </c>
      <c r="I30" s="159"/>
      <c r="J30" s="141" t="s">
        <v>357</v>
      </c>
      <c r="K30" s="142" t="s">
        <v>357</v>
      </c>
      <c r="L30" s="142" t="s">
        <v>357</v>
      </c>
      <c r="M30" s="460">
        <v>-125.94594594594595</v>
      </c>
    </row>
    <row r="31" spans="2:13" s="132" customFormat="1" ht="15.75" customHeight="1">
      <c r="B31" s="486" t="s">
        <v>373</v>
      </c>
      <c r="C31" s="477">
        <v>-12</v>
      </c>
      <c r="D31" s="163">
        <v>-292.8</v>
      </c>
      <c r="E31" s="163">
        <v>578</v>
      </c>
      <c r="F31" s="163">
        <v>2192.8</v>
      </c>
      <c r="G31" s="164">
        <v>2362.8</v>
      </c>
      <c r="H31" s="164">
        <v>3874.7</v>
      </c>
      <c r="I31" s="165">
        <v>2340</v>
      </c>
      <c r="J31" s="166">
        <v>-297.40437158469933</v>
      </c>
      <c r="K31" s="167">
        <v>279.3771626297577</v>
      </c>
      <c r="L31" s="167">
        <v>7.75264502006565</v>
      </c>
      <c r="M31" s="465">
        <v>63.987641780937956</v>
      </c>
    </row>
    <row r="32" spans="2:13" s="132" customFormat="1" ht="21" customHeight="1">
      <c r="B32" s="482" t="s">
        <v>374</v>
      </c>
      <c r="C32" s="478">
        <v>12</v>
      </c>
      <c r="D32" s="168">
        <v>292.8</v>
      </c>
      <c r="E32" s="168">
        <v>-578</v>
      </c>
      <c r="F32" s="168">
        <v>-2192.8</v>
      </c>
      <c r="G32" s="169">
        <v>-2362.8</v>
      </c>
      <c r="H32" s="169">
        <v>-3874.7</v>
      </c>
      <c r="I32" s="153">
        <v>2340</v>
      </c>
      <c r="J32" s="154">
        <v>-297.40437158469945</v>
      </c>
      <c r="K32" s="154">
        <v>279.3771626297579</v>
      </c>
      <c r="L32" s="154">
        <v>7.7526450200656685</v>
      </c>
      <c r="M32" s="466">
        <v>63.98764178093786</v>
      </c>
    </row>
    <row r="33" spans="2:13" s="138" customFormat="1" ht="14.25" customHeight="1">
      <c r="B33" s="483" t="s">
        <v>375</v>
      </c>
      <c r="C33" s="474">
        <v>-309</v>
      </c>
      <c r="D33" s="139">
        <v>89.8</v>
      </c>
      <c r="E33" s="139">
        <v>-735.1</v>
      </c>
      <c r="F33" s="144">
        <v>-2194.7</v>
      </c>
      <c r="G33" s="144">
        <v>-2667.8</v>
      </c>
      <c r="H33" s="144">
        <v>-3974.3</v>
      </c>
      <c r="I33" s="144" t="e">
        <v>#VALUE!</v>
      </c>
      <c r="J33" s="144" t="e">
        <v>#VALUE!</v>
      </c>
      <c r="K33" s="143">
        <v>198.5580193170998</v>
      </c>
      <c r="L33" s="143">
        <v>21.556476967239252</v>
      </c>
      <c r="M33" s="460">
        <v>48.97293650198664</v>
      </c>
    </row>
    <row r="34" spans="2:13" s="138" customFormat="1" ht="14.25" customHeight="1">
      <c r="B34" s="483" t="s">
        <v>376</v>
      </c>
      <c r="C34" s="474"/>
      <c r="D34" s="139"/>
      <c r="E34" s="139"/>
      <c r="F34" s="139">
        <v>0</v>
      </c>
      <c r="G34" s="139">
        <v>0</v>
      </c>
      <c r="H34" s="139">
        <v>0</v>
      </c>
      <c r="I34" s="139" t="e">
        <v>#VALUE!</v>
      </c>
      <c r="J34" s="139" t="e">
        <v>#VALUE!</v>
      </c>
      <c r="K34" s="142" t="s">
        <v>357</v>
      </c>
      <c r="L34" s="142" t="s">
        <v>357</v>
      </c>
      <c r="M34" s="462" t="s">
        <v>357</v>
      </c>
    </row>
    <row r="35" spans="2:13" s="145" customFormat="1" ht="14.25" customHeight="1">
      <c r="B35" s="484" t="s">
        <v>377</v>
      </c>
      <c r="C35" s="475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0" t="s">
        <v>357</v>
      </c>
      <c r="J35" s="141" t="s">
        <v>357</v>
      </c>
      <c r="K35" s="142" t="s">
        <v>357</v>
      </c>
      <c r="L35" s="142" t="s">
        <v>357</v>
      </c>
      <c r="M35" s="462" t="s">
        <v>357</v>
      </c>
    </row>
    <row r="36" spans="2:13" s="145" customFormat="1" ht="14.25" customHeight="1">
      <c r="B36" s="484" t="s">
        <v>378</v>
      </c>
      <c r="C36" s="475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0" t="s">
        <v>357</v>
      </c>
      <c r="J36" s="141" t="s">
        <v>357</v>
      </c>
      <c r="K36" s="142" t="s">
        <v>357</v>
      </c>
      <c r="L36" s="142" t="s">
        <v>357</v>
      </c>
      <c r="M36" s="462" t="s">
        <v>357</v>
      </c>
    </row>
    <row r="37" spans="2:13" s="145" customFormat="1" ht="15.75" customHeight="1">
      <c r="B37" s="484" t="s">
        <v>379</v>
      </c>
      <c r="C37" s="475">
        <v>0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140" t="s">
        <v>357</v>
      </c>
      <c r="J37" s="141" t="s">
        <v>357</v>
      </c>
      <c r="K37" s="142" t="s">
        <v>357</v>
      </c>
      <c r="L37" s="142" t="s">
        <v>357</v>
      </c>
      <c r="M37" s="462" t="s">
        <v>357</v>
      </c>
    </row>
    <row r="38" spans="2:13" s="145" customFormat="1" ht="16.5" customHeight="1">
      <c r="B38" s="484" t="s">
        <v>380</v>
      </c>
      <c r="C38" s="475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0" t="s">
        <v>357</v>
      </c>
      <c r="J38" s="141" t="s">
        <v>357</v>
      </c>
      <c r="K38" s="142" t="s">
        <v>357</v>
      </c>
      <c r="L38" s="142" t="s">
        <v>357</v>
      </c>
      <c r="M38" s="462" t="s">
        <v>357</v>
      </c>
    </row>
    <row r="39" spans="2:13" s="145" customFormat="1" ht="15" customHeight="1">
      <c r="B39" s="484" t="s">
        <v>381</v>
      </c>
      <c r="C39" s="475">
        <v>-317.9</v>
      </c>
      <c r="D39" s="146">
        <v>79.8</v>
      </c>
      <c r="E39" s="146">
        <v>472</v>
      </c>
      <c r="F39" s="170">
        <v>-2194.9</v>
      </c>
      <c r="G39" s="171">
        <v>-2678</v>
      </c>
      <c r="H39" s="171">
        <v>-3977.8</v>
      </c>
      <c r="I39" s="172">
        <v>-125.10223340673167</v>
      </c>
      <c r="J39" s="141">
        <v>491.4786967418547</v>
      </c>
      <c r="K39" s="173">
        <v>-565.021186440678</v>
      </c>
      <c r="L39" s="173">
        <v>22.0101143560071</v>
      </c>
      <c r="M39" s="467">
        <v>48.5362210604929</v>
      </c>
    </row>
    <row r="40" spans="2:13" s="145" customFormat="1" ht="18" customHeight="1">
      <c r="B40" s="484" t="s">
        <v>382</v>
      </c>
      <c r="C40" s="475">
        <v>8.9</v>
      </c>
      <c r="D40" s="146">
        <v>10</v>
      </c>
      <c r="E40" s="146">
        <v>-1207.1</v>
      </c>
      <c r="F40" s="170">
        <v>0.2</v>
      </c>
      <c r="G40" s="170">
        <v>10.2</v>
      </c>
      <c r="H40" s="170">
        <v>3.5</v>
      </c>
      <c r="I40" s="172">
        <v>12.359550561797747</v>
      </c>
      <c r="J40" s="141" t="s">
        <v>357</v>
      </c>
      <c r="K40" s="148">
        <v>-100.01656863557287</v>
      </c>
      <c r="L40" s="148">
        <v>5000</v>
      </c>
      <c r="M40" s="461">
        <v>-65.68627450980392</v>
      </c>
    </row>
    <row r="41" spans="2:13" s="138" customFormat="1" ht="16.5" customHeight="1" thickBot="1">
      <c r="B41" s="483" t="s">
        <v>383</v>
      </c>
      <c r="C41" s="474">
        <v>321</v>
      </c>
      <c r="D41" s="139">
        <v>203</v>
      </c>
      <c r="E41" s="139">
        <v>157.1</v>
      </c>
      <c r="F41" s="139">
        <v>1.9</v>
      </c>
      <c r="G41" s="144">
        <v>305</v>
      </c>
      <c r="H41" s="144">
        <v>99.6</v>
      </c>
      <c r="I41" s="159">
        <v>-36.7601246105919</v>
      </c>
      <c r="J41" s="160">
        <v>-22.610837438423644</v>
      </c>
      <c r="K41" s="143">
        <v>-98.79057924888606</v>
      </c>
      <c r="L41" s="143">
        <v>15952.63157894737</v>
      </c>
      <c r="M41" s="460">
        <v>-67.34426229508198</v>
      </c>
    </row>
    <row r="42" spans="2:13" ht="15.75" customHeight="1">
      <c r="B42" s="488" t="s">
        <v>384</v>
      </c>
      <c r="C42" s="489"/>
      <c r="D42" s="490"/>
      <c r="E42" s="490"/>
      <c r="F42" s="491" t="s">
        <v>357</v>
      </c>
      <c r="G42" s="490">
        <v>2954.8</v>
      </c>
      <c r="H42" s="490">
        <v>3721.1</v>
      </c>
      <c r="I42" s="490"/>
      <c r="J42" s="490"/>
      <c r="K42" s="492" t="s">
        <v>357</v>
      </c>
      <c r="L42" s="492" t="s">
        <v>357</v>
      </c>
      <c r="M42" s="493">
        <v>25.934073372140237</v>
      </c>
    </row>
    <row r="43" spans="2:13" ht="15.75" customHeight="1" thickBot="1">
      <c r="B43" s="487" t="s">
        <v>385</v>
      </c>
      <c r="C43" s="479"/>
      <c r="D43" s="468"/>
      <c r="E43" s="468"/>
      <c r="F43" s="468"/>
      <c r="G43" s="468">
        <v>-3270</v>
      </c>
      <c r="H43" s="468">
        <v>-3824.2</v>
      </c>
      <c r="I43" s="468"/>
      <c r="J43" s="468"/>
      <c r="K43" s="469" t="s">
        <v>357</v>
      </c>
      <c r="L43" s="469" t="s">
        <v>357</v>
      </c>
      <c r="M43" s="470">
        <v>16.948012232415895</v>
      </c>
    </row>
    <row r="44" spans="2:13" ht="15.75" customHeight="1">
      <c r="B44" s="174"/>
      <c r="C44" s="174"/>
      <c r="D44" s="126"/>
      <c r="E44" s="126"/>
      <c r="F44" s="126"/>
      <c r="G44" s="126"/>
      <c r="H44" s="126"/>
      <c r="I44" s="126"/>
      <c r="J44" s="126"/>
      <c r="K44" s="175"/>
      <c r="L44" s="175"/>
      <c r="M44" s="176"/>
    </row>
    <row r="45" spans="2:13" ht="13.5" customHeight="1">
      <c r="B45" s="177" t="s">
        <v>386</v>
      </c>
      <c r="C45" s="177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2:13" ht="15.75" customHeight="1">
      <c r="B46" s="177" t="s">
        <v>387</v>
      </c>
      <c r="C46" s="177"/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2:13" ht="15.75" customHeight="1">
      <c r="B47" s="177" t="s">
        <v>388</v>
      </c>
      <c r="C47" s="177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2:13" ht="15" customHeight="1">
      <c r="B48" s="178" t="s">
        <v>389</v>
      </c>
      <c r="C48" s="178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2:13" ht="15.75" customHeight="1">
      <c r="B49" s="122" t="s">
        <v>390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2:13" ht="12.75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ht="16.5" customHeight="1"/>
    <row r="52" ht="17.25" customHeight="1"/>
    <row r="53" ht="16.5" customHeight="1"/>
  </sheetData>
  <mergeCells count="6">
    <mergeCell ref="D6:H6"/>
    <mergeCell ref="I6:M6"/>
    <mergeCell ref="B1:M1"/>
    <mergeCell ref="B2:M2"/>
    <mergeCell ref="B3:M3"/>
    <mergeCell ref="B4:M4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workbookViewId="0" topLeftCell="A1">
      <selection activeCell="H5" sqref="H5"/>
    </sheetView>
  </sheetViews>
  <sheetFormatPr defaultColWidth="9.140625" defaultRowHeight="12.75"/>
  <cols>
    <col min="1" max="1" width="6.8515625" style="179" customWidth="1"/>
    <col min="2" max="2" width="5.28125" style="179" customWidth="1"/>
    <col min="3" max="3" width="26.421875" style="179" customWidth="1"/>
    <col min="4" max="4" width="12.00390625" style="179" customWidth="1"/>
    <col min="5" max="5" width="10.28125" style="179" customWidth="1"/>
    <col min="6" max="6" width="9.57421875" style="179" customWidth="1"/>
    <col min="7" max="8" width="11.7109375" style="179" customWidth="1"/>
    <col min="9" max="16384" width="9.140625" style="179" customWidth="1"/>
  </cols>
  <sheetData>
    <row r="1" spans="2:6" ht="12.75" customHeight="1">
      <c r="B1" s="968" t="s">
        <v>391</v>
      </c>
      <c r="C1" s="968"/>
      <c r="D1" s="968"/>
      <c r="E1" s="968"/>
      <c r="F1" s="968"/>
    </row>
    <row r="2" spans="2:8" ht="12.75">
      <c r="B2" s="968" t="s">
        <v>863</v>
      </c>
      <c r="C2" s="968"/>
      <c r="D2" s="968"/>
      <c r="E2" s="968"/>
      <c r="F2" s="968"/>
      <c r="G2"/>
      <c r="H2"/>
    </row>
    <row r="3" spans="2:8" ht="15.75">
      <c r="B3" s="494"/>
      <c r="C3" s="494"/>
      <c r="D3" s="494"/>
      <c r="E3" s="494"/>
      <c r="F3" s="494"/>
      <c r="G3"/>
      <c r="H3"/>
    </row>
    <row r="4" spans="2:6" ht="12.75" thickBot="1">
      <c r="B4" s="180"/>
      <c r="F4" s="181" t="s">
        <v>42</v>
      </c>
    </row>
    <row r="5" spans="2:6" ht="24.75" customHeight="1">
      <c r="B5" s="1086" t="s">
        <v>393</v>
      </c>
      <c r="C5" s="1088" t="s">
        <v>394</v>
      </c>
      <c r="D5" s="182" t="s">
        <v>4</v>
      </c>
      <c r="E5" s="183" t="s">
        <v>5</v>
      </c>
      <c r="F5" s="184" t="s">
        <v>395</v>
      </c>
    </row>
    <row r="6" spans="2:6" ht="13.5" customHeight="1" thickBot="1">
      <c r="B6" s="1087"/>
      <c r="C6" s="1089"/>
      <c r="D6" s="185" t="s">
        <v>315</v>
      </c>
      <c r="E6" s="186" t="s">
        <v>314</v>
      </c>
      <c r="F6" s="187" t="s">
        <v>5</v>
      </c>
    </row>
    <row r="7" spans="2:6" ht="13.5" customHeight="1">
      <c r="B7" s="188">
        <v>1</v>
      </c>
      <c r="C7" s="189" t="s">
        <v>396</v>
      </c>
      <c r="D7" s="190">
        <v>62970.282</v>
      </c>
      <c r="E7" s="191">
        <v>62970.282</v>
      </c>
      <c r="F7" s="192">
        <v>0</v>
      </c>
    </row>
    <row r="8" spans="2:6" ht="13.5" customHeight="1">
      <c r="B8" s="193"/>
      <c r="C8" s="194" t="s">
        <v>397</v>
      </c>
      <c r="D8" s="195">
        <v>60455.106999999996</v>
      </c>
      <c r="E8" s="196">
        <v>60345.106999999996</v>
      </c>
      <c r="F8" s="197">
        <v>-110</v>
      </c>
    </row>
    <row r="9" spans="2:6" ht="13.5" customHeight="1">
      <c r="B9" s="198"/>
      <c r="C9" s="199" t="s">
        <v>398</v>
      </c>
      <c r="D9" s="200">
        <v>9209.282</v>
      </c>
      <c r="E9" s="201">
        <v>7869.282</v>
      </c>
      <c r="F9" s="202">
        <v>-1340</v>
      </c>
    </row>
    <row r="10" spans="2:6" ht="13.5" customHeight="1">
      <c r="B10" s="198"/>
      <c r="C10" s="199" t="s">
        <v>399</v>
      </c>
      <c r="D10" s="200">
        <v>51245.825</v>
      </c>
      <c r="E10" s="201">
        <v>52475.825</v>
      </c>
      <c r="F10" s="202">
        <v>1230</v>
      </c>
    </row>
    <row r="11" spans="2:6" ht="13.5" customHeight="1">
      <c r="B11" s="193"/>
      <c r="C11" s="194" t="s">
        <v>400</v>
      </c>
      <c r="D11" s="200">
        <v>2515.175</v>
      </c>
      <c r="E11" s="201">
        <v>2625.175</v>
      </c>
      <c r="F11" s="202">
        <v>110</v>
      </c>
    </row>
    <row r="12" spans="2:6" ht="13.5" customHeight="1">
      <c r="B12" s="203"/>
      <c r="C12" s="204" t="s">
        <v>401</v>
      </c>
      <c r="D12" s="200">
        <v>400</v>
      </c>
      <c r="E12" s="201">
        <v>500</v>
      </c>
      <c r="F12" s="202">
        <v>100</v>
      </c>
    </row>
    <row r="13" spans="2:6" ht="13.5" customHeight="1">
      <c r="B13" s="188">
        <v>2</v>
      </c>
      <c r="C13" s="189" t="s">
        <v>402</v>
      </c>
      <c r="D13" s="205">
        <v>17959.214</v>
      </c>
      <c r="E13" s="206">
        <v>17959.214</v>
      </c>
      <c r="F13" s="207">
        <v>0</v>
      </c>
    </row>
    <row r="14" spans="2:6" ht="13.5" customHeight="1">
      <c r="B14" s="193"/>
      <c r="C14" s="194" t="s">
        <v>397</v>
      </c>
      <c r="D14" s="195">
        <v>7789.646000000001</v>
      </c>
      <c r="E14" s="196">
        <v>7789.646000000001</v>
      </c>
      <c r="F14" s="197">
        <v>0</v>
      </c>
    </row>
    <row r="15" spans="2:6" ht="13.5" customHeight="1">
      <c r="B15" s="198"/>
      <c r="C15" s="199" t="s">
        <v>403</v>
      </c>
      <c r="D15" s="200">
        <v>1518.622</v>
      </c>
      <c r="E15" s="201">
        <v>1518.622</v>
      </c>
      <c r="F15" s="202">
        <v>0</v>
      </c>
    </row>
    <row r="16" spans="2:6" ht="13.5" customHeight="1">
      <c r="B16" s="198"/>
      <c r="C16" s="199" t="s">
        <v>399</v>
      </c>
      <c r="D16" s="200">
        <v>6271.024</v>
      </c>
      <c r="E16" s="201">
        <v>6271.024</v>
      </c>
      <c r="F16" s="202">
        <v>0</v>
      </c>
    </row>
    <row r="17" spans="2:6" ht="13.5" customHeight="1">
      <c r="B17" s="208"/>
      <c r="C17" s="209" t="s">
        <v>404</v>
      </c>
      <c r="D17" s="210">
        <v>10169.568</v>
      </c>
      <c r="E17" s="211">
        <v>10169.568</v>
      </c>
      <c r="F17" s="212">
        <v>0</v>
      </c>
    </row>
    <row r="18" spans="2:6" ht="13.5" customHeight="1">
      <c r="B18" s="188">
        <v>3</v>
      </c>
      <c r="C18" s="189" t="s">
        <v>405</v>
      </c>
      <c r="D18" s="190">
        <v>3876.759</v>
      </c>
      <c r="E18" s="191">
        <v>3876.759</v>
      </c>
      <c r="F18" s="192">
        <v>0</v>
      </c>
    </row>
    <row r="19" spans="2:6" ht="13.5" customHeight="1">
      <c r="B19" s="193"/>
      <c r="C19" s="194" t="s">
        <v>397</v>
      </c>
      <c r="D19" s="213">
        <v>254.384</v>
      </c>
      <c r="E19" s="214">
        <v>254.384</v>
      </c>
      <c r="F19" s="215">
        <v>0</v>
      </c>
    </row>
    <row r="20" spans="2:6" ht="13.5" customHeight="1">
      <c r="B20" s="198"/>
      <c r="C20" s="199" t="s">
        <v>398</v>
      </c>
      <c r="D20" s="200">
        <v>254.384</v>
      </c>
      <c r="E20" s="201">
        <v>254.384</v>
      </c>
      <c r="F20" s="202">
        <v>0</v>
      </c>
    </row>
    <row r="21" spans="2:6" ht="13.5" customHeight="1">
      <c r="B21" s="198"/>
      <c r="C21" s="199" t="s">
        <v>399</v>
      </c>
      <c r="D21" s="200">
        <v>0</v>
      </c>
      <c r="E21" s="201">
        <v>0</v>
      </c>
      <c r="F21" s="202">
        <v>0</v>
      </c>
    </row>
    <row r="22" spans="2:6" ht="13.5" customHeight="1">
      <c r="B22" s="208"/>
      <c r="C22" s="209" t="s">
        <v>404</v>
      </c>
      <c r="D22" s="200">
        <v>3622.375</v>
      </c>
      <c r="E22" s="201">
        <v>3622.375</v>
      </c>
      <c r="F22" s="202">
        <v>0</v>
      </c>
    </row>
    <row r="23" spans="2:6" ht="13.5" customHeight="1">
      <c r="B23" s="188">
        <v>4</v>
      </c>
      <c r="C23" s="189" t="s">
        <v>406</v>
      </c>
      <c r="D23" s="216">
        <v>1678.879</v>
      </c>
      <c r="E23" s="217">
        <v>1678.879</v>
      </c>
      <c r="F23" s="218">
        <v>0</v>
      </c>
    </row>
    <row r="24" spans="2:6" ht="13.5" customHeight="1">
      <c r="B24" s="193"/>
      <c r="C24" s="194" t="s">
        <v>397</v>
      </c>
      <c r="D24" s="213">
        <v>55.322</v>
      </c>
      <c r="E24" s="214">
        <v>55.322</v>
      </c>
      <c r="F24" s="215">
        <v>0</v>
      </c>
    </row>
    <row r="25" spans="2:6" ht="13.5" customHeight="1">
      <c r="B25" s="198"/>
      <c r="C25" s="199" t="s">
        <v>398</v>
      </c>
      <c r="D25" s="200">
        <v>55.322</v>
      </c>
      <c r="E25" s="201">
        <v>55.322</v>
      </c>
      <c r="F25" s="202">
        <v>0</v>
      </c>
    </row>
    <row r="26" spans="2:6" ht="13.5" customHeight="1">
      <c r="B26" s="208"/>
      <c r="C26" s="209" t="s">
        <v>404</v>
      </c>
      <c r="D26" s="210">
        <v>1623.557</v>
      </c>
      <c r="E26" s="211">
        <v>1623.5569999999998</v>
      </c>
      <c r="F26" s="212">
        <v>0</v>
      </c>
    </row>
    <row r="27" spans="2:6" ht="13.5" customHeight="1">
      <c r="B27" s="188">
        <v>5</v>
      </c>
      <c r="C27" s="189" t="s">
        <v>407</v>
      </c>
      <c r="D27" s="219">
        <v>3469.774</v>
      </c>
      <c r="E27" s="220">
        <v>3469.774</v>
      </c>
      <c r="F27" s="221">
        <v>0</v>
      </c>
    </row>
    <row r="28" spans="2:6" ht="13.5" customHeight="1">
      <c r="B28" s="193"/>
      <c r="C28" s="194" t="s">
        <v>397</v>
      </c>
      <c r="D28" s="213">
        <v>944.6</v>
      </c>
      <c r="E28" s="214">
        <v>944.6</v>
      </c>
      <c r="F28" s="215">
        <v>0</v>
      </c>
    </row>
    <row r="29" spans="2:6" ht="13.5" customHeight="1">
      <c r="B29" s="198"/>
      <c r="C29" s="199" t="s">
        <v>408</v>
      </c>
      <c r="D29" s="200">
        <v>944.6</v>
      </c>
      <c r="E29" s="201">
        <v>944.6</v>
      </c>
      <c r="F29" s="202">
        <v>0</v>
      </c>
    </row>
    <row r="30" spans="2:6" ht="13.5" customHeight="1">
      <c r="B30" s="193"/>
      <c r="C30" s="194" t="s">
        <v>409</v>
      </c>
      <c r="D30" s="200">
        <v>2525.174</v>
      </c>
      <c r="E30" s="201">
        <v>2525.174</v>
      </c>
      <c r="F30" s="202">
        <v>0</v>
      </c>
    </row>
    <row r="31" spans="2:6" ht="13.5" customHeight="1">
      <c r="B31" s="208"/>
      <c r="C31" s="209" t="s">
        <v>410</v>
      </c>
      <c r="D31" s="200">
        <v>1051.8</v>
      </c>
      <c r="E31" s="201">
        <v>1051.8</v>
      </c>
      <c r="F31" s="202">
        <v>0</v>
      </c>
    </row>
    <row r="32" spans="2:6" ht="13.5" customHeight="1">
      <c r="B32" s="188">
        <v>6</v>
      </c>
      <c r="C32" s="189" t="s">
        <v>411</v>
      </c>
      <c r="D32" s="222">
        <v>3641.4</v>
      </c>
      <c r="E32" s="223">
        <v>-3977.8</v>
      </c>
      <c r="F32" s="224">
        <v>-7619.2</v>
      </c>
    </row>
    <row r="33" spans="2:6" ht="13.5" customHeight="1">
      <c r="B33" s="188"/>
      <c r="C33" s="194" t="s">
        <v>257</v>
      </c>
      <c r="D33" s="200">
        <v>3641.4</v>
      </c>
      <c r="E33" s="201">
        <v>-3977.8</v>
      </c>
      <c r="F33" s="202">
        <v>-7619.2</v>
      </c>
    </row>
    <row r="34" spans="2:6" ht="13.5" customHeight="1">
      <c r="B34" s="208"/>
      <c r="C34" s="209" t="s">
        <v>412</v>
      </c>
      <c r="D34" s="210">
        <v>415.3</v>
      </c>
      <c r="E34" s="211">
        <v>-3824.2</v>
      </c>
      <c r="F34" s="212">
        <v>-4239.5</v>
      </c>
    </row>
    <row r="35" spans="2:6" ht="13.5" customHeight="1">
      <c r="B35" s="188">
        <v>7</v>
      </c>
      <c r="C35" s="225" t="s">
        <v>413</v>
      </c>
      <c r="D35" s="205">
        <v>93596.30799999999</v>
      </c>
      <c r="E35" s="206">
        <v>85977.108</v>
      </c>
      <c r="F35" s="207">
        <v>-7619.2</v>
      </c>
    </row>
    <row r="36" spans="2:6" ht="13.5" customHeight="1">
      <c r="B36" s="188"/>
      <c r="C36" s="189" t="s">
        <v>414</v>
      </c>
      <c r="D36" s="219">
        <v>90370.208</v>
      </c>
      <c r="E36" s="220">
        <v>86130.708</v>
      </c>
      <c r="F36" s="221">
        <v>-4239.5</v>
      </c>
    </row>
    <row r="37" spans="2:6" ht="13.5" customHeight="1">
      <c r="B37" s="188"/>
      <c r="C37" s="189" t="s">
        <v>415</v>
      </c>
      <c r="D37" s="190">
        <v>73140.45899999999</v>
      </c>
      <c r="E37" s="191">
        <v>65411.25899999999</v>
      </c>
      <c r="F37" s="192">
        <v>-7729.2</v>
      </c>
    </row>
    <row r="38" spans="2:6" ht="13.5" customHeight="1">
      <c r="B38" s="226"/>
      <c r="C38" s="189" t="s">
        <v>416</v>
      </c>
      <c r="D38" s="219">
        <v>69914.359</v>
      </c>
      <c r="E38" s="220">
        <v>65564.859</v>
      </c>
      <c r="F38" s="221">
        <v>-4349.5</v>
      </c>
    </row>
    <row r="39" spans="2:6" ht="13.5" customHeight="1">
      <c r="B39" s="226"/>
      <c r="C39" s="194" t="s">
        <v>417</v>
      </c>
      <c r="D39" s="195">
        <v>14679.01</v>
      </c>
      <c r="E39" s="196">
        <v>5719.81</v>
      </c>
      <c r="F39" s="197">
        <v>-8959.2</v>
      </c>
    </row>
    <row r="40" spans="2:6" ht="13.5" customHeight="1">
      <c r="B40" s="227"/>
      <c r="C40" s="199" t="s">
        <v>418</v>
      </c>
      <c r="D40" s="213">
        <v>11452.91</v>
      </c>
      <c r="E40" s="196">
        <v>5873.41</v>
      </c>
      <c r="F40" s="197">
        <v>-5579.5</v>
      </c>
    </row>
    <row r="41" spans="2:6" ht="13.5" customHeight="1">
      <c r="B41" s="227"/>
      <c r="C41" s="199" t="s">
        <v>399</v>
      </c>
      <c r="D41" s="213">
        <v>58461.44899999999</v>
      </c>
      <c r="E41" s="214">
        <v>59691.44899999999</v>
      </c>
      <c r="F41" s="215">
        <v>1230</v>
      </c>
    </row>
    <row r="42" spans="2:6" ht="13.5" customHeight="1">
      <c r="B42" s="226"/>
      <c r="C42" s="189" t="s">
        <v>419</v>
      </c>
      <c r="D42" s="219">
        <v>20455.849</v>
      </c>
      <c r="E42" s="220">
        <v>20565.849</v>
      </c>
      <c r="F42" s="221">
        <v>110</v>
      </c>
    </row>
    <row r="43" spans="2:6" ht="13.5" customHeight="1" thickBot="1">
      <c r="B43" s="228"/>
      <c r="C43" s="229" t="s">
        <v>401</v>
      </c>
      <c r="D43" s="230">
        <v>400</v>
      </c>
      <c r="E43" s="231">
        <v>500</v>
      </c>
      <c r="F43" s="232">
        <v>100</v>
      </c>
    </row>
    <row r="44" ht="12">
      <c r="B44" s="180"/>
    </row>
    <row r="45" ht="12">
      <c r="B45" s="180" t="s">
        <v>420</v>
      </c>
    </row>
    <row r="46" ht="12">
      <c r="B46" s="180"/>
    </row>
  </sheetData>
  <mergeCells count="4">
    <mergeCell ref="B2:F2"/>
    <mergeCell ref="B5:B6"/>
    <mergeCell ref="C5:C6"/>
    <mergeCell ref="B1:F1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1">
      <selection activeCell="H5" sqref="H5"/>
    </sheetView>
  </sheetViews>
  <sheetFormatPr defaultColWidth="9.140625" defaultRowHeight="12.75"/>
  <cols>
    <col min="1" max="1" width="29.7109375" style="0" customWidth="1"/>
  </cols>
  <sheetData>
    <row r="1" spans="1:8" ht="12.75">
      <c r="A1" s="968" t="s">
        <v>555</v>
      </c>
      <c r="B1" s="968"/>
      <c r="C1" s="968"/>
      <c r="D1" s="968"/>
      <c r="E1" s="968"/>
      <c r="F1" s="968"/>
      <c r="G1" s="968"/>
      <c r="H1" s="968"/>
    </row>
    <row r="2" spans="1:8" ht="15.75">
      <c r="A2" s="1075" t="s">
        <v>529</v>
      </c>
      <c r="B2" s="1075"/>
      <c r="C2" s="1075"/>
      <c r="D2" s="1075"/>
      <c r="E2" s="1075"/>
      <c r="F2" s="1075"/>
      <c r="G2" s="1075"/>
      <c r="H2" s="1075"/>
    </row>
    <row r="3" spans="1:8" ht="12.75">
      <c r="A3" s="1090" t="s">
        <v>530</v>
      </c>
      <c r="B3" s="1090"/>
      <c r="C3" s="1090"/>
      <c r="D3" s="1090"/>
      <c r="E3" s="1090"/>
      <c r="F3" s="1090"/>
      <c r="G3" s="1090"/>
      <c r="H3" s="1090"/>
    </row>
    <row r="4" spans="1:8" ht="12.75">
      <c r="A4" s="1090" t="s">
        <v>531</v>
      </c>
      <c r="B4" s="1090"/>
      <c r="C4" s="1090"/>
      <c r="D4" s="1090"/>
      <c r="E4" s="1090"/>
      <c r="F4" s="1090"/>
      <c r="G4" s="1090"/>
      <c r="H4" s="1090"/>
    </row>
    <row r="5" spans="1:8" s="67" customFormat="1" ht="13.5" thickBot="1">
      <c r="A5" s="67" t="s">
        <v>1</v>
      </c>
      <c r="B5" s="668"/>
      <c r="D5" s="678"/>
      <c r="F5" s="679"/>
      <c r="H5" s="880" t="s">
        <v>42</v>
      </c>
    </row>
    <row r="6" spans="1:8" s="67" customFormat="1" ht="12.75">
      <c r="A6" s="1093"/>
      <c r="B6" s="1095" t="s">
        <v>353</v>
      </c>
      <c r="C6" s="1091" t="s">
        <v>553</v>
      </c>
      <c r="D6" s="1091" t="s">
        <v>554</v>
      </c>
      <c r="E6" s="1091" t="s">
        <v>130</v>
      </c>
      <c r="F6" s="857"/>
      <c r="G6" s="858" t="s">
        <v>131</v>
      </c>
      <c r="H6" s="859"/>
    </row>
    <row r="7" spans="1:8" s="67" customFormat="1" ht="12.75">
      <c r="A7" s="1094"/>
      <c r="B7" s="1096"/>
      <c r="C7" s="1092"/>
      <c r="D7" s="1092"/>
      <c r="E7" s="1092"/>
      <c r="F7" s="680" t="s">
        <v>129</v>
      </c>
      <c r="G7" s="680" t="s">
        <v>4</v>
      </c>
      <c r="H7" s="860" t="s">
        <v>5</v>
      </c>
    </row>
    <row r="8" spans="1:8" s="67" customFormat="1" ht="12.75">
      <c r="A8" s="874"/>
      <c r="B8" s="762"/>
      <c r="C8" s="666"/>
      <c r="D8" s="666"/>
      <c r="E8" s="666"/>
      <c r="F8" s="666"/>
      <c r="G8" s="681"/>
      <c r="H8" s="861"/>
    </row>
    <row r="9" spans="1:8" s="67" customFormat="1" ht="12.75">
      <c r="A9" s="875" t="s">
        <v>532</v>
      </c>
      <c r="B9" s="867">
        <v>3647</v>
      </c>
      <c r="C9" s="683">
        <v>4558.5</v>
      </c>
      <c r="D9" s="683">
        <v>5159.3</v>
      </c>
      <c r="E9" s="683">
        <v>4927.6</v>
      </c>
      <c r="F9" s="683">
        <v>24.993145050726625</v>
      </c>
      <c r="G9" s="683">
        <v>13.17977404848088</v>
      </c>
      <c r="H9" s="862">
        <v>-4.49091931075921</v>
      </c>
    </row>
    <row r="10" spans="1:8" s="67" customFormat="1" ht="12.75">
      <c r="A10" s="876"/>
      <c r="B10" s="868"/>
      <c r="C10" s="667"/>
      <c r="D10" s="667"/>
      <c r="E10" s="667"/>
      <c r="F10" s="683"/>
      <c r="G10" s="683"/>
      <c r="H10" s="862"/>
    </row>
    <row r="11" spans="1:8" s="67" customFormat="1" ht="12.75">
      <c r="A11" s="876" t="s">
        <v>533</v>
      </c>
      <c r="B11" s="868">
        <v>1995.4</v>
      </c>
      <c r="C11" s="667">
        <v>2710.1</v>
      </c>
      <c r="D11" s="667">
        <v>3365.5</v>
      </c>
      <c r="E11" s="667">
        <v>3292.1</v>
      </c>
      <c r="F11" s="667">
        <v>35.817379973940064</v>
      </c>
      <c r="G11" s="667">
        <v>24.1836094609055</v>
      </c>
      <c r="H11" s="863">
        <v>-2.180953795869854</v>
      </c>
    </row>
    <row r="12" spans="1:8" s="67" customFormat="1" ht="12.75">
      <c r="A12" s="877" t="s">
        <v>534</v>
      </c>
      <c r="B12" s="869">
        <v>1651.6</v>
      </c>
      <c r="C12" s="673">
        <v>1848.4</v>
      </c>
      <c r="D12" s="673">
        <v>1793.8</v>
      </c>
      <c r="E12" s="673">
        <v>1635.5</v>
      </c>
      <c r="F12" s="673">
        <v>11.915718091547618</v>
      </c>
      <c r="G12" s="673">
        <v>-2.953906080934871</v>
      </c>
      <c r="H12" s="864">
        <v>-8.824841119411303</v>
      </c>
    </row>
    <row r="13" spans="1:8" s="67" customFormat="1" ht="12.75">
      <c r="A13" s="878"/>
      <c r="B13" s="870"/>
      <c r="C13" s="667"/>
      <c r="D13" s="667"/>
      <c r="E13" s="667"/>
      <c r="F13" s="683"/>
      <c r="G13" s="683"/>
      <c r="H13" s="862"/>
    </row>
    <row r="14" spans="1:8" s="67" customFormat="1" ht="12.75">
      <c r="A14" s="875" t="s">
        <v>535</v>
      </c>
      <c r="B14" s="871">
        <v>9463.8</v>
      </c>
      <c r="C14" s="683">
        <v>11124.2</v>
      </c>
      <c r="D14" s="683">
        <v>13765.6</v>
      </c>
      <c r="E14" s="683">
        <v>14634.8</v>
      </c>
      <c r="F14" s="683">
        <v>17.544749466387728</v>
      </c>
      <c r="G14" s="683">
        <v>23.744628827241513</v>
      </c>
      <c r="H14" s="862">
        <v>6.314290695647102</v>
      </c>
    </row>
    <row r="15" spans="1:8" s="67" customFormat="1" ht="12.75">
      <c r="A15" s="876"/>
      <c r="B15" s="868"/>
      <c r="C15" s="667"/>
      <c r="D15" s="667"/>
      <c r="E15" s="667"/>
      <c r="F15" s="683"/>
      <c r="G15" s="683"/>
      <c r="H15" s="862"/>
    </row>
    <row r="16" spans="1:8" s="67" customFormat="1" ht="12.75">
      <c r="A16" s="876" t="s">
        <v>536</v>
      </c>
      <c r="B16" s="868">
        <v>5482.6</v>
      </c>
      <c r="C16" s="667">
        <v>6743.2</v>
      </c>
      <c r="D16" s="667">
        <v>8431.5</v>
      </c>
      <c r="E16" s="667">
        <v>9120.1</v>
      </c>
      <c r="F16" s="667">
        <v>22.992740670484807</v>
      </c>
      <c r="G16" s="667">
        <v>25.03707438604816</v>
      </c>
      <c r="H16" s="863">
        <v>8.166992824527085</v>
      </c>
    </row>
    <row r="17" spans="1:8" s="67" customFormat="1" ht="12.75">
      <c r="A17" s="877" t="s">
        <v>537</v>
      </c>
      <c r="B17" s="869">
        <v>3981.2</v>
      </c>
      <c r="C17" s="673">
        <v>4381</v>
      </c>
      <c r="D17" s="673">
        <v>5334.1</v>
      </c>
      <c r="E17" s="673">
        <v>5514.7</v>
      </c>
      <c r="F17" s="673">
        <v>10.04219833216115</v>
      </c>
      <c r="G17" s="673">
        <v>21.755307007532537</v>
      </c>
      <c r="H17" s="864">
        <v>3.3857632965261075</v>
      </c>
    </row>
    <row r="18" spans="1:8" s="67" customFormat="1" ht="12.75">
      <c r="A18" s="878"/>
      <c r="B18" s="870"/>
      <c r="C18" s="667"/>
      <c r="D18" s="667"/>
      <c r="E18" s="667"/>
      <c r="F18" s="683"/>
      <c r="G18" s="683"/>
      <c r="H18" s="862"/>
    </row>
    <row r="19" spans="1:8" s="67" customFormat="1" ht="12.75">
      <c r="A19" s="875" t="s">
        <v>538</v>
      </c>
      <c r="B19" s="867">
        <v>-5816.8</v>
      </c>
      <c r="C19" s="683">
        <v>-6565.7</v>
      </c>
      <c r="D19" s="683">
        <v>-8606.3</v>
      </c>
      <c r="E19" s="683">
        <v>-9707.2</v>
      </c>
      <c r="F19" s="683">
        <v>12.874776509420968</v>
      </c>
      <c r="G19" s="683">
        <v>31.079702088124662</v>
      </c>
      <c r="H19" s="862">
        <v>12.791792059305408</v>
      </c>
    </row>
    <row r="20" spans="1:8" s="67" customFormat="1" ht="12.75">
      <c r="A20" s="876"/>
      <c r="B20" s="868"/>
      <c r="C20" s="667"/>
      <c r="D20" s="667"/>
      <c r="E20" s="667"/>
      <c r="F20" s="683"/>
      <c r="G20" s="683"/>
      <c r="H20" s="862"/>
    </row>
    <row r="21" spans="1:8" s="67" customFormat="1" ht="12.75">
      <c r="A21" s="876" t="s">
        <v>539</v>
      </c>
      <c r="B21" s="870">
        <v>-3487.2</v>
      </c>
      <c r="C21" s="667">
        <v>-4033.1</v>
      </c>
      <c r="D21" s="667">
        <v>-5066</v>
      </c>
      <c r="E21" s="667">
        <v>-5828</v>
      </c>
      <c r="F21" s="667">
        <v>15.654393209451698</v>
      </c>
      <c r="G21" s="667">
        <v>25.6105725124594</v>
      </c>
      <c r="H21" s="863">
        <v>15.041452822739828</v>
      </c>
    </row>
    <row r="22" spans="1:8" s="67" customFormat="1" ht="12.75">
      <c r="A22" s="877" t="s">
        <v>540</v>
      </c>
      <c r="B22" s="872">
        <v>-2329.6</v>
      </c>
      <c r="C22" s="673">
        <v>-2532.6</v>
      </c>
      <c r="D22" s="673">
        <v>-3540.3</v>
      </c>
      <c r="E22" s="673">
        <v>-3879.2</v>
      </c>
      <c r="F22" s="673">
        <v>8.713942307692307</v>
      </c>
      <c r="G22" s="673">
        <v>39.789149490642046</v>
      </c>
      <c r="H22" s="864">
        <v>9.572635087421972</v>
      </c>
    </row>
    <row r="23" spans="1:8" s="67" customFormat="1" ht="12.75">
      <c r="A23" s="878"/>
      <c r="B23" s="870"/>
      <c r="C23" s="667"/>
      <c r="D23" s="667"/>
      <c r="E23" s="667"/>
      <c r="F23" s="683"/>
      <c r="G23" s="683"/>
      <c r="H23" s="862"/>
    </row>
    <row r="24" spans="1:8" s="67" customFormat="1" ht="12.75">
      <c r="A24" s="875" t="s">
        <v>541</v>
      </c>
      <c r="B24" s="867">
        <v>13110.8</v>
      </c>
      <c r="C24" s="683">
        <v>15682.7</v>
      </c>
      <c r="D24" s="683">
        <v>18924.9</v>
      </c>
      <c r="E24" s="683">
        <v>19562.4</v>
      </c>
      <c r="F24" s="683">
        <v>19.616651920554034</v>
      </c>
      <c r="G24" s="683">
        <v>20.6737360275973</v>
      </c>
      <c r="H24" s="862">
        <v>3.368577905299361</v>
      </c>
    </row>
    <row r="25" spans="1:8" s="67" customFormat="1" ht="12.75">
      <c r="A25" s="876"/>
      <c r="B25" s="868"/>
      <c r="C25" s="667"/>
      <c r="D25" s="667"/>
      <c r="E25" s="667"/>
      <c r="F25" s="683"/>
      <c r="G25" s="683"/>
      <c r="H25" s="862"/>
    </row>
    <row r="26" spans="1:8" s="67" customFormat="1" ht="12.75">
      <c r="A26" s="876" t="s">
        <v>539</v>
      </c>
      <c r="B26" s="870">
        <v>7478</v>
      </c>
      <c r="C26" s="667">
        <v>9453.3</v>
      </c>
      <c r="D26" s="667">
        <v>11797</v>
      </c>
      <c r="E26" s="667">
        <v>12412.2</v>
      </c>
      <c r="F26" s="667">
        <v>26.41481679593474</v>
      </c>
      <c r="G26" s="667">
        <v>24.792400537378498</v>
      </c>
      <c r="H26" s="863">
        <v>5.214885140289908</v>
      </c>
    </row>
    <row r="27" spans="1:8" s="67" customFormat="1" ht="13.5" thickBot="1">
      <c r="A27" s="879" t="s">
        <v>540</v>
      </c>
      <c r="B27" s="873">
        <v>5632.8</v>
      </c>
      <c r="C27" s="865">
        <v>6229.4</v>
      </c>
      <c r="D27" s="865">
        <v>7127.9</v>
      </c>
      <c r="E27" s="865">
        <v>7150.2</v>
      </c>
      <c r="F27" s="865">
        <v>10.591535293282206</v>
      </c>
      <c r="G27" s="865">
        <v>14.4235399877998</v>
      </c>
      <c r="H27" s="866">
        <v>0.312855118618387</v>
      </c>
    </row>
    <row r="28" spans="2:5" s="67" customFormat="1" ht="12.75">
      <c r="B28" s="668"/>
      <c r="C28" s="686"/>
      <c r="D28" s="686"/>
      <c r="E28" s="686"/>
    </row>
    <row r="29" spans="2:5" s="67" customFormat="1" ht="13.5" thickBot="1">
      <c r="B29" s="668"/>
      <c r="D29" s="686"/>
      <c r="E29" s="686"/>
    </row>
    <row r="30" spans="1:5" s="67" customFormat="1" ht="12.75">
      <c r="A30" s="893" t="s">
        <v>542</v>
      </c>
      <c r="B30" s="887">
        <v>38.53631733553119</v>
      </c>
      <c r="C30" s="881">
        <v>40.97822764783085</v>
      </c>
      <c r="D30" s="882">
        <v>37.479659440925204</v>
      </c>
      <c r="E30" s="883">
        <v>33.67042938748736</v>
      </c>
    </row>
    <row r="31" spans="1:5" s="67" customFormat="1" ht="12.75">
      <c r="A31" s="894" t="s">
        <v>543</v>
      </c>
      <c r="B31" s="888">
        <v>36.39514099150038</v>
      </c>
      <c r="C31" s="669">
        <v>40.190117451655</v>
      </c>
      <c r="D31" s="670">
        <v>39.91579197058649</v>
      </c>
      <c r="E31" s="884">
        <v>36.09719191675529</v>
      </c>
    </row>
    <row r="32" spans="1:5" s="67" customFormat="1" ht="12.75">
      <c r="A32" s="895" t="s">
        <v>544</v>
      </c>
      <c r="B32" s="889">
        <v>41.48497940319501</v>
      </c>
      <c r="C32" s="672">
        <v>42.191280529559464</v>
      </c>
      <c r="D32" s="673">
        <v>33.62891584334752</v>
      </c>
      <c r="E32" s="864">
        <v>29.657098300904856</v>
      </c>
    </row>
    <row r="33" spans="1:5" s="67" customFormat="1" ht="12.75">
      <c r="A33" s="896" t="s">
        <v>545</v>
      </c>
      <c r="B33" s="890"/>
      <c r="C33" s="674"/>
      <c r="D33" s="675"/>
      <c r="E33" s="885"/>
    </row>
    <row r="34" spans="1:5" s="67" customFormat="1" ht="12.75">
      <c r="A34" s="894" t="s">
        <v>543</v>
      </c>
      <c r="B34" s="888">
        <v>54.71346312037291</v>
      </c>
      <c r="C34" s="676">
        <v>59.451573982669736</v>
      </c>
      <c r="D34" s="670">
        <v>65.23171748105364</v>
      </c>
      <c r="E34" s="886">
        <v>66.80940011364558</v>
      </c>
    </row>
    <row r="35" spans="1:5" s="67" customFormat="1" ht="12.75">
      <c r="A35" s="895" t="s">
        <v>544</v>
      </c>
      <c r="B35" s="889">
        <v>45.286536879627086</v>
      </c>
      <c r="C35" s="2">
        <v>40.548426017330264</v>
      </c>
      <c r="D35" s="673">
        <v>34.768282518946364</v>
      </c>
      <c r="E35" s="237">
        <v>33.19059988635441</v>
      </c>
    </row>
    <row r="36" spans="1:5" s="67" customFormat="1" ht="12.75">
      <c r="A36" s="896" t="s">
        <v>546</v>
      </c>
      <c r="B36" s="890"/>
      <c r="C36" s="674"/>
      <c r="D36" s="675"/>
      <c r="E36" s="885"/>
    </row>
    <row r="37" spans="1:5" s="67" customFormat="1" ht="12.75">
      <c r="A37" s="894" t="s">
        <v>543</v>
      </c>
      <c r="B37" s="888">
        <v>57.932331621547384</v>
      </c>
      <c r="C37" s="676">
        <v>60.61739271138599</v>
      </c>
      <c r="D37" s="670">
        <v>61.25050851397687</v>
      </c>
      <c r="E37" s="886">
        <v>62.31789980047559</v>
      </c>
    </row>
    <row r="38" spans="1:5" s="67" customFormat="1" ht="12.75">
      <c r="A38" s="895" t="s">
        <v>544</v>
      </c>
      <c r="B38" s="889">
        <v>42.06766837845263</v>
      </c>
      <c r="C38" s="2">
        <v>39.38260728861401</v>
      </c>
      <c r="D38" s="673">
        <v>38.74949148602313</v>
      </c>
      <c r="E38" s="237">
        <v>37.68210019952442</v>
      </c>
    </row>
    <row r="39" spans="1:5" s="67" customFormat="1" ht="12.75">
      <c r="A39" s="896" t="s">
        <v>547</v>
      </c>
      <c r="B39" s="890"/>
      <c r="C39" s="674"/>
      <c r="D39" s="675"/>
      <c r="E39" s="885"/>
    </row>
    <row r="40" spans="1:5" s="67" customFormat="1" ht="12.75">
      <c r="A40" s="894" t="s">
        <v>543</v>
      </c>
      <c r="B40" s="888">
        <v>59.950488240957235</v>
      </c>
      <c r="C40" s="676">
        <v>61.426809022648</v>
      </c>
      <c r="D40" s="670">
        <v>58.86385554768019</v>
      </c>
      <c r="E40" s="886">
        <v>60.037910004944784</v>
      </c>
    </row>
    <row r="41" spans="1:5" s="67" customFormat="1" ht="12.75">
      <c r="A41" s="895" t="s">
        <v>544</v>
      </c>
      <c r="B41" s="889">
        <v>40.04951175904277</v>
      </c>
      <c r="C41" s="2">
        <v>38.573190977352</v>
      </c>
      <c r="D41" s="673">
        <v>41.13614445231982</v>
      </c>
      <c r="E41" s="237">
        <v>39.96208999505521</v>
      </c>
    </row>
    <row r="42" spans="1:5" s="67" customFormat="1" ht="12.75">
      <c r="A42" s="896" t="s">
        <v>548</v>
      </c>
      <c r="B42" s="890"/>
      <c r="C42" s="674"/>
      <c r="D42" s="675"/>
      <c r="E42" s="885"/>
    </row>
    <row r="43" spans="1:5" s="67" customFormat="1" ht="12.75">
      <c r="A43" s="894" t="s">
        <v>543</v>
      </c>
      <c r="B43" s="888">
        <v>57.03694663941179</v>
      </c>
      <c r="C43" s="676">
        <v>60.2785234685354</v>
      </c>
      <c r="D43" s="670">
        <v>62.3358643903006</v>
      </c>
      <c r="E43" s="886">
        <v>63.4492700282174</v>
      </c>
    </row>
    <row r="44" spans="1:5" s="67" customFormat="1" ht="12.75">
      <c r="A44" s="897" t="s">
        <v>544</v>
      </c>
      <c r="B44" s="891">
        <v>42.96305336058822</v>
      </c>
      <c r="C44" s="2">
        <v>39.7214765314646</v>
      </c>
      <c r="D44" s="673">
        <v>37.664135609699386</v>
      </c>
      <c r="E44" s="237">
        <v>36.550729971782594</v>
      </c>
    </row>
    <row r="45" spans="1:5" s="67" customFormat="1" ht="12.75">
      <c r="A45" s="898" t="s">
        <v>549</v>
      </c>
      <c r="B45" s="890"/>
      <c r="C45" s="674"/>
      <c r="D45" s="675"/>
      <c r="E45" s="885"/>
    </row>
    <row r="46" spans="1:5" s="67" customFormat="1" ht="12.75">
      <c r="A46" s="897" t="s">
        <v>550</v>
      </c>
      <c r="B46" s="891">
        <v>27.816761753668732</v>
      </c>
      <c r="C46" s="233">
        <v>29.067061156561053</v>
      </c>
      <c r="D46" s="670">
        <v>27.261967038134944</v>
      </c>
      <c r="E46" s="884">
        <v>25.189138347033087</v>
      </c>
    </row>
    <row r="47" spans="1:5" s="67" customFormat="1" ht="13.5" thickBot="1">
      <c r="A47" s="899" t="s">
        <v>551</v>
      </c>
      <c r="B47" s="892">
        <v>72.18323824633127</v>
      </c>
      <c r="C47" s="239">
        <v>70.93293884343895</v>
      </c>
      <c r="D47" s="865">
        <v>72.73803296186504</v>
      </c>
      <c r="E47" s="866">
        <v>74.8108616529669</v>
      </c>
    </row>
    <row r="48" s="67" customFormat="1" ht="12.75">
      <c r="B48" s="668"/>
    </row>
    <row r="49" spans="1:2" s="67" customFormat="1" ht="12.75">
      <c r="A49" s="67" t="s">
        <v>552</v>
      </c>
      <c r="B49" s="668"/>
    </row>
    <row r="50" spans="1:2" s="67" customFormat="1" ht="12.75">
      <c r="A50" s="67" t="s">
        <v>305</v>
      </c>
      <c r="B50" s="668"/>
    </row>
    <row r="51" spans="1:2" s="67" customFormat="1" ht="12.75">
      <c r="A51" s="67" t="s">
        <v>304</v>
      </c>
      <c r="B51" s="668"/>
    </row>
  </sheetData>
  <mergeCells count="9">
    <mergeCell ref="E6:E7"/>
    <mergeCell ref="A6:A7"/>
    <mergeCell ref="B6:B7"/>
    <mergeCell ref="C6:C7"/>
    <mergeCell ref="D6:D7"/>
    <mergeCell ref="A1:H1"/>
    <mergeCell ref="A2:H2"/>
    <mergeCell ref="A3:H3"/>
    <mergeCell ref="A4:H4"/>
  </mergeCells>
  <printOptions/>
  <pageMargins left="0.42" right="0.34" top="1" bottom="1" header="0.5" footer="0.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1">
      <selection activeCell="K5" sqref="K5"/>
    </sheetView>
  </sheetViews>
  <sheetFormatPr defaultColWidth="9.140625" defaultRowHeight="12.75"/>
  <cols>
    <col min="1" max="1" width="3.00390625" style="714" customWidth="1"/>
    <col min="2" max="2" width="19.421875" style="714" customWidth="1"/>
    <col min="3" max="3" width="9.140625" style="714" customWidth="1"/>
    <col min="4" max="4" width="10.140625" style="714" customWidth="1"/>
    <col min="5" max="5" width="9.57421875" style="714" customWidth="1"/>
    <col min="6" max="6" width="9.57421875" style="716" customWidth="1"/>
    <col min="7" max="7" width="8.00390625" style="714" customWidth="1"/>
    <col min="8" max="8" width="7.421875" style="714" customWidth="1"/>
    <col min="9" max="9" width="6.8515625" style="714" customWidth="1"/>
  </cols>
  <sheetData>
    <row r="1" spans="1:9" ht="12.75">
      <c r="A1" s="968" t="s">
        <v>615</v>
      </c>
      <c r="B1" s="968"/>
      <c r="C1" s="968"/>
      <c r="D1" s="968"/>
      <c r="E1" s="968"/>
      <c r="F1" s="968"/>
      <c r="G1" s="968"/>
      <c r="H1" s="968"/>
      <c r="I1" s="968"/>
    </row>
    <row r="2" spans="1:9" ht="15.75">
      <c r="A2" s="1097" t="s">
        <v>862</v>
      </c>
      <c r="B2" s="1097"/>
      <c r="C2" s="1097"/>
      <c r="D2" s="1097"/>
      <c r="E2" s="1097"/>
      <c r="F2" s="1097"/>
      <c r="G2" s="1097"/>
      <c r="H2" s="1097"/>
      <c r="I2" s="1097"/>
    </row>
    <row r="4" spans="1:9" ht="12.75">
      <c r="A4" s="1098" t="s">
        <v>42</v>
      </c>
      <c r="B4" s="1098"/>
      <c r="C4" s="1098"/>
      <c r="D4" s="1098"/>
      <c r="E4" s="1098"/>
      <c r="F4" s="1098"/>
      <c r="G4" s="1098"/>
      <c r="H4" s="1098"/>
      <c r="I4" s="1098"/>
    </row>
    <row r="5" spans="1:9" ht="12.75">
      <c r="A5" s="687"/>
      <c r="B5" s="688"/>
      <c r="C5" s="1099" t="s">
        <v>531</v>
      </c>
      <c r="D5" s="1100"/>
      <c r="E5" s="1100"/>
      <c r="F5" s="1101"/>
      <c r="G5" s="1102" t="s">
        <v>436</v>
      </c>
      <c r="H5" s="1103"/>
      <c r="I5" s="1104"/>
    </row>
    <row r="6" spans="1:9" ht="12.75">
      <c r="A6" s="689"/>
      <c r="B6" s="690"/>
      <c r="C6" s="691" t="s">
        <v>353</v>
      </c>
      <c r="D6" s="691" t="s">
        <v>556</v>
      </c>
      <c r="E6" s="692" t="s">
        <v>557</v>
      </c>
      <c r="F6" s="693" t="s">
        <v>558</v>
      </c>
      <c r="G6" s="691" t="s">
        <v>129</v>
      </c>
      <c r="H6" s="691" t="s">
        <v>4</v>
      </c>
      <c r="I6" s="694" t="s">
        <v>5</v>
      </c>
    </row>
    <row r="7" spans="1:9" ht="12.75">
      <c r="A7" s="687"/>
      <c r="B7" s="695" t="s">
        <v>559</v>
      </c>
      <c r="C7" s="696">
        <v>1677.5</v>
      </c>
      <c r="D7" s="696">
        <v>2205.7</v>
      </c>
      <c r="E7" s="696">
        <v>2661.2</v>
      </c>
      <c r="F7" s="697">
        <v>2413.4</v>
      </c>
      <c r="G7" s="696">
        <v>31.48733233979138</v>
      </c>
      <c r="H7" s="696">
        <v>20.651040486013514</v>
      </c>
      <c r="I7" s="696">
        <v>-9.311588756951764</v>
      </c>
    </row>
    <row r="8" spans="1:9" ht="12.75" customHeight="1" hidden="1">
      <c r="A8" s="698"/>
      <c r="B8" s="699"/>
      <c r="C8" s="700"/>
      <c r="D8" s="700"/>
      <c r="E8" s="700"/>
      <c r="F8" s="701"/>
      <c r="G8" s="700"/>
      <c r="H8" s="700"/>
      <c r="I8" s="700"/>
    </row>
    <row r="9" spans="1:9" ht="12.75">
      <c r="A9" s="702">
        <v>1</v>
      </c>
      <c r="B9" s="700" t="s">
        <v>560</v>
      </c>
      <c r="C9" s="700">
        <v>19.6</v>
      </c>
      <c r="D9" s="700">
        <v>54.2</v>
      </c>
      <c r="E9" s="700">
        <v>90.9</v>
      </c>
      <c r="F9" s="703">
        <v>67</v>
      </c>
      <c r="G9" s="700">
        <v>176.53061224489795</v>
      </c>
      <c r="H9" s="700">
        <v>67.71217712177122</v>
      </c>
      <c r="I9" s="700">
        <v>-26.292629262926297</v>
      </c>
    </row>
    <row r="10" spans="1:9" ht="12.75">
      <c r="A10" s="702">
        <v>2</v>
      </c>
      <c r="B10" s="700" t="s">
        <v>561</v>
      </c>
      <c r="C10" s="700">
        <v>43</v>
      </c>
      <c r="D10" s="700">
        <v>44.4</v>
      </c>
      <c r="E10" s="700">
        <v>0</v>
      </c>
      <c r="F10" s="703">
        <v>0</v>
      </c>
      <c r="G10" s="700">
        <v>3.2558139534883708</v>
      </c>
      <c r="H10" s="700">
        <v>-100</v>
      </c>
      <c r="I10" s="700"/>
    </row>
    <row r="11" spans="1:9" ht="12.75">
      <c r="A11" s="702">
        <v>3</v>
      </c>
      <c r="B11" s="700" t="s">
        <v>562</v>
      </c>
      <c r="C11" s="700">
        <v>0.9</v>
      </c>
      <c r="D11" s="700">
        <v>1.5</v>
      </c>
      <c r="E11" s="700">
        <v>3.1</v>
      </c>
      <c r="F11" s="703">
        <v>0</v>
      </c>
      <c r="G11" s="700">
        <v>66.66666666666666</v>
      </c>
      <c r="H11" s="700">
        <v>106.66666666666669</v>
      </c>
      <c r="I11" s="700">
        <v>-100</v>
      </c>
    </row>
    <row r="12" spans="1:9" ht="12.75">
      <c r="A12" s="702">
        <v>4</v>
      </c>
      <c r="B12" s="700" t="s">
        <v>563</v>
      </c>
      <c r="C12" s="700">
        <v>0.3</v>
      </c>
      <c r="D12" s="700">
        <v>3.3</v>
      </c>
      <c r="E12" s="700">
        <v>0.4</v>
      </c>
      <c r="F12" s="703">
        <v>5.8</v>
      </c>
      <c r="G12" s="700">
        <v>1000</v>
      </c>
      <c r="H12" s="700">
        <v>-87.87878787878788</v>
      </c>
      <c r="I12" s="700">
        <v>1350</v>
      </c>
    </row>
    <row r="13" spans="1:9" ht="12.75">
      <c r="A13" s="702">
        <v>5</v>
      </c>
      <c r="B13" s="700" t="s">
        <v>564</v>
      </c>
      <c r="C13" s="700">
        <v>3.1</v>
      </c>
      <c r="D13" s="700">
        <v>7</v>
      </c>
      <c r="E13" s="700">
        <v>4.5</v>
      </c>
      <c r="F13" s="703">
        <v>2.8</v>
      </c>
      <c r="G13" s="700">
        <v>125.8064516129032</v>
      </c>
      <c r="H13" s="700">
        <v>-35.71428571428571</v>
      </c>
      <c r="I13" s="700">
        <v>-37.77777777777778</v>
      </c>
    </row>
    <row r="14" spans="1:9" ht="12.75">
      <c r="A14" s="702">
        <v>6</v>
      </c>
      <c r="B14" s="700" t="s">
        <v>565</v>
      </c>
      <c r="C14" s="700">
        <v>22</v>
      </c>
      <c r="D14" s="700">
        <v>12.6</v>
      </c>
      <c r="E14" s="700">
        <v>24.9</v>
      </c>
      <c r="F14" s="703">
        <v>61.5</v>
      </c>
      <c r="G14" s="700">
        <v>-42.72727272727273</v>
      </c>
      <c r="H14" s="700">
        <v>97.61904761904759</v>
      </c>
      <c r="I14" s="700">
        <v>146.9879518072289</v>
      </c>
    </row>
    <row r="15" spans="1:9" ht="12.75">
      <c r="A15" s="702">
        <v>7</v>
      </c>
      <c r="B15" s="700" t="s">
        <v>566</v>
      </c>
      <c r="C15" s="700">
        <v>10.9</v>
      </c>
      <c r="D15" s="700">
        <v>37.4</v>
      </c>
      <c r="E15" s="700">
        <v>22.9</v>
      </c>
      <c r="F15" s="703">
        <v>30.7</v>
      </c>
      <c r="G15" s="700">
        <v>243.11926605504584</v>
      </c>
      <c r="H15" s="700">
        <v>-38.770053475935825</v>
      </c>
      <c r="I15" s="700">
        <v>34.06113537117906</v>
      </c>
    </row>
    <row r="16" spans="1:9" ht="12.75">
      <c r="A16" s="702">
        <v>8</v>
      </c>
      <c r="B16" s="700" t="s">
        <v>567</v>
      </c>
      <c r="C16" s="700">
        <v>39.7</v>
      </c>
      <c r="D16" s="700">
        <v>57.8</v>
      </c>
      <c r="E16" s="700">
        <v>45.9</v>
      </c>
      <c r="F16" s="703">
        <v>0.6</v>
      </c>
      <c r="G16" s="700">
        <v>45.59193954659949</v>
      </c>
      <c r="H16" s="700">
        <v>-20.588235294117638</v>
      </c>
      <c r="I16" s="700">
        <v>-98.69281045751634</v>
      </c>
    </row>
    <row r="17" spans="1:9" ht="12.75">
      <c r="A17" s="702">
        <v>9</v>
      </c>
      <c r="B17" s="700" t="s">
        <v>568</v>
      </c>
      <c r="C17" s="700">
        <v>34.7</v>
      </c>
      <c r="D17" s="700">
        <v>90</v>
      </c>
      <c r="E17" s="700">
        <v>116.9</v>
      </c>
      <c r="F17" s="703">
        <v>69.1</v>
      </c>
      <c r="G17" s="700">
        <v>159.36599423631122</v>
      </c>
      <c r="H17" s="700">
        <v>29.888888888888886</v>
      </c>
      <c r="I17" s="700">
        <v>-40.889649272882814</v>
      </c>
    </row>
    <row r="18" spans="1:9" ht="12.75">
      <c r="A18" s="702">
        <v>10</v>
      </c>
      <c r="B18" s="700" t="s">
        <v>569</v>
      </c>
      <c r="C18" s="700">
        <v>0.4</v>
      </c>
      <c r="D18" s="700">
        <v>0</v>
      </c>
      <c r="E18" s="700">
        <v>18.7</v>
      </c>
      <c r="F18" s="703">
        <v>0.5</v>
      </c>
      <c r="G18" s="700">
        <v>-100</v>
      </c>
      <c r="H18" s="704" t="s">
        <v>357</v>
      </c>
      <c r="I18" s="700">
        <v>-97.32620320855615</v>
      </c>
    </row>
    <row r="19" spans="1:9" ht="12.75">
      <c r="A19" s="702">
        <v>11</v>
      </c>
      <c r="B19" s="700" t="s">
        <v>570</v>
      </c>
      <c r="C19" s="700">
        <v>4.3</v>
      </c>
      <c r="D19" s="700">
        <v>37.1</v>
      </c>
      <c r="E19" s="700">
        <v>26.8</v>
      </c>
      <c r="F19" s="703">
        <v>0</v>
      </c>
      <c r="G19" s="700">
        <v>762.7906976744188</v>
      </c>
      <c r="H19" s="704" t="s">
        <v>357</v>
      </c>
      <c r="I19" s="700">
        <v>-100</v>
      </c>
    </row>
    <row r="20" spans="1:9" ht="12.75">
      <c r="A20" s="702">
        <v>12</v>
      </c>
      <c r="B20" s="700" t="s">
        <v>571</v>
      </c>
      <c r="C20" s="700">
        <v>5.7</v>
      </c>
      <c r="D20" s="700">
        <v>1.8</v>
      </c>
      <c r="E20" s="700">
        <v>0</v>
      </c>
      <c r="F20" s="703">
        <v>4.2</v>
      </c>
      <c r="G20" s="700">
        <v>-68.42105263157895</v>
      </c>
      <c r="H20" s="700">
        <v>-100</v>
      </c>
      <c r="I20" s="704" t="s">
        <v>357</v>
      </c>
    </row>
    <row r="21" spans="1:9" ht="12.75">
      <c r="A21" s="702">
        <v>13</v>
      </c>
      <c r="B21" s="700" t="s">
        <v>572</v>
      </c>
      <c r="C21" s="700">
        <v>0</v>
      </c>
      <c r="D21" s="700">
        <v>0</v>
      </c>
      <c r="E21" s="700">
        <v>0.1</v>
      </c>
      <c r="F21" s="703">
        <v>0</v>
      </c>
      <c r="G21" s="704" t="s">
        <v>357</v>
      </c>
      <c r="H21" s="704" t="s">
        <v>357</v>
      </c>
      <c r="I21" s="700">
        <v>-100</v>
      </c>
    </row>
    <row r="22" spans="1:9" ht="12.75">
      <c r="A22" s="702">
        <v>14</v>
      </c>
      <c r="B22" s="700" t="s">
        <v>573</v>
      </c>
      <c r="C22" s="700">
        <v>19.9</v>
      </c>
      <c r="D22" s="700">
        <v>43.7</v>
      </c>
      <c r="E22" s="700">
        <v>51</v>
      </c>
      <c r="F22" s="703">
        <v>0</v>
      </c>
      <c r="G22" s="700">
        <v>119.59798994974881</v>
      </c>
      <c r="H22" s="700">
        <v>16.704805491990854</v>
      </c>
      <c r="I22" s="700">
        <v>-100</v>
      </c>
    </row>
    <row r="23" spans="1:9" ht="12.75">
      <c r="A23" s="702">
        <v>15</v>
      </c>
      <c r="B23" s="700" t="s">
        <v>574</v>
      </c>
      <c r="C23" s="700">
        <v>0</v>
      </c>
      <c r="D23" s="700">
        <v>0</v>
      </c>
      <c r="E23" s="700">
        <v>467.7</v>
      </c>
      <c r="F23" s="703">
        <v>592.9</v>
      </c>
      <c r="G23" s="704" t="s">
        <v>357</v>
      </c>
      <c r="H23" s="704" t="s">
        <v>357</v>
      </c>
      <c r="I23" s="700">
        <v>26.76929655762241</v>
      </c>
    </row>
    <row r="24" spans="1:9" ht="12.75">
      <c r="A24" s="702">
        <v>16</v>
      </c>
      <c r="B24" s="700" t="s">
        <v>575</v>
      </c>
      <c r="C24" s="700">
        <v>3.8</v>
      </c>
      <c r="D24" s="700">
        <v>5.5</v>
      </c>
      <c r="E24" s="700">
        <v>1.2</v>
      </c>
      <c r="F24" s="703">
        <v>3.5</v>
      </c>
      <c r="G24" s="700">
        <v>44.73684210526315</v>
      </c>
      <c r="H24" s="700">
        <v>-78.18181818181819</v>
      </c>
      <c r="I24" s="700">
        <v>191.66666666666669</v>
      </c>
    </row>
    <row r="25" spans="1:9" ht="12.75">
      <c r="A25" s="702">
        <v>17</v>
      </c>
      <c r="B25" s="700" t="s">
        <v>576</v>
      </c>
      <c r="C25" s="700">
        <v>25.6</v>
      </c>
      <c r="D25" s="700">
        <v>13.3</v>
      </c>
      <c r="E25" s="700">
        <v>17.7</v>
      </c>
      <c r="F25" s="703">
        <v>38.2</v>
      </c>
      <c r="G25" s="700">
        <v>-48.046875</v>
      </c>
      <c r="H25" s="700">
        <v>33.08270676691728</v>
      </c>
      <c r="I25" s="700">
        <v>115.81920903954804</v>
      </c>
    </row>
    <row r="26" spans="1:9" ht="12.75">
      <c r="A26" s="702">
        <v>18</v>
      </c>
      <c r="B26" s="700" t="s">
        <v>577</v>
      </c>
      <c r="C26" s="700">
        <v>1.6</v>
      </c>
      <c r="D26" s="700">
        <v>2.6</v>
      </c>
      <c r="E26" s="700">
        <v>2.3</v>
      </c>
      <c r="F26" s="703">
        <v>0.7</v>
      </c>
      <c r="G26" s="700">
        <v>62.5</v>
      </c>
      <c r="H26" s="700">
        <v>-11.538461538461547</v>
      </c>
      <c r="I26" s="700">
        <v>-69.56521739130434</v>
      </c>
    </row>
    <row r="27" spans="1:9" ht="12.75">
      <c r="A27" s="702">
        <v>19</v>
      </c>
      <c r="B27" s="700" t="s">
        <v>578</v>
      </c>
      <c r="C27" s="700">
        <v>7.1</v>
      </c>
      <c r="D27" s="700">
        <v>8</v>
      </c>
      <c r="E27" s="700">
        <v>4.4</v>
      </c>
      <c r="F27" s="703">
        <v>7.2</v>
      </c>
      <c r="G27" s="700">
        <v>12.676056338028175</v>
      </c>
      <c r="H27" s="700">
        <v>-45</v>
      </c>
      <c r="I27" s="700">
        <v>63.636363636363626</v>
      </c>
    </row>
    <row r="28" spans="1:9" ht="12.75">
      <c r="A28" s="702">
        <v>20</v>
      </c>
      <c r="B28" s="700" t="s">
        <v>579</v>
      </c>
      <c r="C28" s="700">
        <v>34.9</v>
      </c>
      <c r="D28" s="700">
        <v>60.9</v>
      </c>
      <c r="E28" s="700">
        <v>138.1</v>
      </c>
      <c r="F28" s="703">
        <v>99.3</v>
      </c>
      <c r="G28" s="700">
        <v>74.49856733524356</v>
      </c>
      <c r="H28" s="700">
        <v>126.76518883415434</v>
      </c>
      <c r="I28" s="700">
        <v>-28.095582910934098</v>
      </c>
    </row>
    <row r="29" spans="1:9" ht="12.75">
      <c r="A29" s="702">
        <v>21</v>
      </c>
      <c r="B29" s="700" t="s">
        <v>580</v>
      </c>
      <c r="C29" s="700">
        <v>154.6</v>
      </c>
      <c r="D29" s="700">
        <v>162.1</v>
      </c>
      <c r="E29" s="700">
        <v>146.9</v>
      </c>
      <c r="F29" s="703">
        <v>163.1</v>
      </c>
      <c r="G29" s="700">
        <v>4.851228978007754</v>
      </c>
      <c r="H29" s="700">
        <v>-9.37692782233188</v>
      </c>
      <c r="I29" s="700">
        <v>11.02791</v>
      </c>
    </row>
    <row r="30" spans="1:9" ht="12.75">
      <c r="A30" s="702">
        <v>22</v>
      </c>
      <c r="B30" s="700" t="s">
        <v>581</v>
      </c>
      <c r="C30" s="700">
        <v>4.1</v>
      </c>
      <c r="D30" s="700">
        <v>3.2</v>
      </c>
      <c r="E30" s="700">
        <v>2.3</v>
      </c>
      <c r="F30" s="703">
        <v>3.2</v>
      </c>
      <c r="G30" s="700">
        <v>-21.95121951219511</v>
      </c>
      <c r="H30" s="700">
        <v>-28.125</v>
      </c>
      <c r="I30" s="700">
        <v>39.13043478260872</v>
      </c>
    </row>
    <row r="31" spans="1:9" ht="12.75">
      <c r="A31" s="702">
        <v>23</v>
      </c>
      <c r="B31" s="700" t="s">
        <v>582</v>
      </c>
      <c r="C31" s="700">
        <v>75.7</v>
      </c>
      <c r="D31" s="700">
        <v>22.2</v>
      </c>
      <c r="E31" s="700">
        <v>0.8</v>
      </c>
      <c r="F31" s="703">
        <v>10.4</v>
      </c>
      <c r="G31" s="700">
        <v>-70.67371202113607</v>
      </c>
      <c r="H31" s="700">
        <v>-96.3963963963964</v>
      </c>
      <c r="I31" s="700">
        <v>1200</v>
      </c>
    </row>
    <row r="32" spans="1:9" ht="12.75">
      <c r="A32" s="702">
        <v>24</v>
      </c>
      <c r="B32" s="700" t="s">
        <v>583</v>
      </c>
      <c r="C32" s="700">
        <v>1.7</v>
      </c>
      <c r="D32" s="700">
        <v>4.9</v>
      </c>
      <c r="E32" s="700">
        <v>1.7</v>
      </c>
      <c r="F32" s="703">
        <v>7</v>
      </c>
      <c r="G32" s="700">
        <v>188.23529411764707</v>
      </c>
      <c r="H32" s="700">
        <v>-65.30612244897961</v>
      </c>
      <c r="I32" s="700">
        <v>311.764705882353</v>
      </c>
    </row>
    <row r="33" spans="1:9" ht="12.75">
      <c r="A33" s="702">
        <v>25</v>
      </c>
      <c r="B33" s="700" t="s">
        <v>584</v>
      </c>
      <c r="C33" s="700">
        <v>20.4</v>
      </c>
      <c r="D33" s="700">
        <v>21.6</v>
      </c>
      <c r="E33" s="700">
        <v>18.9</v>
      </c>
      <c r="F33" s="703">
        <v>36.8</v>
      </c>
      <c r="G33" s="700">
        <v>5.882352941176492</v>
      </c>
      <c r="H33" s="700">
        <v>-12.5</v>
      </c>
      <c r="I33" s="700">
        <v>94.70899470899468</v>
      </c>
    </row>
    <row r="34" spans="1:9" ht="12.75">
      <c r="A34" s="702">
        <v>26</v>
      </c>
      <c r="B34" s="700" t="s">
        <v>585</v>
      </c>
      <c r="C34" s="700">
        <v>0.1</v>
      </c>
      <c r="D34" s="700">
        <v>0.5</v>
      </c>
      <c r="E34" s="700">
        <v>3.3</v>
      </c>
      <c r="F34" s="703">
        <v>0</v>
      </c>
      <c r="G34" s="700">
        <v>400</v>
      </c>
      <c r="H34" s="700">
        <v>560</v>
      </c>
      <c r="I34" s="700">
        <v>-100</v>
      </c>
    </row>
    <row r="35" spans="1:9" ht="12.75">
      <c r="A35" s="702">
        <v>27</v>
      </c>
      <c r="B35" s="700" t="s">
        <v>586</v>
      </c>
      <c r="C35" s="700">
        <v>28.8</v>
      </c>
      <c r="D35" s="700">
        <v>13.2</v>
      </c>
      <c r="E35" s="700">
        <v>30.1</v>
      </c>
      <c r="F35" s="703">
        <v>8.9</v>
      </c>
      <c r="G35" s="700">
        <v>-54.16666666666667</v>
      </c>
      <c r="H35" s="700">
        <v>128.03030303030306</v>
      </c>
      <c r="I35" s="700">
        <v>-70.43189368770764</v>
      </c>
    </row>
    <row r="36" spans="1:9" ht="12.75">
      <c r="A36" s="702">
        <v>28</v>
      </c>
      <c r="B36" s="700" t="s">
        <v>587</v>
      </c>
      <c r="C36" s="700">
        <v>21.8</v>
      </c>
      <c r="D36" s="700">
        <v>36.7</v>
      </c>
      <c r="E36" s="700">
        <v>22.8</v>
      </c>
      <c r="F36" s="703">
        <v>23.4</v>
      </c>
      <c r="G36" s="700">
        <v>68.34862385321102</v>
      </c>
      <c r="H36" s="700">
        <v>-37.874659400544964</v>
      </c>
      <c r="I36" s="700">
        <v>2.6315789473684106</v>
      </c>
    </row>
    <row r="37" spans="1:9" ht="12.75">
      <c r="A37" s="702">
        <v>29</v>
      </c>
      <c r="B37" s="700" t="s">
        <v>588</v>
      </c>
      <c r="C37" s="700">
        <v>39</v>
      </c>
      <c r="D37" s="700">
        <v>26.3</v>
      </c>
      <c r="E37" s="700">
        <v>1.1</v>
      </c>
      <c r="F37" s="703">
        <v>11.3</v>
      </c>
      <c r="G37" s="700">
        <v>-32.564102564102555</v>
      </c>
      <c r="H37" s="700">
        <v>-95.81749049429658</v>
      </c>
      <c r="I37" s="700">
        <v>927.2727272727273</v>
      </c>
    </row>
    <row r="38" spans="1:9" ht="12.75">
      <c r="A38" s="702">
        <v>30</v>
      </c>
      <c r="B38" s="700" t="s">
        <v>589</v>
      </c>
      <c r="C38" s="700">
        <v>26.1</v>
      </c>
      <c r="D38" s="700">
        <v>19.9</v>
      </c>
      <c r="E38" s="700">
        <v>30.6</v>
      </c>
      <c r="F38" s="703">
        <v>21.6</v>
      </c>
      <c r="G38" s="700">
        <v>-23.754789272030663</v>
      </c>
      <c r="H38" s="700">
        <v>53.76884422110555</v>
      </c>
      <c r="I38" s="700">
        <v>-29.411764705882348</v>
      </c>
    </row>
    <row r="39" spans="1:9" ht="12.75">
      <c r="A39" s="702">
        <v>31</v>
      </c>
      <c r="B39" s="700" t="s">
        <v>590</v>
      </c>
      <c r="C39" s="700">
        <v>29.3</v>
      </c>
      <c r="D39" s="700">
        <v>41.5</v>
      </c>
      <c r="E39" s="700">
        <v>18.8</v>
      </c>
      <c r="F39" s="703">
        <v>7.4</v>
      </c>
      <c r="G39" s="700">
        <v>41.638225255972685</v>
      </c>
      <c r="H39" s="700">
        <v>-54.69879518072289</v>
      </c>
      <c r="I39" s="700">
        <v>-60.638297872340424</v>
      </c>
    </row>
    <row r="40" spans="1:9" ht="12.75">
      <c r="A40" s="702">
        <v>32</v>
      </c>
      <c r="B40" s="700" t="s">
        <v>591</v>
      </c>
      <c r="C40" s="700">
        <v>101.8</v>
      </c>
      <c r="D40" s="700">
        <v>103</v>
      </c>
      <c r="E40" s="700">
        <v>132.1</v>
      </c>
      <c r="F40" s="703">
        <v>24.7</v>
      </c>
      <c r="G40" s="700">
        <v>1.178781925343813</v>
      </c>
      <c r="H40" s="700">
        <v>28.252427184466</v>
      </c>
      <c r="I40" s="700">
        <v>-81.30204390613171</v>
      </c>
    </row>
    <row r="41" spans="1:9" ht="12.75">
      <c r="A41" s="702">
        <v>33</v>
      </c>
      <c r="B41" s="700" t="s">
        <v>592</v>
      </c>
      <c r="C41" s="700">
        <v>68.8</v>
      </c>
      <c r="D41" s="700">
        <v>144.1</v>
      </c>
      <c r="E41" s="700">
        <v>251.8</v>
      </c>
      <c r="F41" s="703">
        <v>92.1</v>
      </c>
      <c r="G41" s="700">
        <v>109.44767441860463</v>
      </c>
      <c r="H41" s="700">
        <v>74.73976405274115</v>
      </c>
      <c r="I41" s="700">
        <v>-63.423351866560765</v>
      </c>
    </row>
    <row r="42" spans="1:9" ht="12.75">
      <c r="A42" s="702">
        <v>34</v>
      </c>
      <c r="B42" s="700" t="s">
        <v>151</v>
      </c>
      <c r="C42" s="700">
        <v>18.8</v>
      </c>
      <c r="D42" s="700">
        <v>115.4</v>
      </c>
      <c r="E42" s="700">
        <v>33.9</v>
      </c>
      <c r="F42" s="703">
        <v>12.6</v>
      </c>
      <c r="G42" s="700">
        <v>513.8297872340426</v>
      </c>
      <c r="H42" s="700">
        <v>-70.62391681109186</v>
      </c>
      <c r="I42" s="700">
        <v>-62.83185840707964</v>
      </c>
    </row>
    <row r="43" spans="1:9" ht="12.75">
      <c r="A43" s="702">
        <v>35</v>
      </c>
      <c r="B43" s="700" t="s">
        <v>593</v>
      </c>
      <c r="C43" s="700">
        <v>0</v>
      </c>
      <c r="D43" s="700">
        <v>0</v>
      </c>
      <c r="E43" s="700">
        <v>0</v>
      </c>
      <c r="F43" s="703">
        <v>0</v>
      </c>
      <c r="G43" s="704" t="s">
        <v>357</v>
      </c>
      <c r="H43" s="704" t="s">
        <v>357</v>
      </c>
      <c r="I43" s="704" t="s">
        <v>357</v>
      </c>
    </row>
    <row r="44" spans="1:9" ht="12.75">
      <c r="A44" s="702">
        <v>36</v>
      </c>
      <c r="B44" s="700" t="s">
        <v>594</v>
      </c>
      <c r="C44" s="700">
        <v>105.5</v>
      </c>
      <c r="D44" s="700">
        <v>29.7</v>
      </c>
      <c r="E44" s="700">
        <v>55.6</v>
      </c>
      <c r="F44" s="703">
        <v>67.9</v>
      </c>
      <c r="G44" s="700">
        <v>-71.84834123222748</v>
      </c>
      <c r="H44" s="700">
        <v>87.20538720538721</v>
      </c>
      <c r="I44" s="700">
        <v>22.1223021582734</v>
      </c>
    </row>
    <row r="45" spans="1:9" ht="12.75">
      <c r="A45" s="702">
        <v>37</v>
      </c>
      <c r="B45" s="700" t="s">
        <v>595</v>
      </c>
      <c r="C45" s="700">
        <v>12.5</v>
      </c>
      <c r="D45" s="700">
        <v>12.3</v>
      </c>
      <c r="E45" s="700">
        <v>8.5</v>
      </c>
      <c r="F45" s="703">
        <v>10.3</v>
      </c>
      <c r="G45" s="700">
        <v>-1.5999999999999943</v>
      </c>
      <c r="H45" s="700">
        <v>-30.894308943089428</v>
      </c>
      <c r="I45" s="700">
        <v>21.176470588235304</v>
      </c>
    </row>
    <row r="46" spans="1:9" ht="12.75">
      <c r="A46" s="702">
        <v>38</v>
      </c>
      <c r="B46" s="700" t="s">
        <v>596</v>
      </c>
      <c r="C46" s="700">
        <v>5.1</v>
      </c>
      <c r="D46" s="700">
        <v>17.6</v>
      </c>
      <c r="E46" s="700">
        <v>36.4</v>
      </c>
      <c r="F46" s="703">
        <v>38.2</v>
      </c>
      <c r="G46" s="700">
        <v>245.09803921568636</v>
      </c>
      <c r="H46" s="700">
        <v>106.81818181818178</v>
      </c>
      <c r="I46" s="700">
        <v>4.945054945054949</v>
      </c>
    </row>
    <row r="47" spans="1:9" ht="12.75">
      <c r="A47" s="702">
        <v>39</v>
      </c>
      <c r="B47" s="700" t="s">
        <v>597</v>
      </c>
      <c r="C47" s="700">
        <v>2.8</v>
      </c>
      <c r="D47" s="700">
        <v>16.2</v>
      </c>
      <c r="E47" s="700">
        <v>10.3</v>
      </c>
      <c r="F47" s="703">
        <v>9.1</v>
      </c>
      <c r="G47" s="700">
        <v>478.57142857142856</v>
      </c>
      <c r="H47" s="700">
        <v>-36.419753086419746</v>
      </c>
      <c r="I47" s="700">
        <v>-11.650485436893206</v>
      </c>
    </row>
    <row r="48" spans="1:9" ht="12.75">
      <c r="A48" s="702">
        <v>40</v>
      </c>
      <c r="B48" s="700" t="s">
        <v>598</v>
      </c>
      <c r="C48" s="700">
        <v>25.2</v>
      </c>
      <c r="D48" s="700">
        <v>20.3</v>
      </c>
      <c r="E48" s="700">
        <v>31.1</v>
      </c>
      <c r="F48" s="703">
        <v>20</v>
      </c>
      <c r="G48" s="700">
        <v>-19.444444444444443</v>
      </c>
      <c r="H48" s="700">
        <v>53.20197044334975</v>
      </c>
      <c r="I48" s="700">
        <v>-35.69131832797427</v>
      </c>
    </row>
    <row r="49" spans="1:9" ht="12.75">
      <c r="A49" s="702">
        <v>41</v>
      </c>
      <c r="B49" s="700" t="s">
        <v>599</v>
      </c>
      <c r="C49" s="700">
        <v>27.6</v>
      </c>
      <c r="D49" s="700">
        <v>26.1</v>
      </c>
      <c r="E49" s="700">
        <v>27.2</v>
      </c>
      <c r="F49" s="703">
        <v>33.3</v>
      </c>
      <c r="G49" s="700">
        <v>-5.434782608695656</v>
      </c>
      <c r="H49" s="700">
        <v>4.214559386973178</v>
      </c>
      <c r="I49" s="700">
        <v>22.426470588235276</v>
      </c>
    </row>
    <row r="50" spans="1:9" ht="12.75">
      <c r="A50" s="702">
        <v>42</v>
      </c>
      <c r="B50" s="700" t="s">
        <v>600</v>
      </c>
      <c r="C50" s="700">
        <v>12</v>
      </c>
      <c r="D50" s="700">
        <v>9.2</v>
      </c>
      <c r="E50" s="700">
        <v>2.9</v>
      </c>
      <c r="F50" s="703">
        <v>13.4</v>
      </c>
      <c r="G50" s="700">
        <v>-23.333333333333343</v>
      </c>
      <c r="H50" s="700">
        <v>-68.47826086956522</v>
      </c>
      <c r="I50" s="700">
        <v>362.0689655172414</v>
      </c>
    </row>
    <row r="51" spans="1:9" ht="12.75">
      <c r="A51" s="702">
        <v>43</v>
      </c>
      <c r="B51" s="700" t="s">
        <v>601</v>
      </c>
      <c r="C51" s="700">
        <v>5.1</v>
      </c>
      <c r="D51" s="700">
        <v>10.5</v>
      </c>
      <c r="E51" s="700">
        <v>3.4</v>
      </c>
      <c r="F51" s="703">
        <v>12.3</v>
      </c>
      <c r="G51" s="700">
        <v>105.88235294117649</v>
      </c>
      <c r="H51" s="700">
        <v>-67.61904761904762</v>
      </c>
      <c r="I51" s="700">
        <v>261.764705882353</v>
      </c>
    </row>
    <row r="52" spans="1:9" ht="12.75">
      <c r="A52" s="702">
        <v>44</v>
      </c>
      <c r="B52" s="700" t="s">
        <v>602</v>
      </c>
      <c r="C52" s="700">
        <v>100</v>
      </c>
      <c r="D52" s="700">
        <v>234.1</v>
      </c>
      <c r="E52" s="700">
        <v>268.9</v>
      </c>
      <c r="F52" s="703">
        <v>217</v>
      </c>
      <c r="G52" s="700">
        <v>134.1</v>
      </c>
      <c r="H52" s="700">
        <v>14.865442118752668</v>
      </c>
      <c r="I52" s="700">
        <v>-19.30085533655634</v>
      </c>
    </row>
    <row r="53" spans="1:9" ht="12.75">
      <c r="A53" s="702">
        <v>45</v>
      </c>
      <c r="B53" s="700" t="s">
        <v>603</v>
      </c>
      <c r="C53" s="700">
        <v>96.6</v>
      </c>
      <c r="D53" s="700">
        <v>249.9</v>
      </c>
      <c r="E53" s="700">
        <v>124.3</v>
      </c>
      <c r="F53" s="703">
        <v>368.5</v>
      </c>
      <c r="G53" s="700">
        <v>158.69565217391306</v>
      </c>
      <c r="H53" s="700">
        <v>-50.26010404161665</v>
      </c>
      <c r="I53" s="700">
        <v>196.46017699115043</v>
      </c>
    </row>
    <row r="54" spans="1:9" ht="12.75">
      <c r="A54" s="702">
        <v>46</v>
      </c>
      <c r="B54" s="700" t="s">
        <v>604</v>
      </c>
      <c r="C54" s="700">
        <v>170.6</v>
      </c>
      <c r="D54" s="700">
        <v>131.4</v>
      </c>
      <c r="E54" s="700">
        <v>92.6</v>
      </c>
      <c r="F54" s="703">
        <v>0</v>
      </c>
      <c r="G54" s="700">
        <v>-22.97772567409143</v>
      </c>
      <c r="H54" s="700">
        <v>-29.5281582952816</v>
      </c>
      <c r="I54" s="700">
        <v>-100</v>
      </c>
    </row>
    <row r="55" spans="1:9" ht="12.75">
      <c r="A55" s="702">
        <v>47</v>
      </c>
      <c r="B55" s="700" t="s">
        <v>605</v>
      </c>
      <c r="C55" s="700">
        <v>0</v>
      </c>
      <c r="D55" s="700">
        <v>0</v>
      </c>
      <c r="E55" s="700">
        <v>0</v>
      </c>
      <c r="F55" s="703">
        <v>0</v>
      </c>
      <c r="G55" s="704" t="s">
        <v>357</v>
      </c>
      <c r="H55" s="704" t="s">
        <v>357</v>
      </c>
      <c r="I55" s="704" t="s">
        <v>357</v>
      </c>
    </row>
    <row r="56" spans="1:9" ht="12.75">
      <c r="A56" s="702">
        <v>48</v>
      </c>
      <c r="B56" s="700" t="s">
        <v>606</v>
      </c>
      <c r="C56" s="700">
        <v>3.7</v>
      </c>
      <c r="D56" s="700">
        <v>10.6</v>
      </c>
      <c r="E56" s="700">
        <v>0.6</v>
      </c>
      <c r="F56" s="703">
        <v>0.2</v>
      </c>
      <c r="G56" s="700">
        <v>186.48648648648646</v>
      </c>
      <c r="H56" s="700">
        <v>-94.33962264150944</v>
      </c>
      <c r="I56" s="700">
        <v>-66.66666666666666</v>
      </c>
    </row>
    <row r="57" spans="1:9" ht="12.75">
      <c r="A57" s="702">
        <v>49</v>
      </c>
      <c r="B57" s="700" t="s">
        <v>607</v>
      </c>
      <c r="C57" s="700">
        <v>45.7</v>
      </c>
      <c r="D57" s="700">
        <v>46.2</v>
      </c>
      <c r="E57" s="700">
        <v>183.4</v>
      </c>
      <c r="F57" s="703">
        <v>117.5</v>
      </c>
      <c r="G57" s="700">
        <v>1.0940919037199137</v>
      </c>
      <c r="H57" s="700">
        <v>296.969696969697</v>
      </c>
      <c r="I57" s="700">
        <v>-35.93238822246457</v>
      </c>
    </row>
    <row r="58" spans="1:9" ht="12.75">
      <c r="A58" s="702">
        <v>50</v>
      </c>
      <c r="B58" s="700" t="s">
        <v>608</v>
      </c>
      <c r="C58" s="700">
        <v>7</v>
      </c>
      <c r="D58" s="700">
        <v>0</v>
      </c>
      <c r="E58" s="700">
        <v>0</v>
      </c>
      <c r="F58" s="703">
        <v>0</v>
      </c>
      <c r="G58" s="700">
        <v>-100</v>
      </c>
      <c r="H58" s="704" t="s">
        <v>357</v>
      </c>
      <c r="I58" s="704" t="s">
        <v>357</v>
      </c>
    </row>
    <row r="59" spans="1:9" ht="12.75">
      <c r="A59" s="702">
        <v>51</v>
      </c>
      <c r="B59" s="700" t="s">
        <v>609</v>
      </c>
      <c r="C59" s="700">
        <v>189.6</v>
      </c>
      <c r="D59" s="700">
        <v>195.9</v>
      </c>
      <c r="E59" s="700">
        <v>83.4</v>
      </c>
      <c r="F59" s="703">
        <v>99.2</v>
      </c>
      <c r="G59" s="700">
        <v>3.322784810126578</v>
      </c>
      <c r="H59" s="700">
        <v>-57.42725880551301</v>
      </c>
      <c r="I59" s="700">
        <v>18.94484412470024</v>
      </c>
    </row>
    <row r="60" spans="1:9" ht="12" customHeight="1" hidden="1">
      <c r="A60" s="698"/>
      <c r="B60" s="705"/>
      <c r="C60" s="698"/>
      <c r="D60" s="698"/>
      <c r="E60" s="698"/>
      <c r="F60" s="703"/>
      <c r="G60" s="700" t="e">
        <v>#DIV/0!</v>
      </c>
      <c r="H60" s="700" t="e">
        <v>#DIV/0!</v>
      </c>
      <c r="I60" s="700" t="e">
        <v>#DIV/0!</v>
      </c>
    </row>
    <row r="61" spans="1:9" ht="14.25" customHeight="1">
      <c r="A61" s="698"/>
      <c r="B61" s="706" t="s">
        <v>610</v>
      </c>
      <c r="C61" s="707">
        <v>317.90000000000055</v>
      </c>
      <c r="D61" s="707">
        <v>504.4</v>
      </c>
      <c r="E61" s="708">
        <v>704.3</v>
      </c>
      <c r="F61" s="709">
        <v>878.7</v>
      </c>
      <c r="G61" s="708">
        <v>58.6662472475619</v>
      </c>
      <c r="H61" s="708">
        <v>39.63124504361619</v>
      </c>
      <c r="I61" s="708">
        <v>24.76217520942781</v>
      </c>
    </row>
    <row r="62" spans="1:9" ht="12.75" customHeight="1" hidden="1">
      <c r="A62" s="698"/>
      <c r="B62" s="710"/>
      <c r="C62" s="707"/>
      <c r="D62" s="707"/>
      <c r="E62" s="707"/>
      <c r="F62" s="709"/>
      <c r="G62" s="708" t="e">
        <v>#DIV/0!</v>
      </c>
      <c r="H62" s="708" t="e">
        <v>#DIV/0!</v>
      </c>
      <c r="I62" s="708" t="e">
        <v>#DIV/0!</v>
      </c>
    </row>
    <row r="63" spans="1:9" ht="14.25" customHeight="1">
      <c r="A63" s="689"/>
      <c r="B63" s="711" t="s">
        <v>611</v>
      </c>
      <c r="C63" s="712">
        <v>1995.4</v>
      </c>
      <c r="D63" s="712">
        <v>2710.1</v>
      </c>
      <c r="E63" s="712">
        <v>3365.5</v>
      </c>
      <c r="F63" s="713">
        <v>3292.1</v>
      </c>
      <c r="G63" s="712">
        <v>35.817379973940064</v>
      </c>
      <c r="H63" s="712">
        <v>24.1836094609055</v>
      </c>
      <c r="I63" s="712">
        <v>-2.180953795869854</v>
      </c>
    </row>
    <row r="64" ht="12.75">
      <c r="B64" s="715" t="s">
        <v>612</v>
      </c>
    </row>
    <row r="65" ht="12.75">
      <c r="B65" s="717" t="s">
        <v>613</v>
      </c>
    </row>
    <row r="66" ht="12.75">
      <c r="B66" s="718" t="s">
        <v>614</v>
      </c>
    </row>
  </sheetData>
  <mergeCells count="5">
    <mergeCell ref="A1:I1"/>
    <mergeCell ref="A2:I2"/>
    <mergeCell ref="A4:I4"/>
    <mergeCell ref="C5:F5"/>
    <mergeCell ref="G5:I5"/>
  </mergeCells>
  <printOptions/>
  <pageMargins left="0.75" right="0.75" top="0.6" bottom="0.63" header="0.5" footer="0.5"/>
  <pageSetup fitToHeight="1" fitToWidth="1"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4" sqref="A4:I4"/>
    </sheetView>
  </sheetViews>
  <sheetFormatPr defaultColWidth="9.140625" defaultRowHeight="12.75"/>
  <cols>
    <col min="1" max="1" width="3.28125" style="714" customWidth="1"/>
    <col min="2" max="2" width="28.8515625" style="714" customWidth="1"/>
    <col min="3" max="3" width="9.140625" style="714" customWidth="1"/>
    <col min="4" max="4" width="10.140625" style="714" customWidth="1"/>
    <col min="5" max="5" width="9.57421875" style="714" customWidth="1"/>
    <col min="6" max="6" width="9.57421875" style="716" customWidth="1"/>
    <col min="7" max="7" width="7.140625" style="714" customWidth="1"/>
    <col min="8" max="8" width="7.00390625" style="714" customWidth="1"/>
    <col min="9" max="9" width="7.140625" style="714" customWidth="1"/>
  </cols>
  <sheetData>
    <row r="1" ht="12.75">
      <c r="D1" s="719" t="s">
        <v>627</v>
      </c>
    </row>
    <row r="2" spans="1:9" ht="15.75">
      <c r="A2" s="1097" t="s">
        <v>861</v>
      </c>
      <c r="B2" s="1097"/>
      <c r="C2" s="1097"/>
      <c r="D2" s="1097"/>
      <c r="E2" s="1097"/>
      <c r="F2" s="1097"/>
      <c r="G2" s="1097"/>
      <c r="H2" s="1097"/>
      <c r="I2" s="1097"/>
    </row>
    <row r="4" spans="1:9" ht="13.5" thickBot="1">
      <c r="A4" s="1105" t="s">
        <v>42</v>
      </c>
      <c r="B4" s="1105"/>
      <c r="C4" s="1105"/>
      <c r="D4" s="1105"/>
      <c r="E4" s="1105"/>
      <c r="F4" s="1105"/>
      <c r="G4" s="1105"/>
      <c r="H4" s="1105"/>
      <c r="I4" s="1105"/>
    </row>
    <row r="5" spans="1:9" ht="12.75">
      <c r="A5" s="830"/>
      <c r="B5" s="846"/>
      <c r="C5" s="1106" t="s">
        <v>531</v>
      </c>
      <c r="D5" s="1106"/>
      <c r="E5" s="1106"/>
      <c r="F5" s="1107"/>
      <c r="G5" s="1108" t="s">
        <v>436</v>
      </c>
      <c r="H5" s="1109"/>
      <c r="I5" s="1110"/>
    </row>
    <row r="6" spans="1:9" ht="12.75">
      <c r="A6" s="831"/>
      <c r="B6" s="847"/>
      <c r="C6" s="844" t="s">
        <v>353</v>
      </c>
      <c r="D6" s="691" t="s">
        <v>556</v>
      </c>
      <c r="E6" s="692" t="s">
        <v>557</v>
      </c>
      <c r="F6" s="832" t="s">
        <v>558</v>
      </c>
      <c r="G6" s="691" t="s">
        <v>129</v>
      </c>
      <c r="H6" s="691" t="s">
        <v>4</v>
      </c>
      <c r="I6" s="833" t="s">
        <v>5</v>
      </c>
    </row>
    <row r="7" spans="1:9" ht="12.75">
      <c r="A7" s="834"/>
      <c r="B7" s="848" t="s">
        <v>559</v>
      </c>
      <c r="C7" s="845">
        <v>1435.9</v>
      </c>
      <c r="D7" s="696">
        <v>1484.1</v>
      </c>
      <c r="E7" s="696">
        <v>1134.9</v>
      </c>
      <c r="F7" s="697">
        <v>1255.6</v>
      </c>
      <c r="G7" s="696">
        <v>3.356779720036201</v>
      </c>
      <c r="H7" s="696">
        <v>-23.52941176470587</v>
      </c>
      <c r="I7" s="835">
        <v>10.635298264164234</v>
      </c>
    </row>
    <row r="8" spans="1:9" ht="12.75" hidden="1">
      <c r="A8" s="834"/>
      <c r="B8" s="850"/>
      <c r="C8" s="724"/>
      <c r="D8" s="700"/>
      <c r="E8" s="700"/>
      <c r="F8" s="701"/>
      <c r="G8" s="700"/>
      <c r="H8" s="700"/>
      <c r="I8" s="836"/>
    </row>
    <row r="9" spans="1:9" ht="12.75">
      <c r="A9" s="837">
        <v>1</v>
      </c>
      <c r="B9" s="855" t="s">
        <v>616</v>
      </c>
      <c r="C9" s="724">
        <v>36.6</v>
      </c>
      <c r="D9" s="700">
        <v>86.6</v>
      </c>
      <c r="E9" s="700">
        <v>24.8</v>
      </c>
      <c r="F9" s="703">
        <v>14.9</v>
      </c>
      <c r="G9" s="700">
        <v>136.61202185792348</v>
      </c>
      <c r="H9" s="700">
        <v>-71.36258660508082</v>
      </c>
      <c r="I9" s="836">
        <v>-39.91935483870967</v>
      </c>
    </row>
    <row r="10" spans="1:9" ht="12.75">
      <c r="A10" s="837">
        <v>2</v>
      </c>
      <c r="B10" s="855" t="s">
        <v>578</v>
      </c>
      <c r="C10" s="724">
        <v>1.4</v>
      </c>
      <c r="D10" s="700">
        <v>4.6</v>
      </c>
      <c r="E10" s="700">
        <v>0.7</v>
      </c>
      <c r="F10" s="703">
        <v>2.3</v>
      </c>
      <c r="G10" s="700">
        <v>228.57142857142856</v>
      </c>
      <c r="H10" s="700">
        <v>-84.78260869565217</v>
      </c>
      <c r="I10" s="836">
        <v>228.57142857142856</v>
      </c>
    </row>
    <row r="11" spans="1:9" ht="12.75">
      <c r="A11" s="837">
        <v>3</v>
      </c>
      <c r="B11" s="855" t="s">
        <v>617</v>
      </c>
      <c r="C11" s="724">
        <v>31.5</v>
      </c>
      <c r="D11" s="700">
        <v>30</v>
      </c>
      <c r="E11" s="700">
        <v>5</v>
      </c>
      <c r="F11" s="703">
        <v>8.6</v>
      </c>
      <c r="G11" s="700">
        <v>-4.761904761904773</v>
      </c>
      <c r="H11" s="700">
        <v>-83.33333333333334</v>
      </c>
      <c r="I11" s="836">
        <v>72</v>
      </c>
    </row>
    <row r="12" spans="1:9" ht="12.75">
      <c r="A12" s="837">
        <v>4</v>
      </c>
      <c r="B12" s="855" t="s">
        <v>618</v>
      </c>
      <c r="C12" s="724">
        <v>0</v>
      </c>
      <c r="D12" s="700">
        <v>0</v>
      </c>
      <c r="E12" s="700">
        <v>0</v>
      </c>
      <c r="F12" s="703">
        <v>0</v>
      </c>
      <c r="G12" s="704" t="s">
        <v>357</v>
      </c>
      <c r="H12" s="704" t="s">
        <v>357</v>
      </c>
      <c r="I12" s="854" t="s">
        <v>357</v>
      </c>
    </row>
    <row r="13" spans="1:9" ht="12.75">
      <c r="A13" s="837">
        <v>5</v>
      </c>
      <c r="B13" s="855" t="s">
        <v>619</v>
      </c>
      <c r="C13" s="724">
        <v>70.1</v>
      </c>
      <c r="D13" s="700">
        <v>81.7</v>
      </c>
      <c r="E13" s="700">
        <v>118.9</v>
      </c>
      <c r="F13" s="703">
        <v>90.4</v>
      </c>
      <c r="G13" s="700">
        <v>16.54778887303854</v>
      </c>
      <c r="H13" s="700">
        <v>45.532435740514074</v>
      </c>
      <c r="I13" s="836">
        <v>-23.969722455845243</v>
      </c>
    </row>
    <row r="14" spans="1:9" ht="12.75">
      <c r="A14" s="837">
        <v>6</v>
      </c>
      <c r="B14" s="855" t="s">
        <v>151</v>
      </c>
      <c r="C14" s="724">
        <v>38.5</v>
      </c>
      <c r="D14" s="700">
        <v>21.4</v>
      </c>
      <c r="E14" s="700">
        <v>32.2</v>
      </c>
      <c r="F14" s="703">
        <v>31.5</v>
      </c>
      <c r="G14" s="700">
        <v>-44.41558441558442</v>
      </c>
      <c r="H14" s="700">
        <v>50.467289719626194</v>
      </c>
      <c r="I14" s="836">
        <v>-2.173913043478265</v>
      </c>
    </row>
    <row r="15" spans="1:9" ht="12.75">
      <c r="A15" s="837">
        <v>7</v>
      </c>
      <c r="B15" s="855" t="s">
        <v>620</v>
      </c>
      <c r="C15" s="724">
        <v>796.1</v>
      </c>
      <c r="D15" s="700">
        <v>739.3</v>
      </c>
      <c r="E15" s="700">
        <v>475.6</v>
      </c>
      <c r="F15" s="703">
        <v>514.9</v>
      </c>
      <c r="G15" s="700">
        <v>-7.134782062554962</v>
      </c>
      <c r="H15" s="700">
        <v>-35.668875963749485</v>
      </c>
      <c r="I15" s="836">
        <v>8.263246425567687</v>
      </c>
    </row>
    <row r="16" spans="1:9" ht="12.75">
      <c r="A16" s="837">
        <v>8</v>
      </c>
      <c r="B16" s="855" t="s">
        <v>621</v>
      </c>
      <c r="C16" s="724">
        <v>4.3</v>
      </c>
      <c r="D16" s="700">
        <v>1.5</v>
      </c>
      <c r="E16" s="700">
        <v>3</v>
      </c>
      <c r="F16" s="703">
        <v>1.5</v>
      </c>
      <c r="G16" s="700">
        <v>-65.11627906976744</v>
      </c>
      <c r="H16" s="700">
        <v>100</v>
      </c>
      <c r="I16" s="836">
        <v>-50</v>
      </c>
    </row>
    <row r="17" spans="1:9" ht="12.75">
      <c r="A17" s="837">
        <v>9</v>
      </c>
      <c r="B17" s="855" t="s">
        <v>622</v>
      </c>
      <c r="C17" s="724">
        <v>22.6</v>
      </c>
      <c r="D17" s="700">
        <v>30.4</v>
      </c>
      <c r="E17" s="700">
        <v>19.4</v>
      </c>
      <c r="F17" s="703">
        <v>17.3</v>
      </c>
      <c r="G17" s="700">
        <v>34.51327433628316</v>
      </c>
      <c r="H17" s="700">
        <v>-36.184210526315795</v>
      </c>
      <c r="I17" s="836">
        <v>-10.824742268041234</v>
      </c>
    </row>
    <row r="18" spans="1:9" ht="12.75">
      <c r="A18" s="837">
        <v>10</v>
      </c>
      <c r="B18" s="855" t="s">
        <v>623</v>
      </c>
      <c r="C18" s="724">
        <v>25.5</v>
      </c>
      <c r="D18" s="700">
        <v>16.1</v>
      </c>
      <c r="E18" s="700">
        <v>14.3</v>
      </c>
      <c r="F18" s="703">
        <v>44.9</v>
      </c>
      <c r="G18" s="700">
        <v>-36.862745098039206</v>
      </c>
      <c r="H18" s="700">
        <v>-11.18012422360249</v>
      </c>
      <c r="I18" s="836">
        <v>213.98601398601397</v>
      </c>
    </row>
    <row r="19" spans="1:9" ht="12.75">
      <c r="A19" s="837">
        <v>11</v>
      </c>
      <c r="B19" s="855" t="s">
        <v>624</v>
      </c>
      <c r="C19" s="724">
        <v>2.2</v>
      </c>
      <c r="D19" s="700">
        <v>7.4</v>
      </c>
      <c r="E19" s="700">
        <v>1.6</v>
      </c>
      <c r="F19" s="703">
        <v>21.9</v>
      </c>
      <c r="G19" s="700">
        <v>236.36363636363632</v>
      </c>
      <c r="H19" s="700">
        <v>-78.37837837837839</v>
      </c>
      <c r="I19" s="836">
        <v>1268.75</v>
      </c>
    </row>
    <row r="20" spans="1:9" ht="12.75">
      <c r="A20" s="837">
        <v>12</v>
      </c>
      <c r="B20" s="855" t="s">
        <v>625</v>
      </c>
      <c r="C20" s="724">
        <v>407.1</v>
      </c>
      <c r="D20" s="700">
        <v>465.1</v>
      </c>
      <c r="E20" s="700">
        <v>439.4</v>
      </c>
      <c r="F20" s="703">
        <v>507.4</v>
      </c>
      <c r="G20" s="700">
        <v>14.247113731269962</v>
      </c>
      <c r="H20" s="700">
        <v>-5.525693399268988</v>
      </c>
      <c r="I20" s="836">
        <v>15.475648611743281</v>
      </c>
    </row>
    <row r="21" spans="1:9" ht="12.75" hidden="1">
      <c r="A21" s="834"/>
      <c r="B21" s="849"/>
      <c r="C21" s="724"/>
      <c r="D21" s="700"/>
      <c r="E21" s="700"/>
      <c r="F21" s="703"/>
      <c r="G21" s="700" t="e">
        <v>#DIV/0!</v>
      </c>
      <c r="H21" s="700" t="e">
        <v>#DIV/0!</v>
      </c>
      <c r="I21" s="836" t="e">
        <v>#DIV/0!</v>
      </c>
    </row>
    <row r="22" spans="1:9" ht="12.75">
      <c r="A22" s="834"/>
      <c r="B22" s="851" t="s">
        <v>610</v>
      </c>
      <c r="C22" s="725">
        <v>215.7</v>
      </c>
      <c r="D22" s="708">
        <v>364.3</v>
      </c>
      <c r="E22" s="708">
        <v>658.9</v>
      </c>
      <c r="F22" s="721">
        <v>379.9</v>
      </c>
      <c r="G22" s="708">
        <v>68.89197960129835</v>
      </c>
      <c r="H22" s="708">
        <v>80.8674169640405</v>
      </c>
      <c r="I22" s="838">
        <v>-42.34329943845802</v>
      </c>
    </row>
    <row r="23" spans="1:9" ht="12.75" hidden="1">
      <c r="A23" s="834"/>
      <c r="B23" s="849"/>
      <c r="C23" s="725"/>
      <c r="D23" s="708"/>
      <c r="E23" s="708"/>
      <c r="F23" s="709"/>
      <c r="G23" s="708" t="e">
        <v>#DIV/0!</v>
      </c>
      <c r="H23" s="708" t="e">
        <v>#DIV/0!</v>
      </c>
      <c r="I23" s="838" t="e">
        <v>#DIV/0!</v>
      </c>
    </row>
    <row r="24" spans="1:9" ht="13.5" thickBot="1">
      <c r="A24" s="839"/>
      <c r="B24" s="856" t="s">
        <v>626</v>
      </c>
      <c r="C24" s="841">
        <v>1651.6</v>
      </c>
      <c r="D24" s="840">
        <v>1848.4</v>
      </c>
      <c r="E24" s="840">
        <v>1793.8</v>
      </c>
      <c r="F24" s="842">
        <v>1635.5</v>
      </c>
      <c r="G24" s="840">
        <v>11.915718091547618</v>
      </c>
      <c r="H24" s="840">
        <v>-2.953906080934871</v>
      </c>
      <c r="I24" s="843">
        <v>-8.824841119411303</v>
      </c>
    </row>
    <row r="25" spans="1:9" ht="12.75">
      <c r="A25" s="715" t="s">
        <v>612</v>
      </c>
      <c r="C25" s="722"/>
      <c r="D25" s="722"/>
      <c r="E25" s="722"/>
      <c r="F25" s="723"/>
      <c r="G25" s="722"/>
      <c r="H25" s="722"/>
      <c r="I25" s="722"/>
    </row>
    <row r="26" spans="1:9" ht="12.75">
      <c r="A26" s="717" t="s">
        <v>613</v>
      </c>
      <c r="C26" s="722"/>
      <c r="D26" s="722"/>
      <c r="E26" s="722"/>
      <c r="F26" s="723"/>
      <c r="G26" s="722"/>
      <c r="H26" s="722"/>
      <c r="I26" s="722"/>
    </row>
    <row r="27" spans="3:9" ht="12.75">
      <c r="C27" s="722"/>
      <c r="D27" s="722"/>
      <c r="E27" s="722"/>
      <c r="F27" s="723"/>
      <c r="G27" s="722"/>
      <c r="H27" s="722"/>
      <c r="I27" s="722"/>
    </row>
    <row r="28" spans="3:9" ht="12.75">
      <c r="C28" s="722"/>
      <c r="D28" s="722"/>
      <c r="E28" s="722"/>
      <c r="F28" s="723"/>
      <c r="G28" s="722"/>
      <c r="H28" s="722"/>
      <c r="I28" s="722"/>
    </row>
    <row r="29" spans="3:9" ht="12.75">
      <c r="C29" s="722"/>
      <c r="D29" s="722"/>
      <c r="E29" s="722"/>
      <c r="F29" s="723"/>
      <c r="G29" s="722"/>
      <c r="H29" s="722"/>
      <c r="I29" s="722"/>
    </row>
    <row r="30" spans="3:9" ht="12.75">
      <c r="C30" s="722"/>
      <c r="D30" s="722"/>
      <c r="E30" s="722"/>
      <c r="F30" s="723"/>
      <c r="G30" s="722"/>
      <c r="H30" s="722"/>
      <c r="I30" s="722"/>
    </row>
    <row r="31" spans="3:9" ht="12.75">
      <c r="C31" s="722"/>
      <c r="D31" s="722"/>
      <c r="E31" s="722"/>
      <c r="F31" s="723"/>
      <c r="G31" s="722"/>
      <c r="H31" s="722"/>
      <c r="I31" s="722"/>
    </row>
    <row r="32" spans="3:9" ht="12.75">
      <c r="C32" s="722"/>
      <c r="D32" s="722"/>
      <c r="E32" s="722"/>
      <c r="F32" s="723"/>
      <c r="G32" s="722"/>
      <c r="H32" s="722"/>
      <c r="I32" s="722"/>
    </row>
    <row r="33" spans="3:9" ht="12.75">
      <c r="C33" s="722"/>
      <c r="D33" s="722"/>
      <c r="E33" s="722"/>
      <c r="F33" s="723"/>
      <c r="G33" s="722"/>
      <c r="H33" s="722"/>
      <c r="I33" s="722"/>
    </row>
    <row r="34" spans="3:9" ht="12.75">
      <c r="C34" s="722"/>
      <c r="D34" s="722"/>
      <c r="E34" s="722"/>
      <c r="F34" s="723"/>
      <c r="G34" s="722"/>
      <c r="H34" s="722"/>
      <c r="I34" s="722"/>
    </row>
    <row r="35" spans="3:9" ht="12.75">
      <c r="C35" s="722"/>
      <c r="D35" s="722"/>
      <c r="E35" s="722"/>
      <c r="F35" s="723"/>
      <c r="G35" s="722"/>
      <c r="H35" s="722"/>
      <c r="I35" s="722"/>
    </row>
    <row r="36" spans="3:9" ht="12.75">
      <c r="C36" s="722"/>
      <c r="D36" s="722"/>
      <c r="E36" s="722"/>
      <c r="F36" s="723"/>
      <c r="G36" s="722"/>
      <c r="H36" s="722"/>
      <c r="I36" s="722"/>
    </row>
    <row r="37" spans="3:9" ht="12.75">
      <c r="C37" s="722"/>
      <c r="D37" s="722"/>
      <c r="E37" s="722"/>
      <c r="F37" s="723"/>
      <c r="G37" s="722"/>
      <c r="H37" s="722"/>
      <c r="I37" s="722"/>
    </row>
    <row r="38" spans="3:9" ht="12.75">
      <c r="C38" s="722"/>
      <c r="D38" s="722"/>
      <c r="E38" s="722"/>
      <c r="F38" s="723"/>
      <c r="G38" s="722"/>
      <c r="H38" s="722"/>
      <c r="I38" s="722"/>
    </row>
    <row r="39" spans="3:9" ht="12.75">
      <c r="C39" s="722"/>
      <c r="D39" s="722"/>
      <c r="E39" s="722"/>
      <c r="F39" s="723"/>
      <c r="G39" s="722"/>
      <c r="H39" s="722"/>
      <c r="I39" s="722"/>
    </row>
    <row r="40" spans="3:9" ht="12.75">
      <c r="C40" s="722"/>
      <c r="D40" s="722"/>
      <c r="E40" s="722"/>
      <c r="F40" s="723"/>
      <c r="G40" s="722"/>
      <c r="H40" s="722"/>
      <c r="I40" s="722"/>
    </row>
    <row r="41" spans="3:9" ht="12.75">
      <c r="C41" s="722"/>
      <c r="D41" s="722"/>
      <c r="E41" s="722"/>
      <c r="F41" s="723"/>
      <c r="G41" s="722"/>
      <c r="H41" s="722"/>
      <c r="I41" s="722"/>
    </row>
    <row r="42" spans="3:9" ht="12.75">
      <c r="C42" s="722"/>
      <c r="D42" s="722"/>
      <c r="E42" s="722"/>
      <c r="F42" s="723"/>
      <c r="G42" s="722"/>
      <c r="H42" s="722"/>
      <c r="I42" s="722"/>
    </row>
    <row r="43" spans="3:9" ht="12.75">
      <c r="C43" s="722"/>
      <c r="D43" s="722"/>
      <c r="E43" s="722"/>
      <c r="F43" s="723"/>
      <c r="G43" s="722"/>
      <c r="H43" s="722"/>
      <c r="I43" s="722"/>
    </row>
    <row r="44" spans="3:9" ht="12.75">
      <c r="C44" s="722"/>
      <c r="D44" s="722"/>
      <c r="E44" s="722"/>
      <c r="F44" s="723"/>
      <c r="G44" s="722"/>
      <c r="H44" s="722"/>
      <c r="I44" s="722"/>
    </row>
    <row r="45" spans="3:9" ht="12.75">
      <c r="C45" s="722"/>
      <c r="D45" s="722"/>
      <c r="E45" s="722"/>
      <c r="F45" s="723"/>
      <c r="G45" s="722"/>
      <c r="H45" s="722"/>
      <c r="I45" s="722"/>
    </row>
    <row r="46" spans="3:9" ht="12.75">
      <c r="C46" s="722"/>
      <c r="D46" s="722"/>
      <c r="E46" s="722"/>
      <c r="F46" s="723"/>
      <c r="G46" s="722"/>
      <c r="H46" s="722"/>
      <c r="I46" s="722"/>
    </row>
    <row r="47" spans="3:9" ht="12.75">
      <c r="C47" s="722"/>
      <c r="D47" s="722"/>
      <c r="E47" s="722"/>
      <c r="F47" s="723"/>
      <c r="G47" s="722"/>
      <c r="H47" s="722"/>
      <c r="I47" s="722"/>
    </row>
    <row r="48" spans="3:9" ht="12.75">
      <c r="C48" s="722"/>
      <c r="D48" s="722"/>
      <c r="E48" s="722"/>
      <c r="F48" s="723"/>
      <c r="G48" s="722"/>
      <c r="H48" s="722"/>
      <c r="I48" s="722"/>
    </row>
    <row r="49" spans="3:9" ht="12.75">
      <c r="C49" s="722"/>
      <c r="D49" s="722"/>
      <c r="E49" s="722"/>
      <c r="F49" s="723"/>
      <c r="G49" s="722"/>
      <c r="H49" s="722"/>
      <c r="I49" s="722"/>
    </row>
    <row r="50" spans="3:9" ht="12.75">
      <c r="C50" s="722"/>
      <c r="D50" s="722"/>
      <c r="E50" s="722"/>
      <c r="F50" s="723"/>
      <c r="G50" s="722"/>
      <c r="H50" s="722"/>
      <c r="I50" s="722"/>
    </row>
    <row r="51" spans="3:9" ht="12.75">
      <c r="C51" s="722"/>
      <c r="D51" s="722"/>
      <c r="E51" s="722"/>
      <c r="F51" s="723"/>
      <c r="G51" s="722"/>
      <c r="H51" s="722"/>
      <c r="I51" s="722"/>
    </row>
    <row r="52" spans="3:9" ht="12.75">
      <c r="C52" s="722"/>
      <c r="D52" s="722"/>
      <c r="E52" s="722"/>
      <c r="F52" s="723"/>
      <c r="G52" s="722"/>
      <c r="H52" s="722"/>
      <c r="I52" s="722"/>
    </row>
    <row r="53" spans="3:9" ht="12.75">
      <c r="C53" s="722"/>
      <c r="D53" s="722"/>
      <c r="E53" s="722"/>
      <c r="F53" s="723"/>
      <c r="G53" s="722"/>
      <c r="H53" s="722"/>
      <c r="I53" s="722"/>
    </row>
    <row r="54" spans="3:9" ht="12.75">
      <c r="C54" s="722"/>
      <c r="D54" s="722"/>
      <c r="E54" s="722"/>
      <c r="F54" s="723"/>
      <c r="G54" s="722"/>
      <c r="H54" s="722"/>
      <c r="I54" s="722"/>
    </row>
    <row r="55" spans="3:9" ht="12.75">
      <c r="C55" s="722"/>
      <c r="D55" s="722"/>
      <c r="E55" s="722"/>
      <c r="F55" s="723"/>
      <c r="G55" s="722"/>
      <c r="H55" s="722"/>
      <c r="I55" s="722"/>
    </row>
    <row r="56" spans="3:9" ht="12.75">
      <c r="C56" s="722"/>
      <c r="D56" s="722"/>
      <c r="E56" s="722"/>
      <c r="F56" s="723"/>
      <c r="G56" s="722"/>
      <c r="H56" s="722"/>
      <c r="I56" s="722"/>
    </row>
    <row r="57" spans="3:9" ht="12.75">
      <c r="C57" s="722"/>
      <c r="D57" s="722"/>
      <c r="E57" s="722"/>
      <c r="F57" s="723"/>
      <c r="G57" s="722"/>
      <c r="H57" s="722"/>
      <c r="I57" s="722"/>
    </row>
    <row r="58" spans="3:9" ht="12.75">
      <c r="C58" s="722"/>
      <c r="D58" s="722"/>
      <c r="E58" s="722"/>
      <c r="F58" s="723"/>
      <c r="G58" s="722"/>
      <c r="H58" s="722"/>
      <c r="I58" s="722"/>
    </row>
    <row r="59" spans="3:9" ht="12.75">
      <c r="C59" s="722"/>
      <c r="D59" s="722"/>
      <c r="E59" s="722"/>
      <c r="F59" s="723"/>
      <c r="G59" s="722"/>
      <c r="H59" s="722"/>
      <c r="I59" s="722"/>
    </row>
    <row r="60" spans="3:9" ht="12.75">
      <c r="C60" s="722"/>
      <c r="D60" s="722"/>
      <c r="E60" s="722"/>
      <c r="F60" s="723"/>
      <c r="G60" s="722"/>
      <c r="H60" s="722"/>
      <c r="I60" s="722"/>
    </row>
    <row r="61" spans="3:9" ht="12.75">
      <c r="C61" s="722"/>
      <c r="D61" s="722"/>
      <c r="E61" s="722"/>
      <c r="F61" s="723"/>
      <c r="G61" s="722"/>
      <c r="H61" s="722"/>
      <c r="I61" s="722"/>
    </row>
  </sheetData>
  <mergeCells count="4">
    <mergeCell ref="A2:I2"/>
    <mergeCell ref="A4:I4"/>
    <mergeCell ref="C5:F5"/>
    <mergeCell ref="G5:I5"/>
  </mergeCells>
  <printOptions/>
  <pageMargins left="0.54" right="0.39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A3" sqref="A3"/>
    </sheetView>
  </sheetViews>
  <sheetFormatPr defaultColWidth="9.140625" defaultRowHeight="12.75"/>
  <cols>
    <col min="1" max="1" width="3.140625" style="718" customWidth="1"/>
    <col min="2" max="2" width="21.28125" style="714" customWidth="1"/>
    <col min="3" max="3" width="8.8515625" style="714" customWidth="1"/>
    <col min="4" max="4" width="9.7109375" style="714" customWidth="1"/>
    <col min="5" max="5" width="9.140625" style="714" customWidth="1"/>
    <col min="6" max="6" width="9.140625" style="716" customWidth="1"/>
    <col min="7" max="8" width="7.57421875" style="714" customWidth="1"/>
    <col min="9" max="9" width="7.7109375" style="714" customWidth="1"/>
  </cols>
  <sheetData>
    <row r="1" spans="1:9" ht="12.75">
      <c r="A1" s="968" t="s">
        <v>672</v>
      </c>
      <c r="B1" s="968"/>
      <c r="C1" s="968"/>
      <c r="D1" s="968"/>
      <c r="E1" s="968"/>
      <c r="F1" s="968"/>
      <c r="G1" s="968"/>
      <c r="H1" s="968"/>
      <c r="I1" s="968"/>
    </row>
    <row r="2" spans="1:9" ht="15.75">
      <c r="A2" s="1097" t="s">
        <v>860</v>
      </c>
      <c r="B2" s="1097"/>
      <c r="C2" s="1097"/>
      <c r="D2" s="1097"/>
      <c r="E2" s="1097"/>
      <c r="F2" s="1097"/>
      <c r="G2" s="1097"/>
      <c r="H2" s="1097"/>
      <c r="I2" s="1097"/>
    </row>
    <row r="4" spans="1:9" ht="13.5" thickBot="1">
      <c r="A4" s="1105" t="s">
        <v>42</v>
      </c>
      <c r="B4" s="1105"/>
      <c r="C4" s="1105"/>
      <c r="D4" s="1105"/>
      <c r="E4" s="1105"/>
      <c r="F4" s="1105"/>
      <c r="G4" s="1105"/>
      <c r="H4" s="1105"/>
      <c r="I4" s="1105"/>
    </row>
    <row r="5" spans="1:9" ht="12.75">
      <c r="A5" s="830"/>
      <c r="B5" s="846"/>
      <c r="C5" s="1106" t="s">
        <v>531</v>
      </c>
      <c r="D5" s="1106"/>
      <c r="E5" s="1106"/>
      <c r="F5" s="1107"/>
      <c r="G5" s="1108" t="s">
        <v>436</v>
      </c>
      <c r="H5" s="1109"/>
      <c r="I5" s="1110"/>
    </row>
    <row r="6" spans="1:9" ht="12.75">
      <c r="A6" s="831"/>
      <c r="B6" s="847"/>
      <c r="C6" s="844" t="s">
        <v>353</v>
      </c>
      <c r="D6" s="691" t="s">
        <v>556</v>
      </c>
      <c r="E6" s="692" t="s">
        <v>557</v>
      </c>
      <c r="F6" s="832" t="s">
        <v>558</v>
      </c>
      <c r="G6" s="691" t="s">
        <v>129</v>
      </c>
      <c r="H6" s="691" t="s">
        <v>4</v>
      </c>
      <c r="I6" s="833" t="s">
        <v>5</v>
      </c>
    </row>
    <row r="7" spans="1:9" ht="12.75">
      <c r="A7" s="834"/>
      <c r="B7" s="848" t="s">
        <v>559</v>
      </c>
      <c r="C7" s="845">
        <v>4473.9</v>
      </c>
      <c r="D7" s="696">
        <v>5236</v>
      </c>
      <c r="E7" s="696">
        <v>6080.8</v>
      </c>
      <c r="F7" s="696">
        <v>6652.037</v>
      </c>
      <c r="G7" s="696">
        <v>17.034354813473712</v>
      </c>
      <c r="H7" s="696">
        <v>16.13445378151262</v>
      </c>
      <c r="I7" s="835">
        <v>9.394109327720003</v>
      </c>
    </row>
    <row r="8" spans="1:9" ht="12.75" hidden="1">
      <c r="A8" s="834"/>
      <c r="B8" s="849"/>
      <c r="C8" s="724"/>
      <c r="D8" s="724"/>
      <c r="E8" s="700"/>
      <c r="F8" s="703"/>
      <c r="G8" s="700"/>
      <c r="H8" s="700"/>
      <c r="I8" s="836"/>
    </row>
    <row r="9" spans="1:9" ht="12.75">
      <c r="A9" s="837">
        <v>1</v>
      </c>
      <c r="B9" s="850" t="s">
        <v>628</v>
      </c>
      <c r="C9" s="724">
        <v>13.4</v>
      </c>
      <c r="D9" s="724">
        <v>21.1</v>
      </c>
      <c r="E9" s="700">
        <v>21.8</v>
      </c>
      <c r="F9" s="703">
        <v>41.2</v>
      </c>
      <c r="G9" s="700">
        <v>57.462686567164184</v>
      </c>
      <c r="H9" s="700">
        <v>3.317535545023702</v>
      </c>
      <c r="I9" s="836">
        <v>88.99082568807339</v>
      </c>
    </row>
    <row r="10" spans="1:9" ht="12.75">
      <c r="A10" s="837">
        <v>2</v>
      </c>
      <c r="B10" s="850" t="s">
        <v>629</v>
      </c>
      <c r="C10" s="724">
        <v>29.8</v>
      </c>
      <c r="D10" s="724">
        <v>24.7</v>
      </c>
      <c r="E10" s="700">
        <v>24</v>
      </c>
      <c r="F10" s="703">
        <v>16.91</v>
      </c>
      <c r="G10" s="700">
        <v>-17.114093959731548</v>
      </c>
      <c r="H10" s="700">
        <v>-2.8340080971659916</v>
      </c>
      <c r="I10" s="836">
        <v>-29.54166666666667</v>
      </c>
    </row>
    <row r="11" spans="1:9" ht="12.75">
      <c r="A11" s="837">
        <v>3</v>
      </c>
      <c r="B11" s="850" t="s">
        <v>630</v>
      </c>
      <c r="C11" s="724">
        <v>37</v>
      </c>
      <c r="D11" s="724">
        <v>24.5</v>
      </c>
      <c r="E11" s="700">
        <v>29.1</v>
      </c>
      <c r="F11" s="703">
        <v>46.6</v>
      </c>
      <c r="G11" s="700">
        <v>-33.78378378378379</v>
      </c>
      <c r="H11" s="700">
        <v>18.77551020408164</v>
      </c>
      <c r="I11" s="836">
        <v>60.13745704467354</v>
      </c>
    </row>
    <row r="12" spans="1:9" ht="12.75">
      <c r="A12" s="837">
        <v>4</v>
      </c>
      <c r="B12" s="850" t="s">
        <v>631</v>
      </c>
      <c r="C12" s="724">
        <v>6</v>
      </c>
      <c r="D12" s="724">
        <v>6.1</v>
      </c>
      <c r="E12" s="700">
        <v>15.3</v>
      </c>
      <c r="F12" s="703">
        <v>27.3</v>
      </c>
      <c r="G12" s="700">
        <v>1.6666666666666572</v>
      </c>
      <c r="H12" s="700">
        <v>150.81967213114757</v>
      </c>
      <c r="I12" s="836">
        <v>78.43137254901958</v>
      </c>
    </row>
    <row r="13" spans="1:9" ht="12.75">
      <c r="A13" s="837">
        <v>5</v>
      </c>
      <c r="B13" s="850" t="s">
        <v>632</v>
      </c>
      <c r="C13" s="724">
        <v>15.2</v>
      </c>
      <c r="D13" s="724">
        <v>21</v>
      </c>
      <c r="E13" s="700">
        <v>4.7</v>
      </c>
      <c r="F13" s="703">
        <v>22</v>
      </c>
      <c r="G13" s="700">
        <v>38.15789473684211</v>
      </c>
      <c r="H13" s="700">
        <v>-77.61904761904762</v>
      </c>
      <c r="I13" s="836">
        <v>368.0851063829787</v>
      </c>
    </row>
    <row r="14" spans="1:9" ht="12.75">
      <c r="A14" s="837">
        <v>6</v>
      </c>
      <c r="B14" s="850" t="s">
        <v>633</v>
      </c>
      <c r="C14" s="724">
        <v>135.4</v>
      </c>
      <c r="D14" s="724">
        <v>87.1</v>
      </c>
      <c r="E14" s="700">
        <v>69.3</v>
      </c>
      <c r="F14" s="703">
        <v>165.2</v>
      </c>
      <c r="G14" s="700">
        <v>-35.67208271787298</v>
      </c>
      <c r="H14" s="700">
        <v>-20.436280137772684</v>
      </c>
      <c r="I14" s="836">
        <v>138.38383838383837</v>
      </c>
    </row>
    <row r="15" spans="1:9" ht="12.75">
      <c r="A15" s="837">
        <v>7</v>
      </c>
      <c r="B15" s="850" t="s">
        <v>634</v>
      </c>
      <c r="C15" s="724">
        <v>35.8</v>
      </c>
      <c r="D15" s="724">
        <v>255.1</v>
      </c>
      <c r="E15" s="700">
        <v>240.8</v>
      </c>
      <c r="F15" s="703">
        <v>70</v>
      </c>
      <c r="G15" s="700">
        <v>612.5698324022346</v>
      </c>
      <c r="H15" s="700">
        <v>-5.60564484515875</v>
      </c>
      <c r="I15" s="836">
        <v>-70.93023255813954</v>
      </c>
    </row>
    <row r="16" spans="1:9" ht="12.75">
      <c r="A16" s="837">
        <v>8</v>
      </c>
      <c r="B16" s="850" t="s">
        <v>568</v>
      </c>
      <c r="C16" s="724">
        <v>185.6</v>
      </c>
      <c r="D16" s="724">
        <v>229.6</v>
      </c>
      <c r="E16" s="700">
        <v>517.2</v>
      </c>
      <c r="F16" s="703">
        <v>169.2</v>
      </c>
      <c r="G16" s="700">
        <v>23.706896551724128</v>
      </c>
      <c r="H16" s="700">
        <v>125.26132404181186</v>
      </c>
      <c r="I16" s="836">
        <v>-67.28538283062645</v>
      </c>
    </row>
    <row r="17" spans="1:9" ht="12.75">
      <c r="A17" s="837">
        <v>9</v>
      </c>
      <c r="B17" s="850" t="s">
        <v>635</v>
      </c>
      <c r="C17" s="724">
        <v>17.8</v>
      </c>
      <c r="D17" s="724">
        <v>9.5</v>
      </c>
      <c r="E17" s="700">
        <v>18.6</v>
      </c>
      <c r="F17" s="703">
        <v>31.4</v>
      </c>
      <c r="G17" s="700">
        <v>-46.62921348314607</v>
      </c>
      <c r="H17" s="700">
        <v>95.78947368421055</v>
      </c>
      <c r="I17" s="836">
        <v>68.81720430107526</v>
      </c>
    </row>
    <row r="18" spans="1:9" ht="12.75">
      <c r="A18" s="837">
        <v>10</v>
      </c>
      <c r="B18" s="850" t="s">
        <v>636</v>
      </c>
      <c r="C18" s="724">
        <v>14.8</v>
      </c>
      <c r="D18" s="724">
        <v>158.7</v>
      </c>
      <c r="E18" s="700">
        <v>117.9</v>
      </c>
      <c r="F18" s="703">
        <v>50.317</v>
      </c>
      <c r="G18" s="700">
        <v>972.2972972972973</v>
      </c>
      <c r="H18" s="700">
        <v>-25.708884688090734</v>
      </c>
      <c r="I18" s="836">
        <v>-57.3223070398643</v>
      </c>
    </row>
    <row r="19" spans="1:9" ht="12.75">
      <c r="A19" s="837">
        <v>11</v>
      </c>
      <c r="B19" s="850" t="s">
        <v>637</v>
      </c>
      <c r="C19" s="724">
        <v>2</v>
      </c>
      <c r="D19" s="724">
        <v>3.3</v>
      </c>
      <c r="E19" s="700">
        <v>2.5</v>
      </c>
      <c r="F19" s="703">
        <v>4.8</v>
      </c>
      <c r="G19" s="700">
        <v>65</v>
      </c>
      <c r="H19" s="700">
        <v>-24.24242424242425</v>
      </c>
      <c r="I19" s="836">
        <v>92</v>
      </c>
    </row>
    <row r="20" spans="1:9" ht="12.75">
      <c r="A20" s="837">
        <v>12</v>
      </c>
      <c r="B20" s="850" t="s">
        <v>638</v>
      </c>
      <c r="C20" s="724">
        <v>37.9</v>
      </c>
      <c r="D20" s="724">
        <v>50.4</v>
      </c>
      <c r="E20" s="700">
        <v>77.1</v>
      </c>
      <c r="F20" s="703">
        <v>42.1</v>
      </c>
      <c r="G20" s="700">
        <v>32.98153034300793</v>
      </c>
      <c r="H20" s="700">
        <v>52.97619047619045</v>
      </c>
      <c r="I20" s="836">
        <v>-45.39559014267185</v>
      </c>
    </row>
    <row r="21" spans="1:9" ht="12.75">
      <c r="A21" s="837">
        <v>13</v>
      </c>
      <c r="B21" s="850" t="s">
        <v>639</v>
      </c>
      <c r="C21" s="724">
        <v>22.2</v>
      </c>
      <c r="D21" s="724">
        <v>17.3</v>
      </c>
      <c r="E21" s="700">
        <v>23</v>
      </c>
      <c r="F21" s="703">
        <v>11.6</v>
      </c>
      <c r="G21" s="700">
        <v>-22.072072072072075</v>
      </c>
      <c r="H21" s="700">
        <v>32.94797687861271</v>
      </c>
      <c r="I21" s="836">
        <v>-49.56521739130435</v>
      </c>
    </row>
    <row r="22" spans="1:9" ht="12.75">
      <c r="A22" s="837">
        <v>14</v>
      </c>
      <c r="B22" s="850" t="s">
        <v>640</v>
      </c>
      <c r="C22" s="724">
        <v>2.9</v>
      </c>
      <c r="D22" s="724">
        <v>7.8</v>
      </c>
      <c r="E22" s="700">
        <v>6.7</v>
      </c>
      <c r="F22" s="703">
        <v>6.1</v>
      </c>
      <c r="G22" s="700">
        <v>168.9655172413793</v>
      </c>
      <c r="H22" s="700">
        <v>-14.102564102564102</v>
      </c>
      <c r="I22" s="836">
        <v>-8.955223880597018</v>
      </c>
    </row>
    <row r="23" spans="1:9" ht="12.75">
      <c r="A23" s="837">
        <v>15</v>
      </c>
      <c r="B23" s="850" t="s">
        <v>641</v>
      </c>
      <c r="C23" s="724">
        <v>69.7</v>
      </c>
      <c r="D23" s="724">
        <v>68.5</v>
      </c>
      <c r="E23" s="700">
        <v>106.2</v>
      </c>
      <c r="F23" s="703">
        <v>183.5</v>
      </c>
      <c r="G23" s="700">
        <v>-1.7216642754662814</v>
      </c>
      <c r="H23" s="700">
        <v>55.036496350364956</v>
      </c>
      <c r="I23" s="836">
        <v>72.78719397363466</v>
      </c>
    </row>
    <row r="24" spans="1:9" ht="12.75">
      <c r="A24" s="837">
        <v>16</v>
      </c>
      <c r="B24" s="850" t="s">
        <v>642</v>
      </c>
      <c r="C24" s="724">
        <v>6.3</v>
      </c>
      <c r="D24" s="724">
        <v>16.3</v>
      </c>
      <c r="E24" s="700">
        <v>14</v>
      </c>
      <c r="F24" s="703">
        <v>21.3</v>
      </c>
      <c r="G24" s="700">
        <v>158.73015873015873</v>
      </c>
      <c r="H24" s="700">
        <v>-14.110429447852766</v>
      </c>
      <c r="I24" s="836">
        <v>52.14285714285717</v>
      </c>
    </row>
    <row r="25" spans="1:9" ht="12.75">
      <c r="A25" s="837">
        <v>17</v>
      </c>
      <c r="B25" s="850" t="s">
        <v>572</v>
      </c>
      <c r="C25" s="724">
        <v>36.7</v>
      </c>
      <c r="D25" s="724">
        <v>33.4</v>
      </c>
      <c r="E25" s="700">
        <v>70.9</v>
      </c>
      <c r="F25" s="703">
        <v>59.5</v>
      </c>
      <c r="G25" s="700">
        <v>-8.99182561307903</v>
      </c>
      <c r="H25" s="700">
        <v>112.27544910179645</v>
      </c>
      <c r="I25" s="836">
        <v>-16.078984485190418</v>
      </c>
    </row>
    <row r="26" spans="1:9" ht="12.75">
      <c r="A26" s="837">
        <v>18</v>
      </c>
      <c r="B26" s="850" t="s">
        <v>643</v>
      </c>
      <c r="C26" s="724">
        <v>35.8</v>
      </c>
      <c r="D26" s="724">
        <v>39.9</v>
      </c>
      <c r="E26" s="700">
        <v>37.3</v>
      </c>
      <c r="F26" s="703">
        <v>28.1</v>
      </c>
      <c r="G26" s="700">
        <v>11.452513966480467</v>
      </c>
      <c r="H26" s="700">
        <v>-6.516290726817047</v>
      </c>
      <c r="I26" s="836">
        <v>-24.664879356568363</v>
      </c>
    </row>
    <row r="27" spans="1:9" ht="12.75">
      <c r="A27" s="837">
        <v>19</v>
      </c>
      <c r="B27" s="850" t="s">
        <v>644</v>
      </c>
      <c r="C27" s="724">
        <v>87.9</v>
      </c>
      <c r="D27" s="724">
        <v>14.4</v>
      </c>
      <c r="E27" s="700">
        <v>79.7</v>
      </c>
      <c r="F27" s="703">
        <v>138.32</v>
      </c>
      <c r="G27" s="700">
        <v>-83.61774744027304</v>
      </c>
      <c r="H27" s="700">
        <v>453.4722222222223</v>
      </c>
      <c r="I27" s="836">
        <v>73.55081555834377</v>
      </c>
    </row>
    <row r="28" spans="1:9" ht="12.75">
      <c r="A28" s="837">
        <v>20</v>
      </c>
      <c r="B28" s="850" t="s">
        <v>645</v>
      </c>
      <c r="C28" s="724">
        <v>6</v>
      </c>
      <c r="D28" s="724">
        <v>5.8</v>
      </c>
      <c r="E28" s="700">
        <v>8.1</v>
      </c>
      <c r="F28" s="703">
        <v>15.5</v>
      </c>
      <c r="G28" s="700">
        <v>-3.3333333333333286</v>
      </c>
      <c r="H28" s="700">
        <v>39.65517241379311</v>
      </c>
      <c r="I28" s="836">
        <v>91.35802469135803</v>
      </c>
    </row>
    <row r="29" spans="1:9" ht="12.75">
      <c r="A29" s="837">
        <v>21</v>
      </c>
      <c r="B29" s="850" t="s">
        <v>646</v>
      </c>
      <c r="C29" s="724">
        <v>24.6</v>
      </c>
      <c r="D29" s="724">
        <v>10.2</v>
      </c>
      <c r="E29" s="700">
        <v>24.3</v>
      </c>
      <c r="F29" s="703">
        <v>70.6</v>
      </c>
      <c r="G29" s="700">
        <v>-58.53658536585367</v>
      </c>
      <c r="H29" s="700">
        <v>138.2352941176471</v>
      </c>
      <c r="I29" s="836">
        <v>190.53497942386832</v>
      </c>
    </row>
    <row r="30" spans="1:9" ht="12.75">
      <c r="A30" s="837">
        <v>22</v>
      </c>
      <c r="B30" s="850" t="s">
        <v>581</v>
      </c>
      <c r="C30" s="724">
        <v>36.2</v>
      </c>
      <c r="D30" s="724">
        <v>42.2</v>
      </c>
      <c r="E30" s="700">
        <v>24</v>
      </c>
      <c r="F30" s="703">
        <v>16.9</v>
      </c>
      <c r="G30" s="700">
        <v>16.574585635359114</v>
      </c>
      <c r="H30" s="700">
        <v>-43.127962085308056</v>
      </c>
      <c r="I30" s="836">
        <v>-29.583333333333343</v>
      </c>
    </row>
    <row r="31" spans="1:9" ht="12.75">
      <c r="A31" s="837">
        <v>23</v>
      </c>
      <c r="B31" s="850" t="s">
        <v>647</v>
      </c>
      <c r="C31" s="724">
        <v>357.6</v>
      </c>
      <c r="D31" s="724">
        <v>173.5</v>
      </c>
      <c r="E31" s="700">
        <v>182.8</v>
      </c>
      <c r="F31" s="703">
        <v>273.28</v>
      </c>
      <c r="G31" s="700">
        <v>-51.48210290827741</v>
      </c>
      <c r="H31" s="700">
        <v>5.360230547550444</v>
      </c>
      <c r="I31" s="836">
        <v>49.4967177242888</v>
      </c>
    </row>
    <row r="32" spans="1:9" ht="12.75">
      <c r="A32" s="837">
        <v>24</v>
      </c>
      <c r="B32" s="850" t="s">
        <v>648</v>
      </c>
      <c r="C32" s="724">
        <v>47.7</v>
      </c>
      <c r="D32" s="724">
        <v>20.7</v>
      </c>
      <c r="E32" s="700">
        <v>75.7</v>
      </c>
      <c r="F32" s="703">
        <v>142.91</v>
      </c>
      <c r="G32" s="700">
        <v>-56.60377358490567</v>
      </c>
      <c r="H32" s="700">
        <v>265.7004830917875</v>
      </c>
      <c r="I32" s="836">
        <v>88.78467635402905</v>
      </c>
    </row>
    <row r="33" spans="1:9" ht="12.75">
      <c r="A33" s="837">
        <v>25</v>
      </c>
      <c r="B33" s="850" t="s">
        <v>649</v>
      </c>
      <c r="C33" s="724">
        <v>261.2</v>
      </c>
      <c r="D33" s="724">
        <v>391.1</v>
      </c>
      <c r="E33" s="700">
        <v>318.8</v>
      </c>
      <c r="F33" s="703">
        <v>435.1</v>
      </c>
      <c r="G33" s="700">
        <v>49.73200612557429</v>
      </c>
      <c r="H33" s="700">
        <v>-18.48632063410892</v>
      </c>
      <c r="I33" s="836">
        <v>36.480552070263485</v>
      </c>
    </row>
    <row r="34" spans="1:9" ht="12.75">
      <c r="A34" s="837">
        <v>26</v>
      </c>
      <c r="B34" s="850" t="s">
        <v>650</v>
      </c>
      <c r="C34" s="724">
        <v>13.6</v>
      </c>
      <c r="D34" s="724">
        <v>6.6</v>
      </c>
      <c r="E34" s="700">
        <v>9.3</v>
      </c>
      <c r="F34" s="703">
        <v>1</v>
      </c>
      <c r="G34" s="700">
        <v>-51.470588235294116</v>
      </c>
      <c r="H34" s="700">
        <v>40.90909090909091</v>
      </c>
      <c r="I34" s="836">
        <v>-89.24731182795699</v>
      </c>
    </row>
    <row r="35" spans="1:9" ht="12.75">
      <c r="A35" s="837">
        <v>27</v>
      </c>
      <c r="B35" s="850" t="s">
        <v>651</v>
      </c>
      <c r="C35" s="724">
        <v>274.9</v>
      </c>
      <c r="D35" s="724">
        <v>227.6</v>
      </c>
      <c r="E35" s="700">
        <v>182.1</v>
      </c>
      <c r="F35" s="703">
        <v>268.6</v>
      </c>
      <c r="G35" s="700">
        <v>-17.206256820662063</v>
      </c>
      <c r="H35" s="700">
        <v>-19.99121265377856</v>
      </c>
      <c r="I35" s="836">
        <v>47.501372872048336</v>
      </c>
    </row>
    <row r="36" spans="1:9" ht="12.75">
      <c r="A36" s="837">
        <v>28</v>
      </c>
      <c r="B36" s="850" t="s">
        <v>652</v>
      </c>
      <c r="C36" s="724">
        <v>6.3</v>
      </c>
      <c r="D36" s="724">
        <v>5.6</v>
      </c>
      <c r="E36" s="700">
        <v>51.9</v>
      </c>
      <c r="F36" s="703">
        <v>24.4</v>
      </c>
      <c r="G36" s="700">
        <v>-11.111111111111114</v>
      </c>
      <c r="H36" s="700">
        <v>826.7857142857142</v>
      </c>
      <c r="I36" s="836">
        <v>-52.98651252408478</v>
      </c>
    </row>
    <row r="37" spans="1:9" ht="12.75">
      <c r="A37" s="837">
        <v>29</v>
      </c>
      <c r="B37" s="850" t="s">
        <v>588</v>
      </c>
      <c r="C37" s="724">
        <v>29.5</v>
      </c>
      <c r="D37" s="724">
        <v>37.6</v>
      </c>
      <c r="E37" s="700">
        <v>38.1</v>
      </c>
      <c r="F37" s="703">
        <v>60.2</v>
      </c>
      <c r="G37" s="700">
        <v>27.457627118644083</v>
      </c>
      <c r="H37" s="700">
        <v>1.3297872340425556</v>
      </c>
      <c r="I37" s="836">
        <v>58.00524934383202</v>
      </c>
    </row>
    <row r="38" spans="1:9" ht="12.75">
      <c r="A38" s="837">
        <v>30</v>
      </c>
      <c r="B38" s="850" t="s">
        <v>653</v>
      </c>
      <c r="C38" s="724">
        <v>1273.7</v>
      </c>
      <c r="D38" s="724">
        <v>2017.4</v>
      </c>
      <c r="E38" s="700">
        <v>2317.4</v>
      </c>
      <c r="F38" s="703">
        <v>2757</v>
      </c>
      <c r="G38" s="700">
        <v>58.38894559158359</v>
      </c>
      <c r="H38" s="700">
        <v>14.870625557648466</v>
      </c>
      <c r="I38" s="836">
        <v>18.969534823509093</v>
      </c>
    </row>
    <row r="39" spans="1:9" ht="12.75">
      <c r="A39" s="837">
        <v>31</v>
      </c>
      <c r="B39" s="850" t="s">
        <v>654</v>
      </c>
      <c r="C39" s="724">
        <v>22.8</v>
      </c>
      <c r="D39" s="724">
        <v>6</v>
      </c>
      <c r="E39" s="700">
        <v>10.3</v>
      </c>
      <c r="F39" s="703">
        <v>19.4</v>
      </c>
      <c r="G39" s="700">
        <v>-73.6842105263158</v>
      </c>
      <c r="H39" s="700">
        <v>71.66666666666669</v>
      </c>
      <c r="I39" s="836">
        <v>88.34951456310677</v>
      </c>
    </row>
    <row r="40" spans="1:9" ht="12.75">
      <c r="A40" s="837">
        <v>32</v>
      </c>
      <c r="B40" s="850" t="s">
        <v>591</v>
      </c>
      <c r="C40" s="724">
        <v>10.8</v>
      </c>
      <c r="D40" s="724">
        <v>15.7</v>
      </c>
      <c r="E40" s="700">
        <v>37.4</v>
      </c>
      <c r="F40" s="703">
        <v>9.8</v>
      </c>
      <c r="G40" s="700">
        <v>45.37037037037035</v>
      </c>
      <c r="H40" s="700">
        <v>138.21656050955414</v>
      </c>
      <c r="I40" s="836">
        <v>-73.79679144385027</v>
      </c>
    </row>
    <row r="41" spans="1:9" ht="12.75">
      <c r="A41" s="837">
        <v>33</v>
      </c>
      <c r="B41" s="850" t="s">
        <v>655</v>
      </c>
      <c r="C41" s="724">
        <v>6.6</v>
      </c>
      <c r="D41" s="724">
        <v>4.7</v>
      </c>
      <c r="E41" s="700">
        <v>19.5</v>
      </c>
      <c r="F41" s="703">
        <v>41.7</v>
      </c>
      <c r="G41" s="700">
        <v>-28.787878787878782</v>
      </c>
      <c r="H41" s="700">
        <v>314.89361702127655</v>
      </c>
      <c r="I41" s="836">
        <v>113.84615384615384</v>
      </c>
    </row>
    <row r="42" spans="1:9" ht="12.75">
      <c r="A42" s="837">
        <v>34</v>
      </c>
      <c r="B42" s="850" t="s">
        <v>656</v>
      </c>
      <c r="C42" s="724">
        <v>5</v>
      </c>
      <c r="D42" s="724">
        <v>15.6</v>
      </c>
      <c r="E42" s="700">
        <v>1.9</v>
      </c>
      <c r="F42" s="703">
        <v>5.4</v>
      </c>
      <c r="G42" s="700">
        <v>212</v>
      </c>
      <c r="H42" s="700">
        <v>-87.82051282051282</v>
      </c>
      <c r="I42" s="836">
        <v>184.21052631578954</v>
      </c>
    </row>
    <row r="43" spans="1:9" ht="12.75">
      <c r="A43" s="837">
        <v>35</v>
      </c>
      <c r="B43" s="850" t="s">
        <v>620</v>
      </c>
      <c r="C43" s="724">
        <v>42.4</v>
      </c>
      <c r="D43" s="724">
        <v>38.1</v>
      </c>
      <c r="E43" s="700">
        <v>77.5</v>
      </c>
      <c r="F43" s="703">
        <v>92.6</v>
      </c>
      <c r="G43" s="700">
        <v>-10.141509433962256</v>
      </c>
      <c r="H43" s="700">
        <v>103.41207349081364</v>
      </c>
      <c r="I43" s="836">
        <v>19.483870967741936</v>
      </c>
    </row>
    <row r="44" spans="1:9" ht="12.75">
      <c r="A44" s="837">
        <v>36</v>
      </c>
      <c r="B44" s="850" t="s">
        <v>657</v>
      </c>
      <c r="C44" s="724">
        <v>167.1</v>
      </c>
      <c r="D44" s="724">
        <v>14</v>
      </c>
      <c r="E44" s="700">
        <v>284.8</v>
      </c>
      <c r="F44" s="703">
        <v>131.5</v>
      </c>
      <c r="G44" s="700">
        <v>-91.62178336325553</v>
      </c>
      <c r="H44" s="700">
        <v>1934.2857142857144</v>
      </c>
      <c r="I44" s="836">
        <v>-53.82724719101124</v>
      </c>
    </row>
    <row r="45" spans="1:9" ht="12.75">
      <c r="A45" s="837">
        <v>37</v>
      </c>
      <c r="B45" s="850" t="s">
        <v>658</v>
      </c>
      <c r="C45" s="724">
        <v>147.8</v>
      </c>
      <c r="D45" s="724">
        <v>13.5</v>
      </c>
      <c r="E45" s="700">
        <v>0.6</v>
      </c>
      <c r="F45" s="703">
        <v>1.5</v>
      </c>
      <c r="G45" s="700">
        <v>-90.8660351826793</v>
      </c>
      <c r="H45" s="700">
        <v>-95.55555555555556</v>
      </c>
      <c r="I45" s="836">
        <v>150</v>
      </c>
    </row>
    <row r="46" spans="1:9" ht="12.75">
      <c r="A46" s="837">
        <v>38</v>
      </c>
      <c r="B46" s="850" t="s">
        <v>659</v>
      </c>
      <c r="C46" s="724">
        <v>9.9</v>
      </c>
      <c r="D46" s="724">
        <v>9.1</v>
      </c>
      <c r="E46" s="700">
        <v>7.3</v>
      </c>
      <c r="F46" s="703">
        <v>35</v>
      </c>
      <c r="G46" s="700">
        <v>-8.080808080808083</v>
      </c>
      <c r="H46" s="700">
        <v>-19.78021978021978</v>
      </c>
      <c r="I46" s="836">
        <v>379.4520547945206</v>
      </c>
    </row>
    <row r="47" spans="1:9" ht="12.75">
      <c r="A47" s="837">
        <v>49</v>
      </c>
      <c r="B47" s="850" t="s">
        <v>660</v>
      </c>
      <c r="C47" s="724">
        <v>15.1</v>
      </c>
      <c r="D47" s="724">
        <v>2.2</v>
      </c>
      <c r="E47" s="700">
        <v>3.1</v>
      </c>
      <c r="F47" s="703">
        <v>13.1</v>
      </c>
      <c r="G47" s="700">
        <v>-85.43046357615894</v>
      </c>
      <c r="H47" s="700">
        <v>40.90909090909091</v>
      </c>
      <c r="I47" s="836">
        <v>322.5806451612903</v>
      </c>
    </row>
    <row r="48" spans="1:9" ht="12.75">
      <c r="A48" s="837">
        <v>40</v>
      </c>
      <c r="B48" s="850" t="s">
        <v>661</v>
      </c>
      <c r="C48" s="724">
        <v>0</v>
      </c>
      <c r="D48" s="724">
        <v>5.3</v>
      </c>
      <c r="E48" s="700">
        <v>0.2</v>
      </c>
      <c r="F48" s="703">
        <v>0</v>
      </c>
      <c r="G48" s="700"/>
      <c r="H48" s="704" t="s">
        <v>357</v>
      </c>
      <c r="I48" s="836">
        <v>-100</v>
      </c>
    </row>
    <row r="49" spans="1:9" ht="12.75">
      <c r="A49" s="837">
        <v>41</v>
      </c>
      <c r="B49" s="850" t="s">
        <v>662</v>
      </c>
      <c r="C49" s="724">
        <v>0.8</v>
      </c>
      <c r="D49" s="724">
        <v>0.2</v>
      </c>
      <c r="E49" s="700">
        <v>4</v>
      </c>
      <c r="F49" s="703">
        <v>0.5</v>
      </c>
      <c r="G49" s="700">
        <v>-75</v>
      </c>
      <c r="H49" s="700">
        <v>1900</v>
      </c>
      <c r="I49" s="836">
        <v>-87.5</v>
      </c>
    </row>
    <row r="50" spans="1:9" ht="12.75">
      <c r="A50" s="837">
        <v>42</v>
      </c>
      <c r="B50" s="850" t="s">
        <v>624</v>
      </c>
      <c r="C50" s="724">
        <v>12</v>
      </c>
      <c r="D50" s="724">
        <v>0.8</v>
      </c>
      <c r="E50" s="700">
        <v>4.6</v>
      </c>
      <c r="F50" s="703">
        <v>11.1</v>
      </c>
      <c r="G50" s="700">
        <v>-93.33333333333333</v>
      </c>
      <c r="H50" s="700">
        <v>475</v>
      </c>
      <c r="I50" s="836">
        <v>141.30434782608697</v>
      </c>
    </row>
    <row r="51" spans="1:9" ht="12.75">
      <c r="A51" s="837">
        <v>43</v>
      </c>
      <c r="B51" s="850" t="s">
        <v>663</v>
      </c>
      <c r="C51" s="724">
        <v>312.6</v>
      </c>
      <c r="D51" s="724">
        <v>193.8</v>
      </c>
      <c r="E51" s="700">
        <v>100.8</v>
      </c>
      <c r="F51" s="703">
        <v>108.2</v>
      </c>
      <c r="G51" s="700">
        <v>-38.00383877159309</v>
      </c>
      <c r="H51" s="700">
        <v>-47.987616099071204</v>
      </c>
      <c r="I51" s="836">
        <v>7.341269841269835</v>
      </c>
    </row>
    <row r="52" spans="1:9" ht="12.75">
      <c r="A52" s="837">
        <v>44</v>
      </c>
      <c r="B52" s="850" t="s">
        <v>603</v>
      </c>
      <c r="C52" s="724">
        <v>54.6</v>
      </c>
      <c r="D52" s="724">
        <v>89.6</v>
      </c>
      <c r="E52" s="700">
        <v>180</v>
      </c>
      <c r="F52" s="703">
        <v>211.5</v>
      </c>
      <c r="G52" s="700">
        <v>64.10256410256409</v>
      </c>
      <c r="H52" s="700">
        <v>100.89285714285717</v>
      </c>
      <c r="I52" s="836">
        <v>17.5</v>
      </c>
    </row>
    <row r="53" spans="1:9" ht="12.75">
      <c r="A53" s="837">
        <v>45</v>
      </c>
      <c r="B53" s="850" t="s">
        <v>664</v>
      </c>
      <c r="C53" s="724">
        <v>35.7</v>
      </c>
      <c r="D53" s="724">
        <v>41.7</v>
      </c>
      <c r="E53" s="700">
        <v>57.6</v>
      </c>
      <c r="F53" s="703">
        <v>38</v>
      </c>
      <c r="G53" s="700">
        <v>16.80672268907564</v>
      </c>
      <c r="H53" s="700">
        <v>38.12949640287769</v>
      </c>
      <c r="I53" s="836">
        <v>-34.027777777777786</v>
      </c>
    </row>
    <row r="54" spans="1:9" ht="12.75">
      <c r="A54" s="837">
        <v>46</v>
      </c>
      <c r="B54" s="850" t="s">
        <v>665</v>
      </c>
      <c r="C54" s="724">
        <v>16</v>
      </c>
      <c r="D54" s="724">
        <v>18.8</v>
      </c>
      <c r="E54" s="700">
        <v>36.6</v>
      </c>
      <c r="F54" s="703">
        <v>31.4</v>
      </c>
      <c r="G54" s="700">
        <v>17.5</v>
      </c>
      <c r="H54" s="700">
        <v>94.6808510638298</v>
      </c>
      <c r="I54" s="836">
        <v>-14.207650273224047</v>
      </c>
    </row>
    <row r="55" spans="1:9" ht="12.75">
      <c r="A55" s="837">
        <v>47</v>
      </c>
      <c r="B55" s="850" t="s">
        <v>666</v>
      </c>
      <c r="C55" s="724">
        <v>87.3</v>
      </c>
      <c r="D55" s="724">
        <v>80.1</v>
      </c>
      <c r="E55" s="700">
        <v>130.4</v>
      </c>
      <c r="F55" s="703">
        <v>78.6</v>
      </c>
      <c r="G55" s="700">
        <v>-8.24742268041237</v>
      </c>
      <c r="H55" s="700">
        <v>62.7965043695381</v>
      </c>
      <c r="I55" s="836">
        <v>-39.7239263803681</v>
      </c>
    </row>
    <row r="56" spans="1:9" ht="12.75">
      <c r="A56" s="837">
        <v>48</v>
      </c>
      <c r="B56" s="850" t="s">
        <v>667</v>
      </c>
      <c r="C56" s="724">
        <v>396.9</v>
      </c>
      <c r="D56" s="724">
        <v>651.3</v>
      </c>
      <c r="E56" s="700">
        <v>389</v>
      </c>
      <c r="F56" s="703">
        <v>616.1</v>
      </c>
      <c r="G56" s="700">
        <v>64.09674981103552</v>
      </c>
      <c r="H56" s="700">
        <v>-40.273299554736674</v>
      </c>
      <c r="I56" s="836">
        <v>58.38046272493574</v>
      </c>
    </row>
    <row r="57" spans="1:9" ht="12.75">
      <c r="A57" s="837">
        <v>49</v>
      </c>
      <c r="B57" s="850" t="s">
        <v>668</v>
      </c>
      <c r="C57" s="724">
        <v>7</v>
      </c>
      <c r="D57" s="724">
        <v>8.5</v>
      </c>
      <c r="E57" s="700">
        <v>26.6</v>
      </c>
      <c r="F57" s="703">
        <v>5.7</v>
      </c>
      <c r="G57" s="700">
        <v>21.428571428571416</v>
      </c>
      <c r="H57" s="700">
        <v>212.94117647058823</v>
      </c>
      <c r="I57" s="836">
        <v>-78.57142857142857</v>
      </c>
    </row>
    <row r="58" spans="1:9" ht="12.75" hidden="1">
      <c r="A58" s="834"/>
      <c r="B58" s="849"/>
      <c r="C58" s="724"/>
      <c r="D58" s="724"/>
      <c r="E58" s="700"/>
      <c r="F58" s="703"/>
      <c r="G58" s="700" t="e">
        <v>#DIV/0!</v>
      </c>
      <c r="H58" s="700" t="e">
        <v>#DIV/0!</v>
      </c>
      <c r="I58" s="836" t="e">
        <v>#DIV/0!</v>
      </c>
    </row>
    <row r="59" spans="1:9" ht="12.75">
      <c r="A59" s="834"/>
      <c r="B59" s="851" t="s">
        <v>610</v>
      </c>
      <c r="C59" s="725">
        <v>1008.7</v>
      </c>
      <c r="D59" s="708">
        <v>1507.2</v>
      </c>
      <c r="E59" s="708">
        <v>2350.7</v>
      </c>
      <c r="F59" s="721">
        <v>2468.063</v>
      </c>
      <c r="G59" s="708">
        <v>49.42004560325165</v>
      </c>
      <c r="H59" s="708">
        <v>55.96470276008492</v>
      </c>
      <c r="I59" s="838">
        <v>4.992683030586733</v>
      </c>
    </row>
    <row r="60" spans="1:9" ht="12.75" hidden="1">
      <c r="A60" s="834"/>
      <c r="B60" s="849"/>
      <c r="C60" s="725"/>
      <c r="D60" s="725"/>
      <c r="E60" s="708"/>
      <c r="F60" s="709"/>
      <c r="G60" s="708" t="e">
        <v>#DIV/0!</v>
      </c>
      <c r="H60" s="708" t="e">
        <v>#DIV/0!</v>
      </c>
      <c r="I60" s="838" t="e">
        <v>#DIV/0!</v>
      </c>
    </row>
    <row r="61" spans="1:9" ht="13.5" thickBot="1">
      <c r="A61" s="839"/>
      <c r="B61" s="852" t="s">
        <v>669</v>
      </c>
      <c r="C61" s="841">
        <v>5482.6</v>
      </c>
      <c r="D61" s="841">
        <v>6743.2</v>
      </c>
      <c r="E61" s="840">
        <v>8431.5</v>
      </c>
      <c r="F61" s="842">
        <v>9120.1</v>
      </c>
      <c r="G61" s="840">
        <v>22.992740670484807</v>
      </c>
      <c r="H61" s="840">
        <v>25.03707438604816</v>
      </c>
      <c r="I61" s="843">
        <v>8.166992824527085</v>
      </c>
    </row>
    <row r="62" spans="1:3" ht="12.75">
      <c r="A62" s="717" t="s">
        <v>670</v>
      </c>
      <c r="C62" s="720"/>
    </row>
    <row r="63" spans="1:3" ht="12.75">
      <c r="A63" s="717" t="s">
        <v>671</v>
      </c>
      <c r="C63" s="720"/>
    </row>
  </sheetData>
  <mergeCells count="5">
    <mergeCell ref="A1:I1"/>
    <mergeCell ref="A2:I2"/>
    <mergeCell ref="A4:I4"/>
    <mergeCell ref="C5:F5"/>
    <mergeCell ref="G5:I5"/>
  </mergeCells>
  <printOptions/>
  <pageMargins left="0.75" right="0.75" top="0.58" bottom="0.6" header="0.5" footer="0.5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714" customWidth="1"/>
    <col min="2" max="2" width="26.8515625" style="714" customWidth="1"/>
    <col min="3" max="4" width="9.140625" style="714" customWidth="1"/>
    <col min="5" max="5" width="9.00390625" style="714" customWidth="1"/>
    <col min="6" max="6" width="8.8515625" style="716" customWidth="1"/>
    <col min="7" max="7" width="8.28125" style="714" customWidth="1"/>
    <col min="8" max="8" width="8.00390625" style="714" customWidth="1"/>
    <col min="9" max="9" width="8.28125" style="714" customWidth="1"/>
  </cols>
  <sheetData>
    <row r="1" spans="1:9" ht="12.75">
      <c r="A1" s="968" t="s">
        <v>731</v>
      </c>
      <c r="B1" s="968"/>
      <c r="C1" s="968"/>
      <c r="D1" s="968"/>
      <c r="E1" s="968"/>
      <c r="F1" s="968"/>
      <c r="G1" s="968"/>
      <c r="H1" s="968"/>
      <c r="I1" s="968"/>
    </row>
    <row r="2" spans="1:9" ht="15.75">
      <c r="A2" s="1097" t="s">
        <v>859</v>
      </c>
      <c r="B2" s="1097"/>
      <c r="C2" s="1097"/>
      <c r="D2" s="1097"/>
      <c r="E2" s="1097"/>
      <c r="F2" s="1097"/>
      <c r="G2" s="1097"/>
      <c r="H2" s="1097"/>
      <c r="I2" s="1097"/>
    </row>
    <row r="3" spans="1:9" ht="13.5" thickBot="1">
      <c r="A3" s="1105" t="s">
        <v>42</v>
      </c>
      <c r="B3" s="1105"/>
      <c r="C3" s="1105"/>
      <c r="D3" s="1105"/>
      <c r="E3" s="1105"/>
      <c r="F3" s="1105"/>
      <c r="G3" s="1105"/>
      <c r="H3" s="1105"/>
      <c r="I3" s="1105"/>
    </row>
    <row r="4" spans="1:9" ht="12.75" hidden="1">
      <c r="A4" s="720"/>
      <c r="B4" s="720"/>
      <c r="C4" s="720"/>
      <c r="D4" s="720"/>
      <c r="E4" s="720"/>
      <c r="F4" s="853"/>
      <c r="G4" s="720"/>
      <c r="H4" s="720"/>
      <c r="I4" s="720"/>
    </row>
    <row r="5" spans="1:9" ht="12.75">
      <c r="A5" s="830"/>
      <c r="B5" s="846"/>
      <c r="C5" s="1106" t="s">
        <v>531</v>
      </c>
      <c r="D5" s="1106"/>
      <c r="E5" s="1106"/>
      <c r="F5" s="1107"/>
      <c r="G5" s="1108" t="s">
        <v>436</v>
      </c>
      <c r="H5" s="1109"/>
      <c r="I5" s="1110"/>
    </row>
    <row r="6" spans="1:9" ht="12.75">
      <c r="A6" s="831"/>
      <c r="B6" s="847"/>
      <c r="C6" s="844" t="s">
        <v>353</v>
      </c>
      <c r="D6" s="691" t="s">
        <v>556</v>
      </c>
      <c r="E6" s="692" t="s">
        <v>557</v>
      </c>
      <c r="F6" s="832" t="s">
        <v>558</v>
      </c>
      <c r="G6" s="691" t="s">
        <v>129</v>
      </c>
      <c r="H6" s="691" t="s">
        <v>4</v>
      </c>
      <c r="I6" s="833" t="s">
        <v>5</v>
      </c>
    </row>
    <row r="7" spans="1:9" ht="12.75">
      <c r="A7" s="834"/>
      <c r="B7" s="848" t="s">
        <v>559</v>
      </c>
      <c r="C7" s="845">
        <v>2652.8</v>
      </c>
      <c r="D7" s="696">
        <v>2331.8</v>
      </c>
      <c r="E7" s="696">
        <v>3846.1</v>
      </c>
      <c r="F7" s="696">
        <v>4047</v>
      </c>
      <c r="G7" s="696">
        <v>-12.100422195416172</v>
      </c>
      <c r="H7" s="696">
        <v>64.94124710524056</v>
      </c>
      <c r="I7" s="835">
        <v>5.223473128623809</v>
      </c>
    </row>
    <row r="8" spans="1:9" ht="12.75" hidden="1">
      <c r="A8" s="834"/>
      <c r="B8" s="850"/>
      <c r="C8" s="724"/>
      <c r="D8" s="700"/>
      <c r="E8" s="700"/>
      <c r="F8" s="701"/>
      <c r="G8" s="700"/>
      <c r="H8" s="700"/>
      <c r="I8" s="836"/>
    </row>
    <row r="9" spans="1:9" ht="12.75">
      <c r="A9" s="837">
        <v>1</v>
      </c>
      <c r="B9" s="850" t="s">
        <v>673</v>
      </c>
      <c r="C9" s="724">
        <v>46.4</v>
      </c>
      <c r="D9" s="724">
        <v>84.2</v>
      </c>
      <c r="E9" s="700">
        <v>1.5</v>
      </c>
      <c r="F9" s="703">
        <v>238.6</v>
      </c>
      <c r="G9" s="700">
        <v>81.4655172413793</v>
      </c>
      <c r="H9" s="700">
        <v>-98.21852731591449</v>
      </c>
      <c r="I9" s="836">
        <v>15806.666666666666</v>
      </c>
    </row>
    <row r="10" spans="1:9" ht="12.75">
      <c r="A10" s="837">
        <v>2</v>
      </c>
      <c r="B10" s="850" t="s">
        <v>674</v>
      </c>
      <c r="C10" s="724">
        <v>10.8</v>
      </c>
      <c r="D10" s="724">
        <v>5.2</v>
      </c>
      <c r="E10" s="700">
        <v>4.1</v>
      </c>
      <c r="F10" s="703">
        <v>1.1</v>
      </c>
      <c r="G10" s="700">
        <v>-51.851851851851855</v>
      </c>
      <c r="H10" s="700">
        <v>-21.15384615384616</v>
      </c>
      <c r="I10" s="836">
        <v>-73.17073170731706</v>
      </c>
    </row>
    <row r="11" spans="1:9" ht="12.75">
      <c r="A11" s="837">
        <v>3</v>
      </c>
      <c r="B11" s="850" t="s">
        <v>675</v>
      </c>
      <c r="C11" s="724">
        <v>57.5</v>
      </c>
      <c r="D11" s="724">
        <v>137.4</v>
      </c>
      <c r="E11" s="700">
        <v>109.5</v>
      </c>
      <c r="F11" s="703">
        <v>33</v>
      </c>
      <c r="G11" s="700">
        <v>138.95652173913044</v>
      </c>
      <c r="H11" s="700">
        <v>-20.3056768558952</v>
      </c>
      <c r="I11" s="836">
        <v>-69.86301369863014</v>
      </c>
    </row>
    <row r="12" spans="1:9" ht="12.75">
      <c r="A12" s="837">
        <v>4</v>
      </c>
      <c r="B12" s="850" t="s">
        <v>676</v>
      </c>
      <c r="C12" s="724">
        <v>1.5</v>
      </c>
      <c r="D12" s="724">
        <v>1.5</v>
      </c>
      <c r="E12" s="700">
        <v>2.5</v>
      </c>
      <c r="F12" s="703">
        <v>0</v>
      </c>
      <c r="G12" s="700">
        <v>0</v>
      </c>
      <c r="H12" s="700">
        <v>66.66666666666669</v>
      </c>
      <c r="I12" s="836">
        <v>-100</v>
      </c>
    </row>
    <row r="13" spans="1:9" ht="12.75">
      <c r="A13" s="837">
        <v>5</v>
      </c>
      <c r="B13" s="850" t="s">
        <v>677</v>
      </c>
      <c r="C13" s="724">
        <v>7.1</v>
      </c>
      <c r="D13" s="724">
        <v>11.4</v>
      </c>
      <c r="E13" s="700">
        <v>12.7</v>
      </c>
      <c r="F13" s="703">
        <v>6.2</v>
      </c>
      <c r="G13" s="700">
        <v>60.563380281690144</v>
      </c>
      <c r="H13" s="700">
        <v>11.403508771929822</v>
      </c>
      <c r="I13" s="836">
        <v>-51.181102362204726</v>
      </c>
    </row>
    <row r="14" spans="1:9" ht="12.75">
      <c r="A14" s="837">
        <v>6</v>
      </c>
      <c r="B14" s="850" t="s">
        <v>634</v>
      </c>
      <c r="C14" s="724">
        <v>0</v>
      </c>
      <c r="D14" s="724">
        <v>66.3</v>
      </c>
      <c r="E14" s="700">
        <v>0</v>
      </c>
      <c r="F14" s="703">
        <v>0</v>
      </c>
      <c r="G14" s="730"/>
      <c r="H14" s="700">
        <v>-100</v>
      </c>
      <c r="I14" s="836"/>
    </row>
    <row r="15" spans="1:9" ht="12.75">
      <c r="A15" s="837">
        <v>7</v>
      </c>
      <c r="B15" s="850" t="s">
        <v>678</v>
      </c>
      <c r="C15" s="724">
        <v>1.6</v>
      </c>
      <c r="D15" s="724">
        <v>0</v>
      </c>
      <c r="E15" s="700">
        <v>1.5</v>
      </c>
      <c r="F15" s="703">
        <v>0</v>
      </c>
      <c r="G15" s="700">
        <v>-100</v>
      </c>
      <c r="H15" s="700"/>
      <c r="I15" s="836">
        <v>-100</v>
      </c>
    </row>
    <row r="16" spans="1:9" ht="12.75">
      <c r="A16" s="837">
        <v>8</v>
      </c>
      <c r="B16" s="850" t="s">
        <v>679</v>
      </c>
      <c r="C16" s="724">
        <v>4.6</v>
      </c>
      <c r="D16" s="724">
        <v>9.4</v>
      </c>
      <c r="E16" s="700">
        <v>0</v>
      </c>
      <c r="F16" s="703">
        <v>0</v>
      </c>
      <c r="G16" s="700">
        <v>104.34782608695653</v>
      </c>
      <c r="H16" s="700">
        <v>-100</v>
      </c>
      <c r="I16" s="836"/>
    </row>
    <row r="17" spans="1:9" ht="12.75">
      <c r="A17" s="837">
        <v>9</v>
      </c>
      <c r="B17" s="850" t="s">
        <v>680</v>
      </c>
      <c r="C17" s="724">
        <v>5.2</v>
      </c>
      <c r="D17" s="724">
        <v>19.1</v>
      </c>
      <c r="E17" s="700">
        <v>3.3</v>
      </c>
      <c r="F17" s="703">
        <v>0</v>
      </c>
      <c r="G17" s="700">
        <v>267.3076923076923</v>
      </c>
      <c r="H17" s="700">
        <v>-82.72251308900523</v>
      </c>
      <c r="I17" s="836">
        <v>-100</v>
      </c>
    </row>
    <row r="18" spans="1:9" ht="12.75">
      <c r="A18" s="837">
        <v>10</v>
      </c>
      <c r="B18" s="850" t="s">
        <v>681</v>
      </c>
      <c r="C18" s="724">
        <v>114.5</v>
      </c>
      <c r="D18" s="724">
        <v>112.2</v>
      </c>
      <c r="E18" s="700">
        <v>171.1</v>
      </c>
      <c r="F18" s="703">
        <v>262</v>
      </c>
      <c r="G18" s="700">
        <v>-2.008733624454152</v>
      </c>
      <c r="H18" s="700">
        <v>52.495543672014264</v>
      </c>
      <c r="I18" s="836">
        <v>53.12682641729981</v>
      </c>
    </row>
    <row r="19" spans="1:9" ht="12.75">
      <c r="A19" s="837">
        <v>11</v>
      </c>
      <c r="B19" s="850" t="s">
        <v>682</v>
      </c>
      <c r="C19" s="724">
        <v>73.7</v>
      </c>
      <c r="D19" s="724">
        <v>34.4</v>
      </c>
      <c r="E19" s="700">
        <v>81.5</v>
      </c>
      <c r="F19" s="703">
        <v>237.8</v>
      </c>
      <c r="G19" s="700">
        <v>-53.324287652645864</v>
      </c>
      <c r="H19" s="700">
        <v>136.91860465116278</v>
      </c>
      <c r="I19" s="836">
        <v>191.77914110429447</v>
      </c>
    </row>
    <row r="20" spans="1:9" ht="12.75">
      <c r="A20" s="837">
        <v>12</v>
      </c>
      <c r="B20" s="850" t="s">
        <v>683</v>
      </c>
      <c r="C20" s="724">
        <v>21.5</v>
      </c>
      <c r="D20" s="724">
        <v>19.7</v>
      </c>
      <c r="E20" s="700">
        <v>12.8</v>
      </c>
      <c r="F20" s="703">
        <v>25.5</v>
      </c>
      <c r="G20" s="700">
        <v>-8.372093023255829</v>
      </c>
      <c r="H20" s="700">
        <v>-35.02538071065989</v>
      </c>
      <c r="I20" s="836">
        <v>99.21875</v>
      </c>
    </row>
    <row r="21" spans="1:9" ht="12.75">
      <c r="A21" s="837">
        <v>13</v>
      </c>
      <c r="B21" s="850" t="s">
        <v>684</v>
      </c>
      <c r="C21" s="724">
        <v>0</v>
      </c>
      <c r="D21" s="724">
        <v>5.5</v>
      </c>
      <c r="E21" s="700">
        <v>3</v>
      </c>
      <c r="F21" s="703">
        <v>14.5</v>
      </c>
      <c r="G21" s="700"/>
      <c r="H21" s="700">
        <v>-45.45454545454546</v>
      </c>
      <c r="I21" s="836">
        <v>383.3333333333333</v>
      </c>
    </row>
    <row r="22" spans="1:9" ht="12.75">
      <c r="A22" s="837">
        <v>14</v>
      </c>
      <c r="B22" s="850" t="s">
        <v>685</v>
      </c>
      <c r="C22" s="724">
        <v>157.6</v>
      </c>
      <c r="D22" s="724">
        <v>114.7</v>
      </c>
      <c r="E22" s="700">
        <v>554.1</v>
      </c>
      <c r="F22" s="703">
        <v>845.2</v>
      </c>
      <c r="G22" s="700">
        <v>-27.220812182741113</v>
      </c>
      <c r="H22" s="700">
        <v>383.0863121185702</v>
      </c>
      <c r="I22" s="836">
        <v>52.535643385670454</v>
      </c>
    </row>
    <row r="23" spans="1:9" ht="12.75">
      <c r="A23" s="837">
        <v>15</v>
      </c>
      <c r="B23" s="850" t="s">
        <v>686</v>
      </c>
      <c r="C23" s="724">
        <v>112.1</v>
      </c>
      <c r="D23" s="724">
        <v>80</v>
      </c>
      <c r="E23" s="700">
        <v>251.8</v>
      </c>
      <c r="F23" s="703">
        <v>70.8</v>
      </c>
      <c r="G23" s="700">
        <v>-28.635147190008908</v>
      </c>
      <c r="H23" s="700">
        <v>214.75</v>
      </c>
      <c r="I23" s="836">
        <v>-71.88244638602066</v>
      </c>
    </row>
    <row r="24" spans="1:9" ht="12.75">
      <c r="A24" s="837">
        <v>16</v>
      </c>
      <c r="B24" s="850" t="s">
        <v>687</v>
      </c>
      <c r="C24" s="724">
        <v>3.2</v>
      </c>
      <c r="D24" s="724">
        <v>0</v>
      </c>
      <c r="E24" s="700">
        <v>1.4</v>
      </c>
      <c r="F24" s="703">
        <v>0</v>
      </c>
      <c r="G24" s="700">
        <v>-100</v>
      </c>
      <c r="H24" s="700"/>
      <c r="I24" s="836">
        <v>-100</v>
      </c>
    </row>
    <row r="25" spans="1:9" ht="12.75">
      <c r="A25" s="837">
        <v>17</v>
      </c>
      <c r="B25" s="850" t="s">
        <v>688</v>
      </c>
      <c r="C25" s="724">
        <v>3.4</v>
      </c>
      <c r="D25" s="724">
        <v>3.1</v>
      </c>
      <c r="E25" s="700">
        <v>4.1</v>
      </c>
      <c r="F25" s="703">
        <v>0.1</v>
      </c>
      <c r="G25" s="700">
        <v>-8.823529411764696</v>
      </c>
      <c r="H25" s="700">
        <v>32.258064516129025</v>
      </c>
      <c r="I25" s="836">
        <v>-97.5609756097561</v>
      </c>
    </row>
    <row r="26" spans="1:9" ht="12.75">
      <c r="A26" s="837">
        <v>18</v>
      </c>
      <c r="B26" s="850" t="s">
        <v>689</v>
      </c>
      <c r="C26" s="724">
        <v>7.2</v>
      </c>
      <c r="D26" s="724">
        <v>17.1</v>
      </c>
      <c r="E26" s="700">
        <v>10.3</v>
      </c>
      <c r="F26" s="703">
        <v>1</v>
      </c>
      <c r="G26" s="700">
        <v>137.5</v>
      </c>
      <c r="H26" s="700">
        <v>-39.76608187134503</v>
      </c>
      <c r="I26" s="836">
        <v>-90.29126213592232</v>
      </c>
    </row>
    <row r="27" spans="1:9" ht="12.75">
      <c r="A27" s="837">
        <v>19</v>
      </c>
      <c r="B27" s="850" t="s">
        <v>690</v>
      </c>
      <c r="C27" s="724">
        <v>17.7</v>
      </c>
      <c r="D27" s="724">
        <v>23.2</v>
      </c>
      <c r="E27" s="700">
        <v>12.6</v>
      </c>
      <c r="F27" s="703">
        <v>30.1</v>
      </c>
      <c r="G27" s="700">
        <v>31.073446327683598</v>
      </c>
      <c r="H27" s="700">
        <v>-45.689655172413794</v>
      </c>
      <c r="I27" s="836">
        <v>138.8888888888889</v>
      </c>
    </row>
    <row r="28" spans="1:9" ht="12.75">
      <c r="A28" s="837">
        <v>20</v>
      </c>
      <c r="B28" s="850" t="s">
        <v>691</v>
      </c>
      <c r="C28" s="724">
        <v>287.9</v>
      </c>
      <c r="D28" s="724">
        <v>74.2</v>
      </c>
      <c r="E28" s="700">
        <v>164</v>
      </c>
      <c r="F28" s="703">
        <v>304.9</v>
      </c>
      <c r="G28" s="700">
        <v>-74.22716220910038</v>
      </c>
      <c r="H28" s="700">
        <v>121.02425876010781</v>
      </c>
      <c r="I28" s="836">
        <v>85.91463414634143</v>
      </c>
    </row>
    <row r="29" spans="1:9" ht="12.75">
      <c r="A29" s="837">
        <v>21</v>
      </c>
      <c r="B29" s="850" t="s">
        <v>692</v>
      </c>
      <c r="C29" s="724">
        <v>3.7</v>
      </c>
      <c r="D29" s="724">
        <v>7</v>
      </c>
      <c r="E29" s="700">
        <v>1.8</v>
      </c>
      <c r="F29" s="703">
        <v>0.9</v>
      </c>
      <c r="G29" s="700">
        <v>89.1891891891892</v>
      </c>
      <c r="H29" s="700">
        <v>-74.28571428571428</v>
      </c>
      <c r="I29" s="836">
        <v>-50</v>
      </c>
    </row>
    <row r="30" spans="1:9" ht="12.75">
      <c r="A30" s="837">
        <v>22</v>
      </c>
      <c r="B30" s="850" t="s">
        <v>693</v>
      </c>
      <c r="C30" s="724">
        <v>23.9</v>
      </c>
      <c r="D30" s="724">
        <v>2.9</v>
      </c>
      <c r="E30" s="700">
        <v>0.1</v>
      </c>
      <c r="F30" s="703">
        <v>3.3</v>
      </c>
      <c r="G30" s="700">
        <v>-87.86610878661088</v>
      </c>
      <c r="H30" s="700">
        <v>-96.55172413793103</v>
      </c>
      <c r="I30" s="836">
        <v>3200</v>
      </c>
    </row>
    <row r="31" spans="1:9" ht="12.75">
      <c r="A31" s="837">
        <v>23</v>
      </c>
      <c r="B31" s="850" t="s">
        <v>694</v>
      </c>
      <c r="C31" s="724">
        <v>0</v>
      </c>
      <c r="D31" s="724">
        <v>1.1</v>
      </c>
      <c r="E31" s="700">
        <v>0</v>
      </c>
      <c r="F31" s="703">
        <v>0</v>
      </c>
      <c r="G31" s="700"/>
      <c r="H31" s="704" t="s">
        <v>357</v>
      </c>
      <c r="I31" s="836"/>
    </row>
    <row r="32" spans="1:9" ht="12.75">
      <c r="A32" s="837">
        <v>24</v>
      </c>
      <c r="B32" s="850" t="s">
        <v>695</v>
      </c>
      <c r="C32" s="724">
        <v>10.6</v>
      </c>
      <c r="D32" s="724">
        <v>7.5</v>
      </c>
      <c r="E32" s="700">
        <v>1.6</v>
      </c>
      <c r="F32" s="703">
        <v>10.8</v>
      </c>
      <c r="G32" s="700">
        <v>-29.245283018867923</v>
      </c>
      <c r="H32" s="700">
        <v>-78.66666666666666</v>
      </c>
      <c r="I32" s="836">
        <v>575</v>
      </c>
    </row>
    <row r="33" spans="1:9" ht="12.75">
      <c r="A33" s="837">
        <v>25</v>
      </c>
      <c r="B33" s="850" t="s">
        <v>696</v>
      </c>
      <c r="C33" s="724">
        <v>2.3</v>
      </c>
      <c r="D33" s="724">
        <v>1.9</v>
      </c>
      <c r="E33" s="700">
        <v>0.5</v>
      </c>
      <c r="F33" s="703">
        <v>0</v>
      </c>
      <c r="G33" s="700">
        <v>-17.391304347826093</v>
      </c>
      <c r="H33" s="700">
        <v>-73.6842105263158</v>
      </c>
      <c r="I33" s="836">
        <v>-100</v>
      </c>
    </row>
    <row r="34" spans="1:9" ht="12.75">
      <c r="A34" s="837">
        <v>26</v>
      </c>
      <c r="B34" s="850" t="s">
        <v>646</v>
      </c>
      <c r="C34" s="724">
        <v>0.1</v>
      </c>
      <c r="D34" s="724">
        <v>0.3</v>
      </c>
      <c r="E34" s="700">
        <v>1.2</v>
      </c>
      <c r="F34" s="703">
        <v>1.1</v>
      </c>
      <c r="G34" s="700">
        <v>200</v>
      </c>
      <c r="H34" s="700">
        <v>300</v>
      </c>
      <c r="I34" s="836">
        <v>-8.333333333333329</v>
      </c>
    </row>
    <row r="35" spans="1:9" ht="12.75">
      <c r="A35" s="837">
        <v>27</v>
      </c>
      <c r="B35" s="850" t="s">
        <v>647</v>
      </c>
      <c r="C35" s="724">
        <v>0</v>
      </c>
      <c r="D35" s="724">
        <v>0</v>
      </c>
      <c r="E35" s="700">
        <v>74</v>
      </c>
      <c r="F35" s="703">
        <v>0</v>
      </c>
      <c r="G35" s="704" t="s">
        <v>357</v>
      </c>
      <c r="H35" s="700"/>
      <c r="I35" s="836">
        <v>-100</v>
      </c>
    </row>
    <row r="36" spans="1:9" ht="12.75">
      <c r="A36" s="837">
        <v>28</v>
      </c>
      <c r="B36" s="850" t="s">
        <v>697</v>
      </c>
      <c r="C36" s="724">
        <v>0</v>
      </c>
      <c r="D36" s="724">
        <v>0</v>
      </c>
      <c r="E36" s="700">
        <v>60.5</v>
      </c>
      <c r="F36" s="703">
        <v>0</v>
      </c>
      <c r="G36" s="704" t="s">
        <v>357</v>
      </c>
      <c r="H36" s="704" t="s">
        <v>357</v>
      </c>
      <c r="I36" s="836">
        <v>-100</v>
      </c>
    </row>
    <row r="37" spans="1:9" ht="12.75">
      <c r="A37" s="837">
        <v>29</v>
      </c>
      <c r="B37" s="850" t="s">
        <v>698</v>
      </c>
      <c r="C37" s="724">
        <v>25.9</v>
      </c>
      <c r="D37" s="724">
        <v>68</v>
      </c>
      <c r="E37" s="700">
        <v>76</v>
      </c>
      <c r="F37" s="703">
        <v>55.3</v>
      </c>
      <c r="G37" s="700">
        <v>162.54826254826253</v>
      </c>
      <c r="H37" s="700">
        <v>11.764705882352942</v>
      </c>
      <c r="I37" s="836">
        <v>-27.236842105263165</v>
      </c>
    </row>
    <row r="38" spans="1:9" ht="12.75">
      <c r="A38" s="837">
        <v>30</v>
      </c>
      <c r="B38" s="850" t="s">
        <v>649</v>
      </c>
      <c r="C38" s="724">
        <v>37.3</v>
      </c>
      <c r="D38" s="724">
        <v>29.9</v>
      </c>
      <c r="E38" s="700">
        <v>12.5</v>
      </c>
      <c r="F38" s="703">
        <v>141.4</v>
      </c>
      <c r="G38" s="700">
        <v>-19.839142091152823</v>
      </c>
      <c r="H38" s="700">
        <v>-58.19397993311037</v>
      </c>
      <c r="I38" s="836">
        <v>1031.2</v>
      </c>
    </row>
    <row r="39" spans="1:9" ht="12.75">
      <c r="A39" s="837">
        <v>31</v>
      </c>
      <c r="B39" s="850" t="s">
        <v>699</v>
      </c>
      <c r="C39" s="724">
        <v>18</v>
      </c>
      <c r="D39" s="724">
        <v>8.1</v>
      </c>
      <c r="E39" s="700">
        <v>2</v>
      </c>
      <c r="F39" s="703">
        <v>0.8</v>
      </c>
      <c r="G39" s="700">
        <v>-55</v>
      </c>
      <c r="H39" s="700">
        <v>-75.30864197530863</v>
      </c>
      <c r="I39" s="836">
        <v>-60</v>
      </c>
    </row>
    <row r="40" spans="1:9" ht="12.75">
      <c r="A40" s="837">
        <v>32</v>
      </c>
      <c r="B40" s="850" t="s">
        <v>700</v>
      </c>
      <c r="C40" s="724">
        <v>151.7</v>
      </c>
      <c r="D40" s="724">
        <v>160.3</v>
      </c>
      <c r="E40" s="700">
        <v>192.3</v>
      </c>
      <c r="F40" s="703">
        <v>77.5</v>
      </c>
      <c r="G40" s="700">
        <v>5.6690837178642255</v>
      </c>
      <c r="H40" s="700">
        <v>19.962570180910788</v>
      </c>
      <c r="I40" s="836">
        <v>-59.698387935517424</v>
      </c>
    </row>
    <row r="41" spans="1:9" ht="12.75">
      <c r="A41" s="837">
        <v>33</v>
      </c>
      <c r="B41" s="850" t="s">
        <v>701</v>
      </c>
      <c r="C41" s="724">
        <v>9.9</v>
      </c>
      <c r="D41" s="724">
        <v>7.8</v>
      </c>
      <c r="E41" s="700">
        <v>12.6</v>
      </c>
      <c r="F41" s="703">
        <v>135.9</v>
      </c>
      <c r="G41" s="700">
        <v>-21.212121212121218</v>
      </c>
      <c r="H41" s="700">
        <v>61.53846153846155</v>
      </c>
      <c r="I41" s="836">
        <v>978.5714285714287</v>
      </c>
    </row>
    <row r="42" spans="1:9" ht="12.75">
      <c r="A42" s="837">
        <v>34</v>
      </c>
      <c r="B42" s="850" t="s">
        <v>702</v>
      </c>
      <c r="C42" s="724">
        <v>17.5</v>
      </c>
      <c r="D42" s="724">
        <v>19.3</v>
      </c>
      <c r="E42" s="700">
        <v>40.5</v>
      </c>
      <c r="F42" s="703">
        <v>7.8</v>
      </c>
      <c r="G42" s="700">
        <v>10.285714285714292</v>
      </c>
      <c r="H42" s="700">
        <v>109.84455958549222</v>
      </c>
      <c r="I42" s="836">
        <v>-80.74074074074073</v>
      </c>
    </row>
    <row r="43" spans="1:9" ht="12.75">
      <c r="A43" s="837">
        <v>35</v>
      </c>
      <c r="B43" s="850" t="s">
        <v>703</v>
      </c>
      <c r="C43" s="724">
        <v>21.4</v>
      </c>
      <c r="D43" s="724">
        <v>78.2</v>
      </c>
      <c r="E43" s="700">
        <v>65.5</v>
      </c>
      <c r="F43" s="703">
        <v>46.5</v>
      </c>
      <c r="G43" s="700">
        <v>265.42056074766356</v>
      </c>
      <c r="H43" s="700">
        <v>-16.240409207161136</v>
      </c>
      <c r="I43" s="836">
        <v>-29.00763358778626</v>
      </c>
    </row>
    <row r="44" spans="1:9" ht="12.75">
      <c r="A44" s="837">
        <v>36</v>
      </c>
      <c r="B44" s="850" t="s">
        <v>704</v>
      </c>
      <c r="C44" s="724">
        <v>8.2</v>
      </c>
      <c r="D44" s="724">
        <v>9.9</v>
      </c>
      <c r="E44" s="700">
        <v>4.5</v>
      </c>
      <c r="F44" s="703">
        <v>17</v>
      </c>
      <c r="G44" s="700">
        <v>20.731707317073187</v>
      </c>
      <c r="H44" s="700">
        <v>-54.54545454545455</v>
      </c>
      <c r="I44" s="836">
        <v>277.77777777777777</v>
      </c>
    </row>
    <row r="45" spans="1:9" ht="12.75">
      <c r="A45" s="837">
        <v>37</v>
      </c>
      <c r="B45" s="850" t="s">
        <v>705</v>
      </c>
      <c r="C45" s="724">
        <v>39.9</v>
      </c>
      <c r="D45" s="724">
        <v>20.8</v>
      </c>
      <c r="E45" s="700">
        <v>34.9</v>
      </c>
      <c r="F45" s="703">
        <v>25.1</v>
      </c>
      <c r="G45" s="700">
        <v>-47.86967418546365</v>
      </c>
      <c r="H45" s="700">
        <v>67.78846153846152</v>
      </c>
      <c r="I45" s="836">
        <v>-28.080229226361013</v>
      </c>
    </row>
    <row r="46" spans="1:9" ht="12.75">
      <c r="A46" s="837">
        <v>38</v>
      </c>
      <c r="B46" s="850" t="s">
        <v>706</v>
      </c>
      <c r="C46" s="724">
        <v>0.2</v>
      </c>
      <c r="D46" s="724">
        <v>0</v>
      </c>
      <c r="E46" s="700">
        <v>14.5</v>
      </c>
      <c r="F46" s="703">
        <v>21.3</v>
      </c>
      <c r="G46" s="700">
        <v>-100</v>
      </c>
      <c r="H46" s="700"/>
      <c r="I46" s="836">
        <v>46.896551724137936</v>
      </c>
    </row>
    <row r="47" spans="1:9" ht="12.75">
      <c r="A47" s="837">
        <v>39</v>
      </c>
      <c r="B47" s="850" t="s">
        <v>707</v>
      </c>
      <c r="C47" s="724">
        <v>175.5</v>
      </c>
      <c r="D47" s="724">
        <v>192.9</v>
      </c>
      <c r="E47" s="700">
        <v>372.5</v>
      </c>
      <c r="F47" s="703">
        <v>176.1</v>
      </c>
      <c r="G47" s="700">
        <v>9.914529914529922</v>
      </c>
      <c r="H47" s="700">
        <v>93.10523587350957</v>
      </c>
      <c r="I47" s="836">
        <v>-52.72483221476511</v>
      </c>
    </row>
    <row r="48" spans="1:9" ht="12.75">
      <c r="A48" s="837">
        <v>40</v>
      </c>
      <c r="B48" s="850" t="s">
        <v>708</v>
      </c>
      <c r="C48" s="724">
        <v>1.1</v>
      </c>
      <c r="D48" s="724">
        <v>7.1</v>
      </c>
      <c r="E48" s="700">
        <v>5.3</v>
      </c>
      <c r="F48" s="703">
        <v>8.5</v>
      </c>
      <c r="G48" s="700">
        <v>545.4545454545454</v>
      </c>
      <c r="H48" s="700">
        <v>-25.352112676056336</v>
      </c>
      <c r="I48" s="836">
        <v>60.37735849056605</v>
      </c>
    </row>
    <row r="49" spans="1:9" ht="12.75">
      <c r="A49" s="837">
        <v>41</v>
      </c>
      <c r="B49" s="850" t="s">
        <v>709</v>
      </c>
      <c r="C49" s="724">
        <v>0</v>
      </c>
      <c r="D49" s="724">
        <v>0.6</v>
      </c>
      <c r="E49" s="700">
        <v>28.8</v>
      </c>
      <c r="F49" s="703">
        <v>1.7</v>
      </c>
      <c r="G49" s="700"/>
      <c r="H49" s="700">
        <v>4700</v>
      </c>
      <c r="I49" s="836">
        <v>-94.09722222222223</v>
      </c>
    </row>
    <row r="50" spans="1:9" ht="12.75">
      <c r="A50" s="837">
        <v>42</v>
      </c>
      <c r="B50" s="850" t="s">
        <v>710</v>
      </c>
      <c r="C50" s="724">
        <v>119.5</v>
      </c>
      <c r="D50" s="724">
        <v>170.5</v>
      </c>
      <c r="E50" s="700">
        <v>150.6</v>
      </c>
      <c r="F50" s="703">
        <v>127.5</v>
      </c>
      <c r="G50" s="700">
        <v>42.67782426778243</v>
      </c>
      <c r="H50" s="700">
        <v>-11.671554252199414</v>
      </c>
      <c r="I50" s="836">
        <v>-15.338645418326692</v>
      </c>
    </row>
    <row r="51" spans="1:9" ht="12.75">
      <c r="A51" s="837">
        <v>43</v>
      </c>
      <c r="B51" s="850" t="s">
        <v>620</v>
      </c>
      <c r="C51" s="724">
        <v>36.9</v>
      </c>
      <c r="D51" s="724">
        <v>58.4</v>
      </c>
      <c r="E51" s="700">
        <v>32.5</v>
      </c>
      <c r="F51" s="703">
        <v>47</v>
      </c>
      <c r="G51" s="700">
        <v>58.26558265582656</v>
      </c>
      <c r="H51" s="700">
        <v>-44.34931506849315</v>
      </c>
      <c r="I51" s="836">
        <v>44.61538461538461</v>
      </c>
    </row>
    <row r="52" spans="1:9" ht="12.75">
      <c r="A52" s="837">
        <v>44</v>
      </c>
      <c r="B52" s="850" t="s">
        <v>711</v>
      </c>
      <c r="C52" s="724">
        <v>34.8</v>
      </c>
      <c r="D52" s="724">
        <v>19.8</v>
      </c>
      <c r="E52" s="700">
        <v>10.7</v>
      </c>
      <c r="F52" s="703">
        <v>11.3</v>
      </c>
      <c r="G52" s="700">
        <v>-43.103448275862064</v>
      </c>
      <c r="H52" s="700">
        <v>-45.959595959595966</v>
      </c>
      <c r="I52" s="836">
        <v>5.607476635514047</v>
      </c>
    </row>
    <row r="53" spans="1:9" ht="12.75">
      <c r="A53" s="837">
        <v>45</v>
      </c>
      <c r="B53" s="850" t="s">
        <v>712</v>
      </c>
      <c r="C53" s="724">
        <v>2.9</v>
      </c>
      <c r="D53" s="724">
        <v>6.1</v>
      </c>
      <c r="E53" s="700">
        <v>27.6</v>
      </c>
      <c r="F53" s="703">
        <v>0</v>
      </c>
      <c r="G53" s="700">
        <v>110.34482758620689</v>
      </c>
      <c r="H53" s="700">
        <v>352.45901639344265</v>
      </c>
      <c r="I53" s="836">
        <v>-100</v>
      </c>
    </row>
    <row r="54" spans="1:9" ht="12.75">
      <c r="A54" s="837">
        <v>46</v>
      </c>
      <c r="B54" s="850" t="s">
        <v>713</v>
      </c>
      <c r="C54" s="724">
        <v>67.3</v>
      </c>
      <c r="D54" s="724">
        <v>14.3</v>
      </c>
      <c r="E54" s="700">
        <v>21.6</v>
      </c>
      <c r="F54" s="703">
        <v>6.9</v>
      </c>
      <c r="G54" s="700">
        <v>-78.7518573551263</v>
      </c>
      <c r="H54" s="700">
        <v>51.04895104895104</v>
      </c>
      <c r="I54" s="836">
        <v>-68.05555555555556</v>
      </c>
    </row>
    <row r="55" spans="1:9" ht="12.75">
      <c r="A55" s="837">
        <v>47</v>
      </c>
      <c r="B55" s="850" t="s">
        <v>714</v>
      </c>
      <c r="C55" s="724">
        <v>15.2</v>
      </c>
      <c r="D55" s="724">
        <v>0</v>
      </c>
      <c r="E55" s="700">
        <v>0</v>
      </c>
      <c r="F55" s="703">
        <v>4.3</v>
      </c>
      <c r="G55" s="700">
        <v>-100</v>
      </c>
      <c r="H55" s="700"/>
      <c r="I55" s="836"/>
    </row>
    <row r="56" spans="1:9" ht="12.75">
      <c r="A56" s="837">
        <v>48</v>
      </c>
      <c r="B56" s="850" t="s">
        <v>715</v>
      </c>
      <c r="C56" s="724">
        <v>5.4</v>
      </c>
      <c r="D56" s="724">
        <v>3.9</v>
      </c>
      <c r="E56" s="700">
        <v>28.8</v>
      </c>
      <c r="F56" s="703">
        <v>4.4</v>
      </c>
      <c r="G56" s="700">
        <v>-27.777777777777786</v>
      </c>
      <c r="H56" s="700">
        <v>638.4615384615385</v>
      </c>
      <c r="I56" s="836">
        <v>-84.72222222222223</v>
      </c>
    </row>
    <row r="57" spans="1:9" ht="12.75">
      <c r="A57" s="837">
        <v>49</v>
      </c>
      <c r="B57" s="850" t="s">
        <v>716</v>
      </c>
      <c r="C57" s="724">
        <v>5</v>
      </c>
      <c r="D57" s="724">
        <v>4.9</v>
      </c>
      <c r="E57" s="700">
        <v>8.6</v>
      </c>
      <c r="F57" s="703">
        <v>13.2</v>
      </c>
      <c r="G57" s="700">
        <v>-1.9999999999999858</v>
      </c>
      <c r="H57" s="700">
        <v>75.51020408163262</v>
      </c>
      <c r="I57" s="836">
        <v>53.48837209302326</v>
      </c>
    </row>
    <row r="58" spans="1:9" ht="12.75">
      <c r="A58" s="837">
        <v>50</v>
      </c>
      <c r="B58" s="850" t="s">
        <v>717</v>
      </c>
      <c r="C58" s="724">
        <v>6.8</v>
      </c>
      <c r="D58" s="724">
        <v>13.4</v>
      </c>
      <c r="E58" s="700">
        <v>19.6</v>
      </c>
      <c r="F58" s="703">
        <v>2.9</v>
      </c>
      <c r="G58" s="700">
        <v>97.05882352941177</v>
      </c>
      <c r="H58" s="700">
        <v>46.26865671641792</v>
      </c>
      <c r="I58" s="836">
        <v>-85.20408163265306</v>
      </c>
    </row>
    <row r="59" spans="1:9" ht="12.75">
      <c r="A59" s="837">
        <v>51</v>
      </c>
      <c r="B59" s="850" t="s">
        <v>718</v>
      </c>
      <c r="C59" s="724">
        <v>155</v>
      </c>
      <c r="D59" s="724">
        <v>95</v>
      </c>
      <c r="E59" s="700">
        <v>276.6</v>
      </c>
      <c r="F59" s="703">
        <v>60.1</v>
      </c>
      <c r="G59" s="700">
        <v>-38.70967741935484</v>
      </c>
      <c r="H59" s="700">
        <v>191.15789473684214</v>
      </c>
      <c r="I59" s="836">
        <v>-78.27187274041938</v>
      </c>
    </row>
    <row r="60" spans="1:9" ht="12.75">
      <c r="A60" s="837">
        <v>52</v>
      </c>
      <c r="B60" s="850" t="s">
        <v>719</v>
      </c>
      <c r="C60" s="724">
        <v>0</v>
      </c>
      <c r="D60" s="724">
        <v>6.1</v>
      </c>
      <c r="E60" s="700">
        <v>9.9</v>
      </c>
      <c r="F60" s="703">
        <v>39.5</v>
      </c>
      <c r="G60" s="700"/>
      <c r="H60" s="700">
        <v>62.29508196721315</v>
      </c>
      <c r="I60" s="836">
        <v>298.98989898989896</v>
      </c>
    </row>
    <row r="61" spans="1:9" ht="12.75">
      <c r="A61" s="837">
        <v>53</v>
      </c>
      <c r="B61" s="850" t="s">
        <v>720</v>
      </c>
      <c r="C61" s="724">
        <v>0.9</v>
      </c>
      <c r="D61" s="724">
        <v>0</v>
      </c>
      <c r="E61" s="700">
        <v>176.4</v>
      </c>
      <c r="F61" s="703">
        <v>323.5</v>
      </c>
      <c r="G61" s="700">
        <v>-100</v>
      </c>
      <c r="H61" s="700"/>
      <c r="I61" s="836">
        <v>83.39002267573696</v>
      </c>
    </row>
    <row r="62" spans="1:9" ht="12.75">
      <c r="A62" s="837">
        <v>54</v>
      </c>
      <c r="B62" s="850" t="s">
        <v>663</v>
      </c>
      <c r="C62" s="724">
        <v>182.1</v>
      </c>
      <c r="D62" s="724">
        <v>77.8</v>
      </c>
      <c r="E62" s="700">
        <v>77.8</v>
      </c>
      <c r="F62" s="703">
        <v>148.8</v>
      </c>
      <c r="G62" s="700">
        <v>-57.27622185612301</v>
      </c>
      <c r="H62" s="700">
        <v>0</v>
      </c>
      <c r="I62" s="836">
        <v>91.2596401028278</v>
      </c>
    </row>
    <row r="63" spans="1:9" ht="12.75">
      <c r="A63" s="837">
        <v>55</v>
      </c>
      <c r="B63" s="850" t="s">
        <v>721</v>
      </c>
      <c r="C63" s="724">
        <v>124.5</v>
      </c>
      <c r="D63" s="724">
        <v>95.2</v>
      </c>
      <c r="E63" s="700">
        <v>168.3</v>
      </c>
      <c r="F63" s="703">
        <v>110</v>
      </c>
      <c r="G63" s="700">
        <v>-23.53413654618474</v>
      </c>
      <c r="H63" s="700">
        <v>76.7857142857143</v>
      </c>
      <c r="I63" s="836">
        <v>-34.640522875817</v>
      </c>
    </row>
    <row r="64" spans="1:9" ht="12.75">
      <c r="A64" s="837">
        <v>56</v>
      </c>
      <c r="B64" s="850" t="s">
        <v>722</v>
      </c>
      <c r="C64" s="724">
        <v>2.8</v>
      </c>
      <c r="D64" s="724">
        <v>4.1</v>
      </c>
      <c r="E64" s="700">
        <v>1.1</v>
      </c>
      <c r="F64" s="703">
        <v>0.6</v>
      </c>
      <c r="G64" s="700">
        <v>46.428571428571416</v>
      </c>
      <c r="H64" s="700">
        <v>-73.17073170731706</v>
      </c>
      <c r="I64" s="836">
        <v>-45.45454545454546</v>
      </c>
    </row>
    <row r="65" spans="1:9" ht="12.75">
      <c r="A65" s="837">
        <v>57</v>
      </c>
      <c r="B65" s="850" t="s">
        <v>723</v>
      </c>
      <c r="C65" s="724">
        <v>131.1</v>
      </c>
      <c r="D65" s="724">
        <v>131.5</v>
      </c>
      <c r="E65" s="700">
        <v>165.9</v>
      </c>
      <c r="F65" s="703">
        <v>131.2</v>
      </c>
      <c r="G65" s="700">
        <v>0.30511060259344447</v>
      </c>
      <c r="H65" s="700">
        <v>26.159695817490487</v>
      </c>
      <c r="I65" s="836">
        <v>-20.91621458710067</v>
      </c>
    </row>
    <row r="66" spans="1:9" ht="12.75">
      <c r="A66" s="837">
        <v>58</v>
      </c>
      <c r="B66" s="850" t="s">
        <v>724</v>
      </c>
      <c r="C66" s="724">
        <v>67.8</v>
      </c>
      <c r="D66" s="724">
        <v>14.8</v>
      </c>
      <c r="E66" s="700">
        <v>10.6</v>
      </c>
      <c r="F66" s="703">
        <v>0.3</v>
      </c>
      <c r="G66" s="700">
        <v>-78.17109144542772</v>
      </c>
      <c r="H66" s="700">
        <v>-28.378378378378386</v>
      </c>
      <c r="I66" s="836">
        <v>-97.16981132075472</v>
      </c>
    </row>
    <row r="67" spans="1:9" ht="12.75">
      <c r="A67" s="837">
        <v>59</v>
      </c>
      <c r="B67" s="850" t="s">
        <v>725</v>
      </c>
      <c r="C67" s="724">
        <v>3.5</v>
      </c>
      <c r="D67" s="724">
        <v>12.3</v>
      </c>
      <c r="E67" s="700">
        <v>3.3</v>
      </c>
      <c r="F67" s="703">
        <v>5.2</v>
      </c>
      <c r="G67" s="700">
        <v>251.42857142857144</v>
      </c>
      <c r="H67" s="700">
        <v>-73.17073170731707</v>
      </c>
      <c r="I67" s="836">
        <v>57.57575757575759</v>
      </c>
    </row>
    <row r="68" spans="1:9" ht="12.75">
      <c r="A68" s="837">
        <v>60</v>
      </c>
      <c r="B68" s="850" t="s">
        <v>726</v>
      </c>
      <c r="C68" s="724">
        <v>89.1</v>
      </c>
      <c r="D68" s="724">
        <v>100.4</v>
      </c>
      <c r="E68" s="700">
        <v>60.4</v>
      </c>
      <c r="F68" s="703">
        <v>56.5</v>
      </c>
      <c r="G68" s="700">
        <v>12.68237934904603</v>
      </c>
      <c r="H68" s="700">
        <v>-39.84063745019921</v>
      </c>
      <c r="I68" s="836">
        <v>-6.456953642384093</v>
      </c>
    </row>
    <row r="69" spans="1:9" ht="12.75">
      <c r="A69" s="837">
        <v>61</v>
      </c>
      <c r="B69" s="850" t="s">
        <v>727</v>
      </c>
      <c r="C69" s="724">
        <v>6.1</v>
      </c>
      <c r="D69" s="724">
        <v>11.4</v>
      </c>
      <c r="E69" s="700">
        <v>10</v>
      </c>
      <c r="F69" s="703">
        <v>13.4</v>
      </c>
      <c r="G69" s="700">
        <v>86.88524590163937</v>
      </c>
      <c r="H69" s="700">
        <v>-12.280701754385973</v>
      </c>
      <c r="I69" s="836">
        <v>34</v>
      </c>
    </row>
    <row r="70" spans="1:9" ht="12.75">
      <c r="A70" s="837">
        <v>62</v>
      </c>
      <c r="B70" s="850" t="s">
        <v>728</v>
      </c>
      <c r="C70" s="724">
        <v>46.3</v>
      </c>
      <c r="D70" s="724">
        <v>14.4</v>
      </c>
      <c r="E70" s="700">
        <v>41.4</v>
      </c>
      <c r="F70" s="703">
        <v>49</v>
      </c>
      <c r="G70" s="700">
        <v>-68.89848812095032</v>
      </c>
      <c r="H70" s="700">
        <v>187.5</v>
      </c>
      <c r="I70" s="836">
        <v>18.35748792270533</v>
      </c>
    </row>
    <row r="71" spans="1:9" ht="12.75">
      <c r="A71" s="837">
        <v>63</v>
      </c>
      <c r="B71" s="850" t="s">
        <v>729</v>
      </c>
      <c r="C71" s="724">
        <v>7.6</v>
      </c>
      <c r="D71" s="724">
        <v>5.4</v>
      </c>
      <c r="E71" s="700">
        <v>4.3</v>
      </c>
      <c r="F71" s="703">
        <v>7.2</v>
      </c>
      <c r="G71" s="700">
        <v>-28.947368421052616</v>
      </c>
      <c r="H71" s="700">
        <v>-20.37037037037038</v>
      </c>
      <c r="I71" s="836">
        <v>67.44186046511629</v>
      </c>
    </row>
    <row r="72" spans="1:9" ht="12.75">
      <c r="A72" s="837">
        <v>64</v>
      </c>
      <c r="B72" s="850" t="s">
        <v>730</v>
      </c>
      <c r="C72" s="724">
        <v>61.5</v>
      </c>
      <c r="D72" s="724">
        <v>29.9</v>
      </c>
      <c r="E72" s="700">
        <v>136.7</v>
      </c>
      <c r="F72" s="703">
        <v>82.4</v>
      </c>
      <c r="G72" s="700">
        <v>-51.38211382113821</v>
      </c>
      <c r="H72" s="700">
        <v>357.19063545150493</v>
      </c>
      <c r="I72" s="836">
        <v>-39.72201901975127</v>
      </c>
    </row>
    <row r="73" spans="1:9" ht="12.75" hidden="1">
      <c r="A73" s="834"/>
      <c r="B73" s="849"/>
      <c r="C73" s="705"/>
      <c r="D73" s="705"/>
      <c r="E73" s="700"/>
      <c r="F73" s="726"/>
      <c r="G73" s="700" t="e">
        <v>#DIV/0!</v>
      </c>
      <c r="H73" s="700" t="e">
        <v>#DIV/0!</v>
      </c>
      <c r="I73" s="836" t="e">
        <v>#DIV/0!</v>
      </c>
    </row>
    <row r="74" spans="1:9" ht="12.75">
      <c r="A74" s="834"/>
      <c r="B74" s="851" t="s">
        <v>610</v>
      </c>
      <c r="C74" s="728">
        <v>1328.4</v>
      </c>
      <c r="D74" s="707">
        <v>2049.2</v>
      </c>
      <c r="E74" s="707">
        <v>1488</v>
      </c>
      <c r="F74" s="727">
        <v>1467.7</v>
      </c>
      <c r="G74" s="708">
        <v>54.260764829870624</v>
      </c>
      <c r="H74" s="708">
        <v>-27.386297091547902</v>
      </c>
      <c r="I74" s="838">
        <v>-1.3642473118280236</v>
      </c>
    </row>
    <row r="75" spans="1:9" ht="12.75" hidden="1">
      <c r="A75" s="834"/>
      <c r="B75" s="851"/>
      <c r="C75" s="728"/>
      <c r="D75" s="728"/>
      <c r="E75" s="708"/>
      <c r="F75" s="729"/>
      <c r="G75" s="708" t="e">
        <v>#DIV/0!</v>
      </c>
      <c r="H75" s="708" t="e">
        <v>#DIV/0!</v>
      </c>
      <c r="I75" s="838" t="e">
        <v>#DIV/0!</v>
      </c>
    </row>
    <row r="76" spans="1:9" ht="13.5" thickBot="1">
      <c r="A76" s="839"/>
      <c r="B76" s="852" t="s">
        <v>669</v>
      </c>
      <c r="C76" s="841">
        <v>3981.2</v>
      </c>
      <c r="D76" s="841">
        <v>4381</v>
      </c>
      <c r="E76" s="840">
        <v>5334.1</v>
      </c>
      <c r="F76" s="842">
        <v>5514.7</v>
      </c>
      <c r="G76" s="840">
        <v>10.04219833216115</v>
      </c>
      <c r="H76" s="840">
        <v>21.755307007532537</v>
      </c>
      <c r="I76" s="843">
        <v>3.3857632965261075</v>
      </c>
    </row>
    <row r="77" ht="12.75">
      <c r="A77" s="715" t="s">
        <v>612</v>
      </c>
    </row>
    <row r="78" ht="12.75">
      <c r="A78" s="717" t="s">
        <v>613</v>
      </c>
    </row>
  </sheetData>
  <mergeCells count="5">
    <mergeCell ref="A1:I1"/>
    <mergeCell ref="A2:I2"/>
    <mergeCell ref="A3:I3"/>
    <mergeCell ref="C5:F5"/>
    <mergeCell ref="G5:I5"/>
  </mergeCells>
  <printOptions horizontalCentered="1"/>
  <pageMargins left="0.75" right="0.75" top="0.63" bottom="0.6" header="0.5" footer="0.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31">
      <selection activeCell="F44" sqref="F44"/>
    </sheetView>
  </sheetViews>
  <sheetFormatPr defaultColWidth="9.140625" defaultRowHeight="12.75"/>
  <cols>
    <col min="1" max="1" width="32.14062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4.57421875" style="1" customWidth="1"/>
    <col min="9" max="9" width="7.57421875" style="1" customWidth="1"/>
    <col min="10" max="10" width="2.421875" style="1" customWidth="1"/>
    <col min="11" max="11" width="5.140625" style="1" customWidth="1"/>
    <col min="12" max="16384" width="16.28125" style="1" customWidth="1"/>
  </cols>
  <sheetData>
    <row r="1" spans="1:11" ht="12.75">
      <c r="A1" s="965" t="s">
        <v>123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</row>
    <row r="2" spans="1:11" ht="15.7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</row>
    <row r="3" spans="1:11" ht="13.5" thickBot="1">
      <c r="A3" s="233" t="s">
        <v>1</v>
      </c>
      <c r="B3" s="233"/>
      <c r="C3" s="233"/>
      <c r="D3" s="233"/>
      <c r="E3" s="233"/>
      <c r="F3" s="233"/>
      <c r="G3" s="233"/>
      <c r="H3" s="233"/>
      <c r="J3" s="233"/>
      <c r="K3" s="819" t="s">
        <v>789</v>
      </c>
    </row>
    <row r="4" spans="1:11" ht="12.75">
      <c r="A4" s="247"/>
      <c r="B4" s="813"/>
      <c r="C4" s="811"/>
      <c r="D4" s="811"/>
      <c r="E4" s="235"/>
      <c r="F4" s="234" t="s">
        <v>2</v>
      </c>
      <c r="G4" s="234"/>
      <c r="H4" s="234"/>
      <c r="I4" s="234"/>
      <c r="J4" s="234"/>
      <c r="K4" s="235"/>
    </row>
    <row r="5" spans="1:11" ht="12.75">
      <c r="A5" s="248" t="s">
        <v>3</v>
      </c>
      <c r="B5" s="814">
        <v>2005</v>
      </c>
      <c r="C5" s="242">
        <v>2005</v>
      </c>
      <c r="D5" s="242">
        <v>2006</v>
      </c>
      <c r="E5" s="243">
        <v>2006</v>
      </c>
      <c r="F5" s="962" t="s">
        <v>4</v>
      </c>
      <c r="G5" s="962"/>
      <c r="H5" s="964"/>
      <c r="I5" s="961" t="s">
        <v>5</v>
      </c>
      <c r="J5" s="962"/>
      <c r="K5" s="963"/>
    </row>
    <row r="6" spans="1:11" ht="13.5" thickBot="1">
      <c r="A6" s="251" t="s">
        <v>1</v>
      </c>
      <c r="B6" s="815" t="s">
        <v>6</v>
      </c>
      <c r="C6" s="816" t="s">
        <v>7</v>
      </c>
      <c r="D6" s="816" t="s">
        <v>8</v>
      </c>
      <c r="E6" s="817" t="s">
        <v>9</v>
      </c>
      <c r="F6" s="816" t="s">
        <v>10</v>
      </c>
      <c r="G6" s="816" t="s">
        <v>1</v>
      </c>
      <c r="H6" s="818" t="s">
        <v>133</v>
      </c>
      <c r="I6" s="816" t="s">
        <v>10</v>
      </c>
      <c r="J6" s="816" t="s">
        <v>1</v>
      </c>
      <c r="K6" s="817" t="s">
        <v>133</v>
      </c>
    </row>
    <row r="7" spans="1:11" ht="12.75">
      <c r="A7" s="249" t="s">
        <v>11</v>
      </c>
      <c r="B7" s="249">
        <v>107742.08301475793</v>
      </c>
      <c r="C7" s="2">
        <v>110314.56726920874</v>
      </c>
      <c r="D7" s="2">
        <v>139401.08537302059</v>
      </c>
      <c r="E7" s="237">
        <v>143711.79471032397</v>
      </c>
      <c r="F7" s="2">
        <v>1895.4842544508138</v>
      </c>
      <c r="G7" s="2" t="s">
        <v>12</v>
      </c>
      <c r="H7" s="5">
        <v>1.7592793840742624</v>
      </c>
      <c r="I7" s="2">
        <v>3192.7</v>
      </c>
      <c r="J7" s="2" t="s">
        <v>13</v>
      </c>
      <c r="K7" s="237">
        <v>2.287506821607963</v>
      </c>
    </row>
    <row r="8" spans="1:11" ht="12.75">
      <c r="A8" s="248" t="s">
        <v>14</v>
      </c>
      <c r="B8" s="248">
        <v>130916.80385475793</v>
      </c>
      <c r="C8" s="233">
        <v>133514.08066920875</v>
      </c>
      <c r="D8" s="233">
        <v>166063.6502530206</v>
      </c>
      <c r="E8" s="236">
        <v>171192.29917032397</v>
      </c>
      <c r="F8" s="233">
        <v>2597.2768144508154</v>
      </c>
      <c r="G8" s="233"/>
      <c r="H8" s="4">
        <v>1.9839140110174804</v>
      </c>
      <c r="I8" s="233">
        <v>5128.648917303362</v>
      </c>
      <c r="J8" s="233"/>
      <c r="K8" s="236">
        <v>3.088363353141501</v>
      </c>
    </row>
    <row r="9" spans="1:11" ht="12.75">
      <c r="A9" s="248" t="s">
        <v>15</v>
      </c>
      <c r="B9" s="248">
        <v>21557.16</v>
      </c>
      <c r="C9" s="233">
        <v>20087.039000000004</v>
      </c>
      <c r="D9" s="233">
        <v>25088.214</v>
      </c>
      <c r="E9" s="236">
        <v>25192.942000000003</v>
      </c>
      <c r="F9" s="233">
        <v>-1470.1209999999992</v>
      </c>
      <c r="G9" s="233"/>
      <c r="H9" s="4">
        <v>-6.81964136277691</v>
      </c>
      <c r="I9" s="233">
        <v>104.7280000000028</v>
      </c>
      <c r="J9" s="233"/>
      <c r="K9" s="236">
        <v>0.4174390412964542</v>
      </c>
    </row>
    <row r="10" spans="1:11" ht="12.75">
      <c r="A10" s="248" t="s">
        <v>16</v>
      </c>
      <c r="B10" s="248">
        <v>1617.5608400000003</v>
      </c>
      <c r="C10" s="233">
        <v>3112.4744</v>
      </c>
      <c r="D10" s="233">
        <v>1574.3508800000002</v>
      </c>
      <c r="E10" s="236">
        <v>2287.56246</v>
      </c>
      <c r="F10" s="233">
        <v>1494.9135599999997</v>
      </c>
      <c r="G10" s="233"/>
      <c r="H10" s="4">
        <v>92.41776402054833</v>
      </c>
      <c r="I10" s="233">
        <v>713.2115799999999</v>
      </c>
      <c r="J10" s="233"/>
      <c r="K10" s="236">
        <v>45.30194565013358</v>
      </c>
    </row>
    <row r="11" spans="1:11" ht="12.75">
      <c r="A11" s="250" t="s">
        <v>17</v>
      </c>
      <c r="B11" s="250">
        <v>192697.8653464421</v>
      </c>
      <c r="C11" s="6">
        <v>189658.97684979124</v>
      </c>
      <c r="D11" s="6">
        <v>207809.53590897942</v>
      </c>
      <c r="E11" s="238">
        <v>202145.57803767602</v>
      </c>
      <c r="F11" s="6">
        <v>-2361.888496650834</v>
      </c>
      <c r="G11" s="6" t="s">
        <v>12</v>
      </c>
      <c r="H11" s="7">
        <v>-1.225695205499298</v>
      </c>
      <c r="I11" s="6">
        <v>-4546</v>
      </c>
      <c r="J11" s="6" t="s">
        <v>13</v>
      </c>
      <c r="K11" s="238">
        <v>-2.1856830830385086</v>
      </c>
    </row>
    <row r="12" spans="1:11" ht="12.75">
      <c r="A12" s="250" t="s">
        <v>18</v>
      </c>
      <c r="B12" s="250">
        <v>280240.361792</v>
      </c>
      <c r="C12" s="6">
        <v>277320.721035</v>
      </c>
      <c r="D12" s="6">
        <v>301690.824</v>
      </c>
      <c r="E12" s="238">
        <v>316151.177479</v>
      </c>
      <c r="F12" s="6">
        <v>-2919.6407570000156</v>
      </c>
      <c r="G12" s="6"/>
      <c r="H12" s="7">
        <v>-1.0418344946210965</v>
      </c>
      <c r="I12" s="6">
        <v>14460.353478999983</v>
      </c>
      <c r="J12" s="6"/>
      <c r="K12" s="238">
        <v>4.793103511494265</v>
      </c>
    </row>
    <row r="13" spans="1:11" ht="12.75">
      <c r="A13" s="248" t="s">
        <v>19</v>
      </c>
      <c r="B13" s="248">
        <v>280240.4</v>
      </c>
      <c r="C13" s="233">
        <v>277320.7</v>
      </c>
      <c r="D13" s="233">
        <v>301690.8</v>
      </c>
      <c r="E13" s="236">
        <v>298933.377479</v>
      </c>
      <c r="F13" s="233">
        <v>-2919.7000000000116</v>
      </c>
      <c r="G13" s="233"/>
      <c r="H13" s="4">
        <v>-1.041855492641322</v>
      </c>
      <c r="I13" s="233">
        <v>-2757.4225209999713</v>
      </c>
      <c r="J13" s="233"/>
      <c r="K13" s="236">
        <v>-0.9139895949760388</v>
      </c>
    </row>
    <row r="14" spans="1:11" ht="12.75">
      <c r="A14" s="248" t="s">
        <v>20</v>
      </c>
      <c r="B14" s="248">
        <v>63894.4982</v>
      </c>
      <c r="C14" s="233">
        <v>60417.826835</v>
      </c>
      <c r="D14" s="233">
        <v>69911.68907000001</v>
      </c>
      <c r="E14" s="236">
        <v>65562.21096600001</v>
      </c>
      <c r="F14" s="233">
        <v>-3476.671365000002</v>
      </c>
      <c r="G14" s="233"/>
      <c r="H14" s="4">
        <v>-5.441268752307068</v>
      </c>
      <c r="I14" s="233">
        <v>-4349.478103999994</v>
      </c>
      <c r="J14" s="233"/>
      <c r="K14" s="236">
        <v>-6.221388957782184</v>
      </c>
    </row>
    <row r="15" spans="1:11" ht="12.75">
      <c r="A15" s="248" t="s">
        <v>21</v>
      </c>
      <c r="B15" s="248">
        <v>63894.4982</v>
      </c>
      <c r="C15" s="233">
        <v>61424.153522</v>
      </c>
      <c r="D15" s="233">
        <v>69911.68907000001</v>
      </c>
      <c r="E15" s="236">
        <v>69386.422669</v>
      </c>
      <c r="F15" s="233">
        <v>-2470.3446780000013</v>
      </c>
      <c r="G15" s="233"/>
      <c r="H15" s="4">
        <v>-3.8662870005918624</v>
      </c>
      <c r="I15" s="233">
        <v>-525.2664010000008</v>
      </c>
      <c r="J15" s="233"/>
      <c r="K15" s="236">
        <v>-0.7513284373290865</v>
      </c>
    </row>
    <row r="16" spans="1:11" ht="12.75">
      <c r="A16" s="248" t="s">
        <v>22</v>
      </c>
      <c r="B16" s="248">
        <v>0</v>
      </c>
      <c r="C16" s="233">
        <v>1006.3266870000007</v>
      </c>
      <c r="D16" s="233">
        <v>0</v>
      </c>
      <c r="E16" s="236">
        <v>3824.211703000001</v>
      </c>
      <c r="F16" s="233">
        <v>1006.3266870000007</v>
      </c>
      <c r="G16" s="233"/>
      <c r="H16" s="4"/>
      <c r="I16" s="233">
        <v>3824.211703000001</v>
      </c>
      <c r="J16" s="233"/>
      <c r="K16" s="236"/>
    </row>
    <row r="17" spans="1:11" ht="12.75">
      <c r="A17" s="248" t="s">
        <v>23</v>
      </c>
      <c r="B17" s="248">
        <v>6566.171</v>
      </c>
      <c r="C17" s="233">
        <v>5703.427</v>
      </c>
      <c r="D17" s="233">
        <v>4470.176</v>
      </c>
      <c r="E17" s="236">
        <v>5188.476</v>
      </c>
      <c r="F17" s="233">
        <v>-862.7440000000006</v>
      </c>
      <c r="G17" s="233"/>
      <c r="H17" s="4">
        <v>-13.139225280608752</v>
      </c>
      <c r="I17" s="233">
        <v>718.2999999999993</v>
      </c>
      <c r="J17" s="233"/>
      <c r="K17" s="236">
        <v>16.068718547099696</v>
      </c>
    </row>
    <row r="18" spans="1:11" ht="12.75">
      <c r="A18" s="248" t="s">
        <v>24</v>
      </c>
      <c r="B18" s="248">
        <v>12762.819</v>
      </c>
      <c r="C18" s="233">
        <v>12544.6555</v>
      </c>
      <c r="D18" s="233">
        <v>12722.76051</v>
      </c>
      <c r="E18" s="236">
        <v>2148.12251</v>
      </c>
      <c r="F18" s="233">
        <v>-218.16349999999875</v>
      </c>
      <c r="G18" s="233"/>
      <c r="H18" s="4">
        <v>-1.709367656158085</v>
      </c>
      <c r="I18" s="233">
        <v>-10574.637999999999</v>
      </c>
      <c r="J18" s="233"/>
      <c r="K18" s="236">
        <v>-83.11590862445621</v>
      </c>
    </row>
    <row r="19" spans="1:11" ht="12.75">
      <c r="A19" s="248" t="s">
        <v>25</v>
      </c>
      <c r="B19" s="248">
        <v>12730.819</v>
      </c>
      <c r="C19" s="233">
        <v>12512.6555</v>
      </c>
      <c r="D19" s="233">
        <v>12663.491510000002</v>
      </c>
      <c r="E19" s="236">
        <v>2088.85351</v>
      </c>
      <c r="F19" s="233">
        <v>-218.16349999999875</v>
      </c>
      <c r="G19" s="233"/>
      <c r="H19" s="4">
        <v>-1.7136642976386576</v>
      </c>
      <c r="I19" s="233">
        <v>-10574.638000000003</v>
      </c>
      <c r="J19" s="233"/>
      <c r="K19" s="236">
        <v>-83.50491640989777</v>
      </c>
    </row>
    <row r="20" spans="1:11" ht="12.75">
      <c r="A20" s="248" t="s">
        <v>26</v>
      </c>
      <c r="B20" s="248">
        <v>12730.819</v>
      </c>
      <c r="C20" s="233">
        <v>12512.6555</v>
      </c>
      <c r="D20" s="233">
        <v>12663.491510000002</v>
      </c>
      <c r="E20" s="236">
        <v>12943.85351</v>
      </c>
      <c r="F20" s="233">
        <v>-218.16349999999875</v>
      </c>
      <c r="G20" s="233"/>
      <c r="H20" s="4">
        <v>-1.7136642976386576</v>
      </c>
      <c r="I20" s="233">
        <v>280.36199999999917</v>
      </c>
      <c r="J20" s="233"/>
      <c r="K20" s="236">
        <v>2.2139391792429852</v>
      </c>
    </row>
    <row r="21" spans="1:11" ht="12.75">
      <c r="A21" s="248" t="s">
        <v>27</v>
      </c>
      <c r="B21" s="248">
        <v>32</v>
      </c>
      <c r="C21" s="233">
        <v>32</v>
      </c>
      <c r="D21" s="233">
        <v>59.269</v>
      </c>
      <c r="E21" s="236">
        <v>59.269</v>
      </c>
      <c r="F21" s="233">
        <v>0</v>
      </c>
      <c r="G21" s="233"/>
      <c r="H21" s="4">
        <v>0</v>
      </c>
      <c r="I21" s="233">
        <v>0</v>
      </c>
      <c r="J21" s="233"/>
      <c r="K21" s="236">
        <v>0</v>
      </c>
    </row>
    <row r="22" spans="1:11" ht="12.75">
      <c r="A22" s="248" t="s">
        <v>28</v>
      </c>
      <c r="B22" s="248">
        <v>197016.87359200002</v>
      </c>
      <c r="C22" s="233">
        <v>198654.8117</v>
      </c>
      <c r="D22" s="233">
        <v>214586.19842</v>
      </c>
      <c r="E22" s="236">
        <v>243252.36800299998</v>
      </c>
      <c r="F22" s="233">
        <v>1637.938107999973</v>
      </c>
      <c r="G22" s="233"/>
      <c r="H22" s="4">
        <v>0.8313694548782457</v>
      </c>
      <c r="I22" s="233">
        <v>28666.16958299998</v>
      </c>
      <c r="J22" s="233"/>
      <c r="K22" s="236">
        <v>13.358813285322743</v>
      </c>
    </row>
    <row r="23" spans="1:11" ht="12.75">
      <c r="A23" s="248" t="s">
        <v>29</v>
      </c>
      <c r="B23" s="248">
        <v>197016.87359200002</v>
      </c>
      <c r="C23" s="233">
        <v>198654.8117</v>
      </c>
      <c r="D23" s="233">
        <v>214586.19842</v>
      </c>
      <c r="E23" s="236">
        <v>215179.568003</v>
      </c>
      <c r="F23" s="233">
        <v>1637.938107999973</v>
      </c>
      <c r="G23" s="233"/>
      <c r="H23" s="4">
        <v>0.8313694548782457</v>
      </c>
      <c r="I23" s="233">
        <v>593.3695829999924</v>
      </c>
      <c r="J23" s="233"/>
      <c r="K23" s="236">
        <v>0.27651805538705554</v>
      </c>
    </row>
    <row r="24" spans="1:11" ht="12.75">
      <c r="A24" s="250" t="s">
        <v>30</v>
      </c>
      <c r="B24" s="250">
        <v>87542.49644555793</v>
      </c>
      <c r="C24" s="6">
        <v>87661.74418520875</v>
      </c>
      <c r="D24" s="6">
        <v>93881.2880910206</v>
      </c>
      <c r="E24" s="238">
        <v>114005.59944132398</v>
      </c>
      <c r="F24" s="6">
        <v>-557.7522603491816</v>
      </c>
      <c r="G24" s="6" t="s">
        <v>12</v>
      </c>
      <c r="H24" s="7">
        <v>-0.6371217214442175</v>
      </c>
      <c r="I24" s="6">
        <v>19006.3</v>
      </c>
      <c r="J24" s="6" t="s">
        <v>13</v>
      </c>
      <c r="K24" s="238">
        <v>20.24089329907787</v>
      </c>
    </row>
    <row r="25" spans="1:11" ht="12.75">
      <c r="A25" s="250" t="s">
        <v>31</v>
      </c>
      <c r="B25" s="250">
        <v>300439.94836120005</v>
      </c>
      <c r="C25" s="6">
        <v>299973.54411899997</v>
      </c>
      <c r="D25" s="6">
        <v>347210.621282</v>
      </c>
      <c r="E25" s="238">
        <v>345857.37274799997</v>
      </c>
      <c r="F25" s="6">
        <v>-466.40424220007844</v>
      </c>
      <c r="G25" s="6"/>
      <c r="H25" s="7">
        <v>-0.15524042150325162</v>
      </c>
      <c r="I25" s="6">
        <v>-1353.248534000013</v>
      </c>
      <c r="J25" s="6"/>
      <c r="K25" s="238">
        <v>-0.389748599568595</v>
      </c>
    </row>
    <row r="26" spans="1:11" ht="12.75">
      <c r="A26" s="248" t="s">
        <v>32</v>
      </c>
      <c r="B26" s="248">
        <v>100205.72636120002</v>
      </c>
      <c r="C26" s="233">
        <v>95538.277119</v>
      </c>
      <c r="D26" s="233">
        <v>114177.62028200005</v>
      </c>
      <c r="E26" s="236">
        <v>109690.87674800001</v>
      </c>
      <c r="F26" s="233">
        <v>-4667.4492422000185</v>
      </c>
      <c r="G26" s="233"/>
      <c r="H26" s="4">
        <v>-4.657866782359126</v>
      </c>
      <c r="I26" s="233">
        <v>-4486.7435340000375</v>
      </c>
      <c r="J26" s="233"/>
      <c r="K26" s="236">
        <v>-3.929617312848625</v>
      </c>
    </row>
    <row r="27" spans="1:11" ht="12.75">
      <c r="A27" s="248" t="s">
        <v>33</v>
      </c>
      <c r="B27" s="248">
        <v>68784.110897</v>
      </c>
      <c r="C27" s="233">
        <v>65980.714374</v>
      </c>
      <c r="D27" s="233">
        <v>77771.25992399998</v>
      </c>
      <c r="E27" s="236">
        <v>74490.49474800001</v>
      </c>
      <c r="F27" s="233">
        <v>-2803.396523000003</v>
      </c>
      <c r="G27" s="233"/>
      <c r="H27" s="4">
        <v>-4.0756455036511525</v>
      </c>
      <c r="I27" s="233">
        <v>-3280.7651759999717</v>
      </c>
      <c r="J27" s="233"/>
      <c r="K27" s="236">
        <v>-4.218480167617211</v>
      </c>
    </row>
    <row r="28" spans="1:11" ht="12.75">
      <c r="A28" s="248" t="s">
        <v>34</v>
      </c>
      <c r="B28" s="248">
        <v>31421.641499999998</v>
      </c>
      <c r="C28" s="233">
        <v>29557.5635</v>
      </c>
      <c r="D28" s="233">
        <v>36406.315023</v>
      </c>
      <c r="E28" s="236">
        <v>35200.330749</v>
      </c>
      <c r="F28" s="233">
        <v>-1864.0779999999977</v>
      </c>
      <c r="G28" s="233"/>
      <c r="H28" s="4">
        <v>-5.932465367858002</v>
      </c>
      <c r="I28" s="233">
        <v>-1205.9842740000022</v>
      </c>
      <c r="J28" s="233"/>
      <c r="K28" s="236">
        <v>-3.312568913492374</v>
      </c>
    </row>
    <row r="29" spans="1:11" ht="12.75">
      <c r="A29" s="250" t="s">
        <v>35</v>
      </c>
      <c r="B29" s="250">
        <v>200234.222</v>
      </c>
      <c r="C29" s="6">
        <v>204435.26699999996</v>
      </c>
      <c r="D29" s="6">
        <v>233033.001</v>
      </c>
      <c r="E29" s="238">
        <v>236166.49599999998</v>
      </c>
      <c r="F29" s="6">
        <v>4201.044999999955</v>
      </c>
      <c r="G29" s="6"/>
      <c r="H29" s="7">
        <v>2.098065434588876</v>
      </c>
      <c r="I29" s="6">
        <v>3133.4949999999953</v>
      </c>
      <c r="J29" s="6"/>
      <c r="K29" s="238">
        <v>1.3446571887043568</v>
      </c>
    </row>
    <row r="30" spans="1:11" ht="13.5" thickBot="1">
      <c r="A30" s="256" t="s">
        <v>36</v>
      </c>
      <c r="B30" s="256">
        <v>321997.1083612001</v>
      </c>
      <c r="C30" s="254">
        <v>320060.58311899996</v>
      </c>
      <c r="D30" s="254">
        <v>372298.83528199996</v>
      </c>
      <c r="E30" s="255">
        <v>371050.31474799995</v>
      </c>
      <c r="F30" s="254">
        <v>-1936.5252422001213</v>
      </c>
      <c r="G30" s="254"/>
      <c r="H30" s="812">
        <v>-0.6014107555362966</v>
      </c>
      <c r="I30" s="254">
        <v>-1248.5205340000102</v>
      </c>
      <c r="J30" s="254"/>
      <c r="K30" s="255">
        <v>-0.3353544023457154</v>
      </c>
    </row>
    <row r="32" spans="1:11" ht="12.75">
      <c r="A32" s="1" t="s">
        <v>37</v>
      </c>
      <c r="B32" s="1">
        <v>96539.240397</v>
      </c>
      <c r="C32" s="1">
        <v>90105.19997399999</v>
      </c>
      <c r="D32" s="1">
        <v>110087.35593699999</v>
      </c>
      <c r="E32" s="1">
        <v>103562.165855</v>
      </c>
      <c r="F32" s="1">
        <v>-6434.040423000013</v>
      </c>
      <c r="H32" s="1">
        <v>-6.664689297886742</v>
      </c>
      <c r="I32" s="1">
        <v>-6525.190081999986</v>
      </c>
      <c r="K32" s="1">
        <v>-5.927283861494662</v>
      </c>
    </row>
    <row r="33" spans="1:11" ht="12.75">
      <c r="A33" s="1" t="s">
        <v>38</v>
      </c>
      <c r="B33" s="1">
        <v>1.0379792294731371</v>
      </c>
      <c r="C33" s="1">
        <v>1.0602970433067984</v>
      </c>
      <c r="D33" s="1">
        <v>1.0371547150913571</v>
      </c>
      <c r="E33" s="1">
        <v>1.0591790529137926</v>
      </c>
      <c r="F33" s="1">
        <v>0.02231781383366127</v>
      </c>
      <c r="H33" s="1">
        <v>2.1501214282476018</v>
      </c>
      <c r="I33" s="1">
        <v>0.022024337822435403</v>
      </c>
      <c r="K33" s="1">
        <v>2.123534464238096</v>
      </c>
    </row>
    <row r="34" spans="1:11" ht="12.75">
      <c r="A34" s="1" t="s">
        <v>39</v>
      </c>
      <c r="B34" s="1">
        <v>3.1121018471421116</v>
      </c>
      <c r="C34" s="1">
        <v>3.3291479759831604</v>
      </c>
      <c r="D34" s="1">
        <v>3.1539554958582094</v>
      </c>
      <c r="E34" s="1">
        <v>3.339611236329719</v>
      </c>
      <c r="F34" s="1">
        <v>0.2170461288410488</v>
      </c>
      <c r="H34" s="1">
        <v>6.974261753045306</v>
      </c>
      <c r="I34" s="1">
        <v>0.18565574047150957</v>
      </c>
      <c r="K34" s="1">
        <v>5.886441350086063</v>
      </c>
    </row>
    <row r="35" ht="12.75">
      <c r="A35" s="1" t="s">
        <v>40</v>
      </c>
    </row>
    <row r="36" ht="12.75">
      <c r="A36" s="1" t="s">
        <v>800</v>
      </c>
    </row>
    <row r="37" ht="12.75">
      <c r="A37" s="1" t="s">
        <v>41</v>
      </c>
    </row>
    <row r="38" ht="12.75">
      <c r="A38" s="1" t="s">
        <v>786</v>
      </c>
    </row>
    <row r="39" ht="12.75">
      <c r="A39" s="1" t="s">
        <v>787</v>
      </c>
    </row>
    <row r="40" ht="12.75">
      <c r="A40" s="1" t="s">
        <v>788</v>
      </c>
    </row>
  </sheetData>
  <mergeCells count="4">
    <mergeCell ref="A2:K2"/>
    <mergeCell ref="I5:K5"/>
    <mergeCell ref="F5:H5"/>
    <mergeCell ref="A1:K1"/>
  </mergeCells>
  <printOptions/>
  <pageMargins left="0.38" right="0.22" top="1" bottom="1" header="0.5" footer="0.5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G8" sqref="G8"/>
    </sheetView>
  </sheetViews>
  <sheetFormatPr defaultColWidth="9.140625" defaultRowHeight="12.75"/>
  <cols>
    <col min="1" max="1" width="2.57421875" style="0" customWidth="1"/>
    <col min="2" max="3" width="2.28125" style="0" customWidth="1"/>
    <col min="4" max="4" width="2.00390625" style="0" customWidth="1"/>
    <col min="5" max="5" width="27.00390625" style="0" customWidth="1"/>
  </cols>
  <sheetData>
    <row r="1" ht="12.75">
      <c r="G1" s="719" t="s">
        <v>856</v>
      </c>
    </row>
    <row r="2" spans="1:12" ht="15.75">
      <c r="A2" s="1111" t="s">
        <v>857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</row>
    <row r="3" spans="1:12" ht="15.75" thickBot="1">
      <c r="A3" s="1113"/>
      <c r="B3" s="1113"/>
      <c r="C3" s="1113"/>
      <c r="D3" s="1113"/>
      <c r="E3" s="1113"/>
      <c r="L3" s="181" t="s">
        <v>42</v>
      </c>
    </row>
    <row r="4" spans="1:12" ht="12.75">
      <c r="A4" s="1114" t="s">
        <v>802</v>
      </c>
      <c r="B4" s="1115"/>
      <c r="C4" s="1115"/>
      <c r="D4" s="1115"/>
      <c r="E4" s="1115"/>
      <c r="F4" s="1117" t="s">
        <v>129</v>
      </c>
      <c r="G4" s="1118"/>
      <c r="H4" s="1117" t="s">
        <v>4</v>
      </c>
      <c r="I4" s="1118"/>
      <c r="J4" s="929" t="s">
        <v>5</v>
      </c>
      <c r="K4" s="1119" t="s">
        <v>436</v>
      </c>
      <c r="L4" s="1120"/>
    </row>
    <row r="5" spans="1:12" ht="12.75">
      <c r="A5" s="1065"/>
      <c r="B5" s="991"/>
      <c r="C5" s="991"/>
      <c r="D5" s="991"/>
      <c r="E5" s="991"/>
      <c r="F5" s="902"/>
      <c r="G5" s="903"/>
      <c r="H5" s="902"/>
      <c r="I5" s="903"/>
      <c r="J5" s="904"/>
      <c r="K5" s="1121" t="s">
        <v>803</v>
      </c>
      <c r="L5" s="1122"/>
    </row>
    <row r="6" spans="1:12" ht="12.75">
      <c r="A6" s="1116"/>
      <c r="B6" s="949"/>
      <c r="C6" s="949"/>
      <c r="D6" s="949"/>
      <c r="E6" s="949"/>
      <c r="F6" s="905" t="s">
        <v>804</v>
      </c>
      <c r="G6" s="906" t="s">
        <v>805</v>
      </c>
      <c r="H6" s="905" t="s">
        <v>804</v>
      </c>
      <c r="I6" s="906" t="s">
        <v>805</v>
      </c>
      <c r="J6" s="907" t="s">
        <v>804</v>
      </c>
      <c r="K6" s="908" t="s">
        <v>4</v>
      </c>
      <c r="L6" s="930" t="s">
        <v>5</v>
      </c>
    </row>
    <row r="7" spans="1:12" ht="12.75">
      <c r="A7" s="278" t="s">
        <v>806</v>
      </c>
      <c r="B7" s="42"/>
      <c r="C7" s="42"/>
      <c r="D7" s="42"/>
      <c r="E7" s="909"/>
      <c r="F7" s="910">
        <v>1022.6</v>
      </c>
      <c r="G7" s="911">
        <v>11544.6</v>
      </c>
      <c r="H7" s="910">
        <v>-1047.3</v>
      </c>
      <c r="I7" s="911">
        <v>13832.8</v>
      </c>
      <c r="J7" s="912">
        <v>43.29999999999836</v>
      </c>
      <c r="K7" s="913">
        <v>-202.4154116956777</v>
      </c>
      <c r="L7" s="931">
        <v>-104.13444094337805</v>
      </c>
    </row>
    <row r="8" spans="1:12" ht="12.75">
      <c r="A8" s="278"/>
      <c r="B8" s="42" t="s">
        <v>807</v>
      </c>
      <c r="C8" s="42"/>
      <c r="D8" s="42"/>
      <c r="E8" s="909"/>
      <c r="F8" s="910">
        <v>4613.1</v>
      </c>
      <c r="G8" s="914">
        <v>59956.1</v>
      </c>
      <c r="H8" s="910">
        <v>5260.5</v>
      </c>
      <c r="I8" s="914">
        <v>62569.5</v>
      </c>
      <c r="J8" s="912">
        <v>5066.4</v>
      </c>
      <c r="K8" s="913">
        <v>14.033946803667806</v>
      </c>
      <c r="L8" s="931">
        <v>-3.6897633304819</v>
      </c>
    </row>
    <row r="9" spans="1:12" ht="12.75">
      <c r="A9" s="278"/>
      <c r="B9" s="42"/>
      <c r="C9" s="42" t="s">
        <v>808</v>
      </c>
      <c r="D9" s="42"/>
      <c r="E9" s="909"/>
      <c r="F9" s="910">
        <v>0</v>
      </c>
      <c r="G9" s="914">
        <v>0</v>
      </c>
      <c r="H9" s="910">
        <v>0</v>
      </c>
      <c r="I9" s="914">
        <v>0</v>
      </c>
      <c r="J9" s="912">
        <v>0</v>
      </c>
      <c r="K9" s="915" t="s">
        <v>357</v>
      </c>
      <c r="L9" s="932" t="s">
        <v>357</v>
      </c>
    </row>
    <row r="10" spans="1:12" ht="12.75">
      <c r="A10" s="278"/>
      <c r="B10" s="42"/>
      <c r="C10" s="42" t="s">
        <v>809</v>
      </c>
      <c r="D10" s="42"/>
      <c r="E10" s="909"/>
      <c r="F10" s="910">
        <v>4613.1</v>
      </c>
      <c r="G10" s="914">
        <v>59956.1</v>
      </c>
      <c r="H10" s="910">
        <v>5260.5</v>
      </c>
      <c r="I10" s="914">
        <v>62569.5</v>
      </c>
      <c r="J10" s="912">
        <v>5066.4</v>
      </c>
      <c r="K10" s="913">
        <v>14.033946803667806</v>
      </c>
      <c r="L10" s="931">
        <v>-3.6897633304819</v>
      </c>
    </row>
    <row r="11" spans="1:12" ht="12.75">
      <c r="A11" s="278"/>
      <c r="B11" s="42" t="s">
        <v>810</v>
      </c>
      <c r="C11" s="42"/>
      <c r="D11" s="42"/>
      <c r="E11" s="909"/>
      <c r="F11" s="910">
        <v>-10761.9</v>
      </c>
      <c r="G11" s="914">
        <v>-145718.2</v>
      </c>
      <c r="H11" s="910">
        <v>-13523.1</v>
      </c>
      <c r="I11" s="914">
        <v>-172891.1</v>
      </c>
      <c r="J11" s="912">
        <v>-14356</v>
      </c>
      <c r="K11" s="913">
        <v>25.65717949432722</v>
      </c>
      <c r="L11" s="931">
        <v>6.1590907410283116</v>
      </c>
    </row>
    <row r="12" spans="1:12" ht="12.75">
      <c r="A12" s="278"/>
      <c r="B12" s="42"/>
      <c r="C12" s="42" t="s">
        <v>808</v>
      </c>
      <c r="D12" s="42"/>
      <c r="E12" s="909"/>
      <c r="F12" s="910">
        <v>-2017.4</v>
      </c>
      <c r="G12" s="914">
        <v>-26653.6</v>
      </c>
      <c r="H12" s="910">
        <v>-2317.4</v>
      </c>
      <c r="I12" s="914">
        <v>-33655.9</v>
      </c>
      <c r="J12" s="912">
        <v>-2757</v>
      </c>
      <c r="K12" s="913">
        <v>14.870625557648456</v>
      </c>
      <c r="L12" s="931">
        <v>18.9695348235091</v>
      </c>
    </row>
    <row r="13" spans="1:12" ht="12.75">
      <c r="A13" s="278"/>
      <c r="B13" s="42"/>
      <c r="C13" s="42" t="s">
        <v>809</v>
      </c>
      <c r="D13" s="42"/>
      <c r="E13" s="909"/>
      <c r="F13" s="910">
        <v>-8744.5</v>
      </c>
      <c r="G13" s="914">
        <v>-119064.6</v>
      </c>
      <c r="H13" s="910">
        <v>-11205.7</v>
      </c>
      <c r="I13" s="914">
        <v>-139235.2</v>
      </c>
      <c r="J13" s="912">
        <v>-11599</v>
      </c>
      <c r="K13" s="913">
        <v>28.14569157756305</v>
      </c>
      <c r="L13" s="931">
        <v>3.5098208947232146</v>
      </c>
    </row>
    <row r="14" spans="1:12" ht="12.75">
      <c r="A14" s="278"/>
      <c r="B14" s="42" t="s">
        <v>811</v>
      </c>
      <c r="C14" s="42"/>
      <c r="D14" s="42"/>
      <c r="E14" s="909"/>
      <c r="F14" s="910">
        <v>-6148.8</v>
      </c>
      <c r="G14" s="914">
        <v>-85762.1</v>
      </c>
      <c r="H14" s="910">
        <v>-8262.6</v>
      </c>
      <c r="I14" s="914">
        <v>-110321.6</v>
      </c>
      <c r="J14" s="912">
        <v>-9289.6</v>
      </c>
      <c r="K14" s="913">
        <v>34.377439500390324</v>
      </c>
      <c r="L14" s="931">
        <v>12.429501609662816</v>
      </c>
    </row>
    <row r="15" spans="1:12" ht="12.75">
      <c r="A15" s="278"/>
      <c r="B15" s="42" t="s">
        <v>812</v>
      </c>
      <c r="C15" s="42"/>
      <c r="D15" s="42"/>
      <c r="E15" s="909"/>
      <c r="F15" s="910">
        <v>-64.39999999999986</v>
      </c>
      <c r="G15" s="914">
        <v>-2034.2</v>
      </c>
      <c r="H15" s="910">
        <v>-786.2</v>
      </c>
      <c r="I15" s="914">
        <v>-6777</v>
      </c>
      <c r="J15" s="912">
        <v>74.90000000000009</v>
      </c>
      <c r="K15" s="915" t="s">
        <v>357</v>
      </c>
      <c r="L15" s="931">
        <v>-109.52683795471891</v>
      </c>
    </row>
    <row r="16" spans="1:12" ht="12.75">
      <c r="A16" s="278"/>
      <c r="B16" s="42"/>
      <c r="C16" s="42" t="s">
        <v>813</v>
      </c>
      <c r="D16" s="42"/>
      <c r="E16" s="909"/>
      <c r="F16" s="910">
        <v>1809.5</v>
      </c>
      <c r="G16" s="914">
        <v>26001.9</v>
      </c>
      <c r="H16" s="910">
        <v>2291.6</v>
      </c>
      <c r="I16" s="914">
        <v>26438.8</v>
      </c>
      <c r="J16" s="912">
        <v>3387.4</v>
      </c>
      <c r="K16" s="913">
        <v>26.64271898314451</v>
      </c>
      <c r="L16" s="931">
        <v>47.81811834526096</v>
      </c>
    </row>
    <row r="17" spans="1:12" ht="12.75">
      <c r="A17" s="278"/>
      <c r="B17" s="42"/>
      <c r="C17" s="42"/>
      <c r="D17" s="42" t="s">
        <v>814</v>
      </c>
      <c r="E17" s="909"/>
      <c r="F17" s="910">
        <v>670</v>
      </c>
      <c r="G17" s="914">
        <v>10463.8</v>
      </c>
      <c r="H17" s="910">
        <v>458.9</v>
      </c>
      <c r="I17" s="914">
        <v>9531.3</v>
      </c>
      <c r="J17" s="912">
        <v>606.7</v>
      </c>
      <c r="K17" s="913">
        <v>-31.507462686567166</v>
      </c>
      <c r="L17" s="931">
        <v>32.20745260405319</v>
      </c>
    </row>
    <row r="18" spans="1:12" ht="12.75">
      <c r="A18" s="278"/>
      <c r="B18" s="42"/>
      <c r="C18" s="42"/>
      <c r="D18" s="42" t="s">
        <v>815</v>
      </c>
      <c r="E18" s="909"/>
      <c r="F18" s="910">
        <v>647.4</v>
      </c>
      <c r="G18" s="914">
        <v>6804.9</v>
      </c>
      <c r="H18" s="910">
        <v>1092.8</v>
      </c>
      <c r="I18" s="914">
        <v>7435.5</v>
      </c>
      <c r="J18" s="912">
        <v>2010.5</v>
      </c>
      <c r="K18" s="913">
        <v>68.79827000308929</v>
      </c>
      <c r="L18" s="931">
        <v>83.97693997071744</v>
      </c>
    </row>
    <row r="19" spans="1:12" ht="12.75">
      <c r="A19" s="278"/>
      <c r="B19" s="42"/>
      <c r="C19" s="42"/>
      <c r="D19" s="42" t="s">
        <v>809</v>
      </c>
      <c r="E19" s="909"/>
      <c r="F19" s="910">
        <v>492.1</v>
      </c>
      <c r="G19" s="914">
        <v>8733.2</v>
      </c>
      <c r="H19" s="910">
        <v>739.9</v>
      </c>
      <c r="I19" s="914">
        <v>9472</v>
      </c>
      <c r="J19" s="912">
        <v>770.2</v>
      </c>
      <c r="K19" s="913">
        <v>50.3556187766714</v>
      </c>
      <c r="L19" s="931">
        <v>4.0951479929720325</v>
      </c>
    </row>
    <row r="20" spans="1:12" ht="12.75">
      <c r="A20" s="278"/>
      <c r="B20" s="42"/>
      <c r="C20" s="42" t="s">
        <v>816</v>
      </c>
      <c r="D20" s="42"/>
      <c r="E20" s="909"/>
      <c r="F20" s="910">
        <v>-1873.9</v>
      </c>
      <c r="G20" s="914">
        <v>-28036.1</v>
      </c>
      <c r="H20" s="910">
        <v>-3077.8</v>
      </c>
      <c r="I20" s="914">
        <v>-33215.8</v>
      </c>
      <c r="J20" s="912">
        <v>-3312.5</v>
      </c>
      <c r="K20" s="913">
        <v>64.24569080527243</v>
      </c>
      <c r="L20" s="931">
        <v>7.625576710637462</v>
      </c>
    </row>
    <row r="21" spans="1:12" ht="12.75">
      <c r="A21" s="278"/>
      <c r="B21" s="42"/>
      <c r="C21" s="42"/>
      <c r="D21" s="42" t="s">
        <v>817</v>
      </c>
      <c r="E21" s="909"/>
      <c r="F21" s="910">
        <v>-796.2</v>
      </c>
      <c r="G21" s="914">
        <v>-10602.2</v>
      </c>
      <c r="H21" s="910">
        <v>-1085.8</v>
      </c>
      <c r="I21" s="914">
        <v>-12650.5</v>
      </c>
      <c r="J21" s="912">
        <v>-1273.3</v>
      </c>
      <c r="K21" s="913">
        <v>36.37277066063802</v>
      </c>
      <c r="L21" s="931">
        <v>17.268373549456623</v>
      </c>
    </row>
    <row r="22" spans="1:12" ht="12.75">
      <c r="A22" s="278"/>
      <c r="B22" s="42"/>
      <c r="C22" s="42"/>
      <c r="D22" s="42" t="s">
        <v>814</v>
      </c>
      <c r="E22" s="909"/>
      <c r="F22" s="910">
        <v>-564</v>
      </c>
      <c r="G22" s="914">
        <v>-9691.9</v>
      </c>
      <c r="H22" s="910">
        <v>-1313.9</v>
      </c>
      <c r="I22" s="914">
        <v>-11929.9</v>
      </c>
      <c r="J22" s="912">
        <v>-1573</v>
      </c>
      <c r="K22" s="913">
        <v>132.96099290780143</v>
      </c>
      <c r="L22" s="931">
        <v>19.71991780196361</v>
      </c>
    </row>
    <row r="23" spans="1:12" ht="12.75">
      <c r="A23" s="278"/>
      <c r="B23" s="42"/>
      <c r="C23" s="42"/>
      <c r="D23" s="42" t="s">
        <v>809</v>
      </c>
      <c r="E23" s="909"/>
      <c r="F23" s="910">
        <v>-513.7</v>
      </c>
      <c r="G23" s="914">
        <v>-7742</v>
      </c>
      <c r="H23" s="910">
        <v>-678.1</v>
      </c>
      <c r="I23" s="914">
        <v>-8635.4</v>
      </c>
      <c r="J23" s="912">
        <v>-466.2</v>
      </c>
      <c r="K23" s="913">
        <v>32.00311465836091</v>
      </c>
      <c r="L23" s="931">
        <v>-31.249078307034367</v>
      </c>
    </row>
    <row r="24" spans="1:12" ht="12.75">
      <c r="A24" s="278"/>
      <c r="B24" s="42" t="s">
        <v>818</v>
      </c>
      <c r="C24" s="42"/>
      <c r="D24" s="42"/>
      <c r="E24" s="909"/>
      <c r="F24" s="910">
        <v>-6213.2</v>
      </c>
      <c r="G24" s="914">
        <v>-87796.3</v>
      </c>
      <c r="H24" s="910">
        <v>-9048.8</v>
      </c>
      <c r="I24" s="914">
        <v>-117098.6</v>
      </c>
      <c r="J24" s="912">
        <v>-9214.7</v>
      </c>
      <c r="K24" s="913">
        <v>45.63831841885018</v>
      </c>
      <c r="L24" s="931">
        <v>1.8333922730085919</v>
      </c>
    </row>
    <row r="25" spans="1:12" ht="12.75">
      <c r="A25" s="278"/>
      <c r="B25" s="42" t="s">
        <v>819</v>
      </c>
      <c r="C25" s="42"/>
      <c r="D25" s="42"/>
      <c r="E25" s="909"/>
      <c r="F25" s="910">
        <v>-116.3</v>
      </c>
      <c r="G25" s="914">
        <v>1636.5</v>
      </c>
      <c r="H25" s="910">
        <v>199.9</v>
      </c>
      <c r="I25" s="914">
        <v>4943.4</v>
      </c>
      <c r="J25" s="912">
        <v>-245.4</v>
      </c>
      <c r="K25" s="913">
        <v>-271.8830610490112</v>
      </c>
      <c r="L25" s="931">
        <v>-222.7613806903452</v>
      </c>
    </row>
    <row r="26" spans="1:12" ht="12.75">
      <c r="A26" s="278"/>
      <c r="B26" s="42"/>
      <c r="C26" s="42" t="s">
        <v>820</v>
      </c>
      <c r="D26" s="42"/>
      <c r="E26" s="909"/>
      <c r="F26" s="910">
        <v>144.4</v>
      </c>
      <c r="G26" s="914">
        <v>7751.6</v>
      </c>
      <c r="H26" s="910">
        <v>550</v>
      </c>
      <c r="I26" s="914">
        <v>11422.9</v>
      </c>
      <c r="J26" s="912">
        <v>233.6</v>
      </c>
      <c r="K26" s="913">
        <v>280.88642659279776</v>
      </c>
      <c r="L26" s="931">
        <v>-57.527272727272724</v>
      </c>
    </row>
    <row r="27" spans="1:12" ht="12.75">
      <c r="A27" s="278"/>
      <c r="B27" s="42"/>
      <c r="C27" s="42" t="s">
        <v>821</v>
      </c>
      <c r="D27" s="42"/>
      <c r="E27" s="909"/>
      <c r="F27" s="910">
        <v>-260.7</v>
      </c>
      <c r="G27" s="914">
        <v>-6115.1</v>
      </c>
      <c r="H27" s="910">
        <v>-350.1</v>
      </c>
      <c r="I27" s="914">
        <v>-6479.5</v>
      </c>
      <c r="J27" s="912">
        <v>-479</v>
      </c>
      <c r="K27" s="913">
        <v>34.292289988492534</v>
      </c>
      <c r="L27" s="931">
        <v>36.81805198514709</v>
      </c>
    </row>
    <row r="28" spans="1:12" ht="12.75">
      <c r="A28" s="278"/>
      <c r="B28" s="42" t="s">
        <v>822</v>
      </c>
      <c r="C28" s="42"/>
      <c r="D28" s="42"/>
      <c r="E28" s="909"/>
      <c r="F28" s="910">
        <v>-6329.5</v>
      </c>
      <c r="G28" s="914">
        <v>-86159.8</v>
      </c>
      <c r="H28" s="910">
        <v>-8848.9</v>
      </c>
      <c r="I28" s="914">
        <v>-112155.2</v>
      </c>
      <c r="J28" s="912">
        <v>-9460.1</v>
      </c>
      <c r="K28" s="913">
        <v>39.80409195039102</v>
      </c>
      <c r="L28" s="931">
        <v>6.907073195538437</v>
      </c>
    </row>
    <row r="29" spans="1:12" ht="12.75">
      <c r="A29" s="278"/>
      <c r="B29" s="916" t="s">
        <v>823</v>
      </c>
      <c r="C29" s="42"/>
      <c r="D29" s="42"/>
      <c r="E29" s="909"/>
      <c r="F29" s="910">
        <v>7352.1</v>
      </c>
      <c r="G29" s="914">
        <v>97704.4</v>
      </c>
      <c r="H29" s="910">
        <v>7801.6</v>
      </c>
      <c r="I29" s="914">
        <v>125988</v>
      </c>
      <c r="J29" s="912">
        <v>9503.4</v>
      </c>
      <c r="K29" s="913">
        <v>6.113899430094802</v>
      </c>
      <c r="L29" s="931">
        <v>21.813474159146832</v>
      </c>
    </row>
    <row r="30" spans="1:12" ht="12.75">
      <c r="A30" s="278"/>
      <c r="B30" s="42"/>
      <c r="C30" s="42" t="s">
        <v>824</v>
      </c>
      <c r="D30" s="42"/>
      <c r="E30" s="909"/>
      <c r="F30" s="910">
        <v>7678.8</v>
      </c>
      <c r="G30" s="914">
        <v>101310.1</v>
      </c>
      <c r="H30" s="910">
        <v>8192.8</v>
      </c>
      <c r="I30" s="914">
        <v>130703.4</v>
      </c>
      <c r="J30" s="912">
        <v>9911.9</v>
      </c>
      <c r="K30" s="913">
        <v>6.6937542324321395</v>
      </c>
      <c r="L30" s="931">
        <v>20.983058295088377</v>
      </c>
    </row>
    <row r="31" spans="1:12" ht="12.75">
      <c r="A31" s="278"/>
      <c r="B31" s="42"/>
      <c r="C31" s="42"/>
      <c r="D31" s="42" t="s">
        <v>825</v>
      </c>
      <c r="E31" s="909"/>
      <c r="F31" s="910">
        <v>1249.6</v>
      </c>
      <c r="G31" s="914">
        <v>21071.9</v>
      </c>
      <c r="H31" s="910">
        <v>1395.2</v>
      </c>
      <c r="I31" s="914">
        <v>18845.4</v>
      </c>
      <c r="J31" s="912">
        <v>958.2</v>
      </c>
      <c r="K31" s="913">
        <v>11.651728553137016</v>
      </c>
      <c r="L31" s="931">
        <v>-31.321674311926607</v>
      </c>
    </row>
    <row r="32" spans="1:12" ht="12.75">
      <c r="A32" s="278"/>
      <c r="B32" s="42"/>
      <c r="C32" s="42"/>
      <c r="D32" s="42" t="s">
        <v>826</v>
      </c>
      <c r="E32" s="909"/>
      <c r="F32" s="910">
        <v>5362.5</v>
      </c>
      <c r="G32" s="914">
        <v>65541.2</v>
      </c>
      <c r="H32" s="910">
        <v>5939.5</v>
      </c>
      <c r="I32" s="914">
        <v>97536.2</v>
      </c>
      <c r="J32" s="912">
        <v>7716.7</v>
      </c>
      <c r="K32" s="913">
        <v>10.759906759906759</v>
      </c>
      <c r="L32" s="931">
        <v>29.92171058169879</v>
      </c>
    </row>
    <row r="33" spans="1:12" ht="12.75">
      <c r="A33" s="278"/>
      <c r="B33" s="42"/>
      <c r="C33" s="42"/>
      <c r="D33" s="42" t="s">
        <v>827</v>
      </c>
      <c r="E33" s="909"/>
      <c r="F33" s="910">
        <v>942.8</v>
      </c>
      <c r="G33" s="914">
        <v>12502.2</v>
      </c>
      <c r="H33" s="910">
        <v>858.1</v>
      </c>
      <c r="I33" s="914">
        <v>12007.3</v>
      </c>
      <c r="J33" s="912">
        <v>925.1</v>
      </c>
      <c r="K33" s="913">
        <v>-8.983877810776404</v>
      </c>
      <c r="L33" s="931">
        <v>7.807947791632677</v>
      </c>
    </row>
    <row r="34" spans="1:12" ht="12.75">
      <c r="A34" s="278"/>
      <c r="B34" s="42"/>
      <c r="C34" s="42"/>
      <c r="D34" s="42" t="s">
        <v>828</v>
      </c>
      <c r="E34" s="909"/>
      <c r="F34" s="910">
        <v>123.9</v>
      </c>
      <c r="G34" s="914">
        <v>2194.8</v>
      </c>
      <c r="H34" s="910">
        <v>0</v>
      </c>
      <c r="I34" s="914">
        <v>2314.5</v>
      </c>
      <c r="J34" s="912">
        <v>311.9</v>
      </c>
      <c r="K34" s="913">
        <v>-100</v>
      </c>
      <c r="L34" s="932" t="s">
        <v>357</v>
      </c>
    </row>
    <row r="35" spans="1:12" ht="12.75">
      <c r="A35" s="278"/>
      <c r="B35" s="42"/>
      <c r="C35" s="42" t="s">
        <v>829</v>
      </c>
      <c r="D35" s="42"/>
      <c r="E35" s="909"/>
      <c r="F35" s="910">
        <v>-326.7</v>
      </c>
      <c r="G35" s="914">
        <v>-3605.7</v>
      </c>
      <c r="H35" s="910">
        <v>-391.2</v>
      </c>
      <c r="I35" s="914">
        <v>-4715.4</v>
      </c>
      <c r="J35" s="912">
        <v>-408.5</v>
      </c>
      <c r="K35" s="917">
        <v>19.74288337924702</v>
      </c>
      <c r="L35" s="931">
        <v>4.42229038854806</v>
      </c>
    </row>
    <row r="36" spans="1:12" ht="12.75">
      <c r="A36" s="933" t="s">
        <v>830</v>
      </c>
      <c r="B36" s="918" t="s">
        <v>831</v>
      </c>
      <c r="C36" s="918"/>
      <c r="D36" s="918"/>
      <c r="E36" s="919"/>
      <c r="F36" s="920">
        <v>91.4</v>
      </c>
      <c r="G36" s="911">
        <v>1573.6</v>
      </c>
      <c r="H36" s="920">
        <v>686.6</v>
      </c>
      <c r="I36" s="911">
        <v>3107</v>
      </c>
      <c r="J36" s="921">
        <v>617.5</v>
      </c>
      <c r="K36" s="915" t="s">
        <v>357</v>
      </c>
      <c r="L36" s="934">
        <v>-10.064083891639967</v>
      </c>
    </row>
    <row r="37" spans="1:12" ht="12.75">
      <c r="A37" s="791" t="s">
        <v>832</v>
      </c>
      <c r="B37" s="922"/>
      <c r="C37" s="923"/>
      <c r="D37" s="923"/>
      <c r="E37" s="924"/>
      <c r="F37" s="917">
        <v>1114</v>
      </c>
      <c r="G37" s="925">
        <v>13118.2</v>
      </c>
      <c r="H37" s="917">
        <v>-360.699999999998</v>
      </c>
      <c r="I37" s="925">
        <v>16939.8</v>
      </c>
      <c r="J37" s="926">
        <v>660.7999999999984</v>
      </c>
      <c r="K37" s="927">
        <v>-132.37881508078976</v>
      </c>
      <c r="L37" s="935">
        <v>-283.1993346271145</v>
      </c>
    </row>
    <row r="38" spans="1:12" ht="12.75">
      <c r="A38" s="278" t="s">
        <v>833</v>
      </c>
      <c r="B38" s="42" t="s">
        <v>834</v>
      </c>
      <c r="C38" s="42"/>
      <c r="D38" s="42"/>
      <c r="E38" s="909"/>
      <c r="F38" s="910">
        <v>-213.9</v>
      </c>
      <c r="G38" s="914">
        <v>-25536.9</v>
      </c>
      <c r="H38" s="910">
        <v>2025.1</v>
      </c>
      <c r="I38" s="914">
        <v>3189.2</v>
      </c>
      <c r="J38" s="912">
        <v>2823.9</v>
      </c>
      <c r="K38" s="915" t="s">
        <v>357</v>
      </c>
      <c r="L38" s="931">
        <v>39.444965680707135</v>
      </c>
    </row>
    <row r="39" spans="1:12" ht="12.75">
      <c r="A39" s="278"/>
      <c r="B39" s="42" t="s">
        <v>835</v>
      </c>
      <c r="C39" s="42"/>
      <c r="D39" s="42"/>
      <c r="E39" s="909"/>
      <c r="F39" s="910">
        <v>0</v>
      </c>
      <c r="G39" s="914">
        <v>136</v>
      </c>
      <c r="H39" s="910">
        <v>0</v>
      </c>
      <c r="I39" s="914">
        <v>-469.7</v>
      </c>
      <c r="J39" s="912">
        <v>0</v>
      </c>
      <c r="K39" s="915" t="s">
        <v>357</v>
      </c>
      <c r="L39" s="932" t="s">
        <v>357</v>
      </c>
    </row>
    <row r="40" spans="1:12" ht="12.75">
      <c r="A40" s="278"/>
      <c r="B40" s="42" t="s">
        <v>836</v>
      </c>
      <c r="C40" s="42"/>
      <c r="D40" s="42"/>
      <c r="E40" s="909"/>
      <c r="F40" s="910">
        <v>0</v>
      </c>
      <c r="G40" s="914">
        <v>0</v>
      </c>
      <c r="H40" s="910">
        <v>0</v>
      </c>
      <c r="I40" s="914">
        <v>0</v>
      </c>
      <c r="J40" s="912">
        <v>0</v>
      </c>
      <c r="K40" s="915" t="s">
        <v>357</v>
      </c>
      <c r="L40" s="932" t="s">
        <v>357</v>
      </c>
    </row>
    <row r="41" spans="1:12" ht="12.75">
      <c r="A41" s="278"/>
      <c r="B41" s="42" t="s">
        <v>837</v>
      </c>
      <c r="C41" s="42"/>
      <c r="D41" s="42"/>
      <c r="E41" s="909"/>
      <c r="F41" s="910">
        <v>-974.7</v>
      </c>
      <c r="G41" s="914">
        <v>-21863.2</v>
      </c>
      <c r="H41" s="910">
        <v>-480.5</v>
      </c>
      <c r="I41" s="914">
        <v>-13175.3</v>
      </c>
      <c r="J41" s="912">
        <v>-1416.8</v>
      </c>
      <c r="K41" s="913">
        <v>-50.70278034266954</v>
      </c>
      <c r="L41" s="931">
        <v>194.85952133194587</v>
      </c>
    </row>
    <row r="42" spans="1:12" ht="12.75">
      <c r="A42" s="278"/>
      <c r="B42" s="42"/>
      <c r="C42" s="42" t="s">
        <v>838</v>
      </c>
      <c r="D42" s="42"/>
      <c r="E42" s="909"/>
      <c r="F42" s="910">
        <v>130.7</v>
      </c>
      <c r="G42" s="914">
        <v>-323.8</v>
      </c>
      <c r="H42" s="910">
        <v>-209.2</v>
      </c>
      <c r="I42" s="914">
        <v>-2194.3</v>
      </c>
      <c r="J42" s="912">
        <v>-594.1</v>
      </c>
      <c r="K42" s="913">
        <v>-260.0612088752869</v>
      </c>
      <c r="L42" s="931">
        <v>183.98661567877633</v>
      </c>
    </row>
    <row r="43" spans="1:12" ht="12.75">
      <c r="A43" s="278"/>
      <c r="B43" s="42"/>
      <c r="C43" s="42" t="s">
        <v>809</v>
      </c>
      <c r="D43" s="42"/>
      <c r="E43" s="909"/>
      <c r="F43" s="910">
        <v>-1105.4</v>
      </c>
      <c r="G43" s="914">
        <v>-21539.4</v>
      </c>
      <c r="H43" s="910">
        <v>-271.3</v>
      </c>
      <c r="I43" s="914">
        <v>-10981</v>
      </c>
      <c r="J43" s="912">
        <v>-822.7</v>
      </c>
      <c r="K43" s="913">
        <v>-75.4568481997467</v>
      </c>
      <c r="L43" s="931">
        <v>203.24364172502766</v>
      </c>
    </row>
    <row r="44" spans="1:12" ht="12.75">
      <c r="A44" s="278"/>
      <c r="B44" s="42" t="s">
        <v>839</v>
      </c>
      <c r="C44" s="42"/>
      <c r="D44" s="42"/>
      <c r="E44" s="909"/>
      <c r="F44" s="910">
        <v>760.8</v>
      </c>
      <c r="G44" s="914">
        <v>-3809.7</v>
      </c>
      <c r="H44" s="910">
        <v>2505.6</v>
      </c>
      <c r="I44" s="914">
        <v>16834.2</v>
      </c>
      <c r="J44" s="912">
        <v>4240.7</v>
      </c>
      <c r="K44" s="913">
        <v>229.33753943217664</v>
      </c>
      <c r="L44" s="931">
        <v>69.24888250319285</v>
      </c>
    </row>
    <row r="45" spans="1:12" ht="12.75">
      <c r="A45" s="278"/>
      <c r="B45" s="42"/>
      <c r="C45" s="42" t="s">
        <v>838</v>
      </c>
      <c r="D45" s="42"/>
      <c r="E45" s="909"/>
      <c r="F45" s="910">
        <v>1008.4</v>
      </c>
      <c r="G45" s="914">
        <v>-4489</v>
      </c>
      <c r="H45" s="910">
        <v>2150.5</v>
      </c>
      <c r="I45" s="914">
        <v>12906.2</v>
      </c>
      <c r="J45" s="912">
        <v>3507.7</v>
      </c>
      <c r="K45" s="913">
        <v>113.25862752875841</v>
      </c>
      <c r="L45" s="931">
        <v>63.11090444082771</v>
      </c>
    </row>
    <row r="46" spans="1:12" ht="12.75">
      <c r="A46" s="278"/>
      <c r="B46" s="42"/>
      <c r="C46" s="42" t="s">
        <v>840</v>
      </c>
      <c r="D46" s="42"/>
      <c r="E46" s="909"/>
      <c r="F46" s="910">
        <v>-25.4</v>
      </c>
      <c r="G46" s="914">
        <v>744.3999999999987</v>
      </c>
      <c r="H46" s="910">
        <v>347.2</v>
      </c>
      <c r="I46" s="914">
        <v>533.3</v>
      </c>
      <c r="J46" s="912">
        <v>-64.2</v>
      </c>
      <c r="K46" s="915" t="s">
        <v>357</v>
      </c>
      <c r="L46" s="931">
        <v>-118.49078341013825</v>
      </c>
    </row>
    <row r="47" spans="1:12" ht="12.75">
      <c r="A47" s="278"/>
      <c r="B47" s="42"/>
      <c r="C47" s="42"/>
      <c r="D47" s="42" t="s">
        <v>841</v>
      </c>
      <c r="E47" s="909"/>
      <c r="F47" s="910">
        <v>-17.3</v>
      </c>
      <c r="G47" s="914">
        <v>1300.4</v>
      </c>
      <c r="H47" s="910">
        <v>367.9</v>
      </c>
      <c r="I47" s="914">
        <v>703.7</v>
      </c>
      <c r="J47" s="912">
        <v>-61.9</v>
      </c>
      <c r="K47" s="915" t="s">
        <v>357</v>
      </c>
      <c r="L47" s="931">
        <v>-116.82522424571896</v>
      </c>
    </row>
    <row r="48" spans="1:12" ht="12.75">
      <c r="A48" s="278"/>
      <c r="B48" s="42"/>
      <c r="C48" s="42"/>
      <c r="D48" s="42"/>
      <c r="E48" s="909" t="s">
        <v>842</v>
      </c>
      <c r="F48" s="910">
        <v>39.4</v>
      </c>
      <c r="G48" s="914">
        <v>7253.7</v>
      </c>
      <c r="H48" s="910">
        <v>531.4</v>
      </c>
      <c r="I48" s="914">
        <v>7691</v>
      </c>
      <c r="J48" s="912">
        <v>0</v>
      </c>
      <c r="K48" s="915" t="s">
        <v>357</v>
      </c>
      <c r="L48" s="931">
        <v>-100</v>
      </c>
    </row>
    <row r="49" spans="1:12" ht="12.75">
      <c r="A49" s="278"/>
      <c r="B49" s="42"/>
      <c r="C49" s="42"/>
      <c r="D49" s="42"/>
      <c r="E49" s="909" t="s">
        <v>843</v>
      </c>
      <c r="F49" s="910">
        <v>-56.7</v>
      </c>
      <c r="G49" s="914">
        <v>-5953.3</v>
      </c>
      <c r="H49" s="910">
        <v>-163.5</v>
      </c>
      <c r="I49" s="914">
        <v>-6987.3</v>
      </c>
      <c r="J49" s="912">
        <v>-61.9</v>
      </c>
      <c r="K49" s="913">
        <v>188.35978835978835</v>
      </c>
      <c r="L49" s="931">
        <v>-62.14067278287462</v>
      </c>
    </row>
    <row r="50" spans="1:12" ht="12.75">
      <c r="A50" s="278"/>
      <c r="B50" s="42"/>
      <c r="C50" s="42"/>
      <c r="D50" s="42" t="s">
        <v>844</v>
      </c>
      <c r="E50" s="909"/>
      <c r="F50" s="910">
        <v>-8.1</v>
      </c>
      <c r="G50" s="914">
        <v>-556</v>
      </c>
      <c r="H50" s="910">
        <v>-20.7</v>
      </c>
      <c r="I50" s="914">
        <v>-170.4</v>
      </c>
      <c r="J50" s="912">
        <v>-2.3</v>
      </c>
      <c r="K50" s="913">
        <v>155.55555555555557</v>
      </c>
      <c r="L50" s="931">
        <v>-88.88888888888889</v>
      </c>
    </row>
    <row r="51" spans="1:12" ht="12.75">
      <c r="A51" s="278"/>
      <c r="B51" s="42"/>
      <c r="C51" s="42" t="s">
        <v>845</v>
      </c>
      <c r="D51" s="42"/>
      <c r="E51" s="909"/>
      <c r="F51" s="910">
        <v>-222.2</v>
      </c>
      <c r="G51" s="914">
        <v>-65.1</v>
      </c>
      <c r="H51" s="910">
        <v>7.900000000000006</v>
      </c>
      <c r="I51" s="914">
        <v>3394.7</v>
      </c>
      <c r="J51" s="912">
        <v>797.2</v>
      </c>
      <c r="K51" s="913">
        <v>-103.55535553555355</v>
      </c>
      <c r="L51" s="931">
        <v>9991.139240506323</v>
      </c>
    </row>
    <row r="52" spans="1:12" ht="12.75">
      <c r="A52" s="278"/>
      <c r="B52" s="42"/>
      <c r="C52" s="42"/>
      <c r="D52" s="42" t="s">
        <v>257</v>
      </c>
      <c r="E52" s="909"/>
      <c r="F52" s="910">
        <v>106.5</v>
      </c>
      <c r="G52" s="914">
        <v>46.2</v>
      </c>
      <c r="H52" s="910">
        <v>100</v>
      </c>
      <c r="I52" s="914">
        <v>-116.5</v>
      </c>
      <c r="J52" s="912">
        <v>35</v>
      </c>
      <c r="K52" s="913">
        <v>-6.103286384976526</v>
      </c>
      <c r="L52" s="931">
        <v>-65</v>
      </c>
    </row>
    <row r="53" spans="1:12" ht="12.75">
      <c r="A53" s="278"/>
      <c r="B53" s="42"/>
      <c r="C53" s="42"/>
      <c r="D53" s="42" t="s">
        <v>846</v>
      </c>
      <c r="E53" s="909"/>
      <c r="F53" s="910">
        <v>-328.7</v>
      </c>
      <c r="G53" s="914">
        <v>-111.3</v>
      </c>
      <c r="H53" s="910">
        <v>-92.1</v>
      </c>
      <c r="I53" s="914">
        <v>3511.2</v>
      </c>
      <c r="J53" s="912">
        <v>762.2</v>
      </c>
      <c r="K53" s="913">
        <v>-71.98052935807728</v>
      </c>
      <c r="L53" s="931">
        <v>-927.5787187839306</v>
      </c>
    </row>
    <row r="54" spans="1:12" ht="12.75">
      <c r="A54" s="278"/>
      <c r="B54" s="42"/>
      <c r="C54" s="42" t="s">
        <v>847</v>
      </c>
      <c r="D54" s="42"/>
      <c r="E54" s="909"/>
      <c r="F54" s="910">
        <v>0</v>
      </c>
      <c r="G54" s="914">
        <v>0</v>
      </c>
      <c r="H54" s="910">
        <v>0</v>
      </c>
      <c r="I54" s="914">
        <v>0</v>
      </c>
      <c r="J54" s="912">
        <v>0</v>
      </c>
      <c r="K54" s="915" t="s">
        <v>357</v>
      </c>
      <c r="L54" s="932" t="s">
        <v>357</v>
      </c>
    </row>
    <row r="55" spans="1:12" ht="12.75">
      <c r="A55" s="278" t="s">
        <v>848</v>
      </c>
      <c r="B55" s="42"/>
      <c r="C55" s="42"/>
      <c r="D55" s="42"/>
      <c r="E55" s="909"/>
      <c r="F55" s="910">
        <v>900.1</v>
      </c>
      <c r="G55" s="914">
        <v>-12418.7</v>
      </c>
      <c r="H55" s="910">
        <v>1664.4</v>
      </c>
      <c r="I55" s="914">
        <v>20129</v>
      </c>
      <c r="J55" s="912">
        <v>3484.7</v>
      </c>
      <c r="K55" s="913">
        <v>84.91278746805911</v>
      </c>
      <c r="L55" s="931">
        <v>109.36673876472001</v>
      </c>
    </row>
    <row r="56" spans="1:12" ht="12.75">
      <c r="A56" s="933" t="s">
        <v>849</v>
      </c>
      <c r="B56" s="918" t="s">
        <v>850</v>
      </c>
      <c r="C56" s="918"/>
      <c r="D56" s="918"/>
      <c r="E56" s="919"/>
      <c r="F56" s="920">
        <v>-3785.1</v>
      </c>
      <c r="G56" s="911">
        <v>18095.7</v>
      </c>
      <c r="H56" s="920">
        <v>238.9999999999991</v>
      </c>
      <c r="I56" s="911">
        <v>8896.500000000015</v>
      </c>
      <c r="J56" s="921">
        <v>505.300000000002</v>
      </c>
      <c r="K56" s="928">
        <v>-106.31423212068371</v>
      </c>
      <c r="L56" s="934">
        <v>111.42259414226106</v>
      </c>
    </row>
    <row r="57" spans="1:12" ht="12.75">
      <c r="A57" s="791" t="s">
        <v>851</v>
      </c>
      <c r="B57" s="923"/>
      <c r="C57" s="923"/>
      <c r="D57" s="923"/>
      <c r="E57" s="924"/>
      <c r="F57" s="917">
        <v>-2885</v>
      </c>
      <c r="G57" s="925">
        <v>5677</v>
      </c>
      <c r="H57" s="917">
        <v>1903.4</v>
      </c>
      <c r="I57" s="925">
        <v>29025.5</v>
      </c>
      <c r="J57" s="926">
        <v>3990</v>
      </c>
      <c r="K57" s="927">
        <v>-165.97573656845753</v>
      </c>
      <c r="L57" s="935">
        <v>109.62488179048017</v>
      </c>
    </row>
    <row r="58" spans="1:12" ht="12.75">
      <c r="A58" s="278" t="s">
        <v>852</v>
      </c>
      <c r="B58" s="42"/>
      <c r="C58" s="42"/>
      <c r="D58" s="42"/>
      <c r="E58" s="909"/>
      <c r="F58" s="910">
        <v>2885</v>
      </c>
      <c r="G58" s="914">
        <v>-5677</v>
      </c>
      <c r="H58" s="910">
        <v>-1903.4</v>
      </c>
      <c r="I58" s="914">
        <v>-29025.5</v>
      </c>
      <c r="J58" s="912">
        <v>-3990</v>
      </c>
      <c r="K58" s="913">
        <v>-165.97573656845753</v>
      </c>
      <c r="L58" s="931">
        <v>109.62488179048017</v>
      </c>
    </row>
    <row r="59" spans="1:12" ht="12.75">
      <c r="A59" s="278"/>
      <c r="B59" s="42" t="s">
        <v>853</v>
      </c>
      <c r="C59" s="42"/>
      <c r="D59" s="42"/>
      <c r="E59" s="909"/>
      <c r="F59" s="910">
        <v>2885</v>
      </c>
      <c r="G59" s="914">
        <v>-6462.2</v>
      </c>
      <c r="H59" s="910">
        <v>-1903.4</v>
      </c>
      <c r="I59" s="914">
        <v>-29025.5</v>
      </c>
      <c r="J59" s="912">
        <v>-3990</v>
      </c>
      <c r="K59" s="913">
        <v>-165.97573656845753</v>
      </c>
      <c r="L59" s="931">
        <v>109.62488179048017</v>
      </c>
    </row>
    <row r="60" spans="1:12" ht="12.75">
      <c r="A60" s="278"/>
      <c r="B60" s="42"/>
      <c r="C60" s="42" t="s">
        <v>257</v>
      </c>
      <c r="D60" s="42"/>
      <c r="E60" s="909"/>
      <c r="F60" s="910">
        <v>2992.6</v>
      </c>
      <c r="G60" s="914">
        <v>-3251.3</v>
      </c>
      <c r="H60" s="910">
        <v>361.8</v>
      </c>
      <c r="I60" s="914">
        <v>-21401.7</v>
      </c>
      <c r="J60" s="912">
        <v>-3253.4</v>
      </c>
      <c r="K60" s="913">
        <v>-87.91017844015236</v>
      </c>
      <c r="L60" s="932" t="s">
        <v>357</v>
      </c>
    </row>
    <row r="61" spans="1:12" ht="12.75">
      <c r="A61" s="278"/>
      <c r="B61" s="42"/>
      <c r="C61" s="42" t="s">
        <v>846</v>
      </c>
      <c r="D61" s="42"/>
      <c r="E61" s="909"/>
      <c r="F61" s="910">
        <v>-107.6</v>
      </c>
      <c r="G61" s="914">
        <v>-3210.9</v>
      </c>
      <c r="H61" s="910">
        <v>-2265.2</v>
      </c>
      <c r="I61" s="914">
        <v>-7623.8</v>
      </c>
      <c r="J61" s="912">
        <v>-736.6</v>
      </c>
      <c r="K61" s="915" t="s">
        <v>357</v>
      </c>
      <c r="L61" s="931">
        <v>-67.48190005297545</v>
      </c>
    </row>
    <row r="62" spans="1:12" ht="12.75">
      <c r="A62" s="278"/>
      <c r="B62" s="42" t="s">
        <v>854</v>
      </c>
      <c r="C62" s="42"/>
      <c r="D62" s="42"/>
      <c r="E62" s="909"/>
      <c r="F62" s="910">
        <v>0</v>
      </c>
      <c r="G62" s="914">
        <v>785.2</v>
      </c>
      <c r="H62" s="910">
        <v>0</v>
      </c>
      <c r="I62" s="914">
        <v>0</v>
      </c>
      <c r="J62" s="912">
        <v>0</v>
      </c>
      <c r="K62" s="915" t="s">
        <v>357</v>
      </c>
      <c r="L62" s="932" t="s">
        <v>357</v>
      </c>
    </row>
    <row r="63" spans="1:12" ht="13.5" thickBot="1">
      <c r="A63" s="936" t="s">
        <v>855</v>
      </c>
      <c r="B63" s="937"/>
      <c r="C63" s="937"/>
      <c r="D63" s="937"/>
      <c r="E63" s="937"/>
      <c r="F63" s="938">
        <v>2662.8</v>
      </c>
      <c r="G63" s="939">
        <v>-5742.1</v>
      </c>
      <c r="H63" s="938">
        <v>-1895.5</v>
      </c>
      <c r="I63" s="939">
        <v>-25630.8</v>
      </c>
      <c r="J63" s="940">
        <v>-3192.8</v>
      </c>
      <c r="K63" s="941">
        <v>-171.18446747784287</v>
      </c>
      <c r="L63" s="942">
        <v>68.4410445792667</v>
      </c>
    </row>
  </sheetData>
  <mergeCells count="7">
    <mergeCell ref="A2:L2"/>
    <mergeCell ref="A3:E3"/>
    <mergeCell ref="A4:E6"/>
    <mergeCell ref="F4:G4"/>
    <mergeCell ref="H4:I4"/>
    <mergeCell ref="K4:L4"/>
    <mergeCell ref="K5:L5"/>
  </mergeCells>
  <printOptions horizontalCentered="1"/>
  <pageMargins left="0.42" right="0.48" top="0.82" bottom="0.72" header="0.5" footer="0.5"/>
  <pageSetup fitToHeight="1" fitToWidth="1" horizontalDpi="300" verticalDpi="3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C3" sqref="C3"/>
    </sheetView>
  </sheetViews>
  <sheetFormatPr defaultColWidth="9.140625" defaultRowHeight="12.75"/>
  <cols>
    <col min="1" max="1" width="4.140625" style="67" customWidth="1"/>
    <col min="2" max="2" width="27.8515625" style="67" customWidth="1"/>
    <col min="3" max="3" width="10.57421875" style="67" customWidth="1"/>
    <col min="4" max="4" width="10.140625" style="67" customWidth="1"/>
    <col min="5" max="5" width="10.421875" style="67" customWidth="1"/>
    <col min="6" max="6" width="10.00390625" style="67" customWidth="1"/>
    <col min="7" max="7" width="10.57421875" style="67" customWidth="1"/>
    <col min="8" max="8" width="10.421875" style="67" customWidth="1"/>
    <col min="9" max="9" width="8.8515625" style="67" customWidth="1"/>
    <col min="10" max="16384" width="9.140625" style="67" customWidth="1"/>
  </cols>
  <sheetData>
    <row r="1" ht="12.75">
      <c r="E1" s="719" t="s">
        <v>759</v>
      </c>
    </row>
    <row r="2" spans="1:10" ht="15.75">
      <c r="A2" s="1123" t="s">
        <v>858</v>
      </c>
      <c r="B2" s="1124"/>
      <c r="C2" s="1124"/>
      <c r="D2" s="1124"/>
      <c r="E2" s="1124"/>
      <c r="F2" s="1124"/>
      <c r="G2" s="1124"/>
      <c r="H2" s="1124"/>
      <c r="I2" s="1124"/>
      <c r="J2" s="1124"/>
    </row>
    <row r="4" spans="1:10" ht="12.75">
      <c r="A4" s="1125" t="s">
        <v>42</v>
      </c>
      <c r="B4" s="1126"/>
      <c r="C4" s="1126"/>
      <c r="D4" s="1126"/>
      <c r="E4" s="1126"/>
      <c r="F4" s="1126"/>
      <c r="G4" s="1126"/>
      <c r="H4" s="1126"/>
      <c r="I4" s="1126"/>
      <c r="J4" s="1126"/>
    </row>
    <row r="5" spans="1:10" ht="12.75">
      <c r="A5" s="731"/>
      <c r="B5" s="732"/>
      <c r="C5" s="666"/>
      <c r="D5" s="666"/>
      <c r="E5" s="666"/>
      <c r="F5" s="666"/>
      <c r="G5" s="666"/>
      <c r="H5" s="760"/>
      <c r="I5" s="733" t="s">
        <v>732</v>
      </c>
      <c r="J5" s="734"/>
    </row>
    <row r="6" spans="1:10" ht="12.75">
      <c r="A6" s="656"/>
      <c r="B6" s="735"/>
      <c r="C6" s="736" t="s">
        <v>733</v>
      </c>
      <c r="D6" s="736" t="s">
        <v>734</v>
      </c>
      <c r="E6" s="736" t="s">
        <v>733</v>
      </c>
      <c r="F6" s="736" t="s">
        <v>734</v>
      </c>
      <c r="G6" s="736" t="s">
        <v>733</v>
      </c>
      <c r="H6" s="736" t="s">
        <v>734</v>
      </c>
      <c r="I6" s="737" t="s">
        <v>735</v>
      </c>
      <c r="J6" s="738"/>
    </row>
    <row r="7" spans="1:10" ht="12.75">
      <c r="A7" s="656"/>
      <c r="B7" s="735"/>
      <c r="C7" s="736" t="s">
        <v>736</v>
      </c>
      <c r="D7" s="736" t="s">
        <v>736</v>
      </c>
      <c r="E7" s="736" t="s">
        <v>737</v>
      </c>
      <c r="F7" s="736" t="s">
        <v>737</v>
      </c>
      <c r="G7" s="736" t="s">
        <v>738</v>
      </c>
      <c r="H7" s="736" t="s">
        <v>738</v>
      </c>
      <c r="I7" s="739" t="s">
        <v>737</v>
      </c>
      <c r="J7" s="739" t="s">
        <v>738</v>
      </c>
    </row>
    <row r="8" spans="1:10" ht="12.75">
      <c r="A8" s="750"/>
      <c r="B8" s="740"/>
      <c r="C8" s="741"/>
      <c r="D8" s="741"/>
      <c r="E8" s="741"/>
      <c r="F8" s="741"/>
      <c r="G8" s="741"/>
      <c r="H8" s="741"/>
      <c r="I8" s="741"/>
      <c r="J8" s="741"/>
    </row>
    <row r="9" spans="1:10" ht="12.75">
      <c r="A9" s="761"/>
      <c r="B9" s="732"/>
      <c r="C9" s="666"/>
      <c r="D9" s="666"/>
      <c r="E9" s="666"/>
      <c r="F9" s="666"/>
      <c r="G9" s="666"/>
      <c r="H9" s="666"/>
      <c r="I9" s="666"/>
      <c r="J9" s="666"/>
    </row>
    <row r="10" spans="1:10" ht="12.75">
      <c r="A10" s="742" t="s">
        <v>257</v>
      </c>
      <c r="B10" s="743"/>
      <c r="C10" s="744">
        <v>107915.9</v>
      </c>
      <c r="D10" s="744">
        <v>104715.3</v>
      </c>
      <c r="E10" s="744">
        <v>104423.7</v>
      </c>
      <c r="F10" s="744">
        <v>104703</v>
      </c>
      <c r="G10" s="744">
        <v>132061.3</v>
      </c>
      <c r="H10" s="744">
        <v>136445.7</v>
      </c>
      <c r="I10" s="744">
        <v>0.267468017317924</v>
      </c>
      <c r="J10" s="744">
        <v>3.319973376000405</v>
      </c>
    </row>
    <row r="11" spans="1:10" ht="12.75">
      <c r="A11" s="656"/>
      <c r="B11" s="735" t="s">
        <v>739</v>
      </c>
      <c r="C11" s="684">
        <v>96235.9</v>
      </c>
      <c r="D11" s="684">
        <v>94283.4</v>
      </c>
      <c r="E11" s="684">
        <v>100823.6</v>
      </c>
      <c r="F11" s="684">
        <v>99248.1</v>
      </c>
      <c r="G11" s="684">
        <v>124240.9</v>
      </c>
      <c r="H11" s="684">
        <v>128866.96</v>
      </c>
      <c r="I11" s="745">
        <v>-1.5626301778551692</v>
      </c>
      <c r="J11" s="745">
        <v>3.723459826836418</v>
      </c>
    </row>
    <row r="12" spans="1:10" ht="12.75">
      <c r="A12" s="656"/>
      <c r="B12" s="746" t="s">
        <v>740</v>
      </c>
      <c r="C12" s="684">
        <v>11680</v>
      </c>
      <c r="D12" s="684">
        <v>10431.9</v>
      </c>
      <c r="E12" s="684">
        <v>3600.1</v>
      </c>
      <c r="F12" s="684">
        <v>5454.9</v>
      </c>
      <c r="G12" s="684">
        <v>7820.4</v>
      </c>
      <c r="H12" s="684">
        <v>7578.74</v>
      </c>
      <c r="I12" s="745">
        <v>51.520791089136395</v>
      </c>
      <c r="J12" s="745">
        <v>-3.0901232673520553</v>
      </c>
    </row>
    <row r="13" spans="1:10" ht="12.75">
      <c r="A13" s="750"/>
      <c r="B13" s="740"/>
      <c r="C13" s="685"/>
      <c r="D13" s="685"/>
      <c r="E13" s="685"/>
      <c r="F13" s="685"/>
      <c r="G13" s="685"/>
      <c r="H13" s="685"/>
      <c r="I13" s="747"/>
      <c r="J13" s="747"/>
    </row>
    <row r="14" spans="1:10" ht="12.75">
      <c r="A14" s="761"/>
      <c r="B14" s="732"/>
      <c r="C14" s="748"/>
      <c r="D14" s="748"/>
      <c r="E14" s="748"/>
      <c r="F14" s="748"/>
      <c r="G14" s="748"/>
      <c r="H14" s="748"/>
      <c r="I14" s="745"/>
      <c r="J14" s="745"/>
    </row>
    <row r="15" spans="1:10" ht="12.75">
      <c r="A15" s="742" t="s">
        <v>741</v>
      </c>
      <c r="B15" s="735"/>
      <c r="C15" s="682">
        <v>22289.2</v>
      </c>
      <c r="D15" s="682">
        <v>22400.7</v>
      </c>
      <c r="E15" s="682">
        <v>25472.7</v>
      </c>
      <c r="F15" s="682">
        <v>27785.1</v>
      </c>
      <c r="G15" s="682">
        <v>32929.8</v>
      </c>
      <c r="H15" s="682">
        <v>33675.2</v>
      </c>
      <c r="I15" s="744">
        <v>9.077954044918684</v>
      </c>
      <c r="J15" s="744">
        <v>2.263603180098258</v>
      </c>
    </row>
    <row r="16" spans="1:10" ht="12.75">
      <c r="A16" s="656"/>
      <c r="B16" s="735" t="s">
        <v>739</v>
      </c>
      <c r="C16" s="684">
        <v>20709.1</v>
      </c>
      <c r="D16" s="684">
        <v>20393.5</v>
      </c>
      <c r="E16" s="684">
        <v>23154.9</v>
      </c>
      <c r="F16" s="684">
        <v>25773.7</v>
      </c>
      <c r="G16" s="684">
        <v>31655.1</v>
      </c>
      <c r="H16" s="684">
        <v>30971</v>
      </c>
      <c r="I16" s="745">
        <v>11.309917123373452</v>
      </c>
      <c r="J16" s="745">
        <v>-2.161105161569566</v>
      </c>
    </row>
    <row r="17" spans="1:10" ht="12.75">
      <c r="A17" s="656"/>
      <c r="B17" s="746" t="s">
        <v>740</v>
      </c>
      <c r="C17" s="684">
        <v>1580.1</v>
      </c>
      <c r="D17" s="684">
        <v>2007.2</v>
      </c>
      <c r="E17" s="684">
        <v>2317.8</v>
      </c>
      <c r="F17" s="684">
        <v>2011.4</v>
      </c>
      <c r="G17" s="684">
        <v>1274.7</v>
      </c>
      <c r="H17" s="684">
        <v>2704.2</v>
      </c>
      <c r="I17" s="745">
        <v>-13.21943222020883</v>
      </c>
      <c r="J17" s="745">
        <v>112.14403389032711</v>
      </c>
    </row>
    <row r="18" spans="1:10" ht="12.75">
      <c r="A18" s="750"/>
      <c r="B18" s="740"/>
      <c r="C18" s="671"/>
      <c r="D18" s="671"/>
      <c r="E18" s="671"/>
      <c r="F18" s="671"/>
      <c r="G18" s="671"/>
      <c r="H18" s="671"/>
      <c r="I18" s="747"/>
      <c r="J18" s="747"/>
    </row>
    <row r="19" spans="1:10" ht="12.75">
      <c r="A19" s="656"/>
      <c r="B19" s="735"/>
      <c r="C19" s="684"/>
      <c r="D19" s="684"/>
      <c r="E19" s="684"/>
      <c r="F19" s="684"/>
      <c r="G19" s="684"/>
      <c r="H19" s="684"/>
      <c r="I19" s="745"/>
      <c r="J19" s="745"/>
    </row>
    <row r="20" spans="1:10" ht="12.75">
      <c r="A20" s="742" t="s">
        <v>742</v>
      </c>
      <c r="B20" s="743"/>
      <c r="C20" s="682">
        <v>130205.1</v>
      </c>
      <c r="D20" s="682">
        <v>127116</v>
      </c>
      <c r="E20" s="682">
        <v>129896.4</v>
      </c>
      <c r="F20" s="682">
        <v>132488.1</v>
      </c>
      <c r="G20" s="682">
        <v>164991.1</v>
      </c>
      <c r="H20" s="682">
        <v>170120.9</v>
      </c>
      <c r="I20" s="744">
        <v>1.9952054098497172</v>
      </c>
      <c r="J20" s="744">
        <v>3.109137401956815</v>
      </c>
    </row>
    <row r="21" spans="1:10" ht="12.75">
      <c r="A21" s="656"/>
      <c r="B21" s="735"/>
      <c r="C21" s="684"/>
      <c r="D21" s="684"/>
      <c r="E21" s="684"/>
      <c r="F21" s="684"/>
      <c r="G21" s="684"/>
      <c r="H21" s="684"/>
      <c r="I21" s="745"/>
      <c r="J21" s="745"/>
    </row>
    <row r="22" spans="1:10" ht="12.75">
      <c r="A22" s="656"/>
      <c r="B22" s="735" t="s">
        <v>739</v>
      </c>
      <c r="C22" s="684">
        <v>116945</v>
      </c>
      <c r="D22" s="684">
        <v>114676.9</v>
      </c>
      <c r="E22" s="684">
        <v>123978.5</v>
      </c>
      <c r="F22" s="684">
        <v>125021.8</v>
      </c>
      <c r="G22" s="684">
        <v>155896</v>
      </c>
      <c r="H22" s="684">
        <v>159837.96</v>
      </c>
      <c r="I22" s="745">
        <v>0.8415168759099458</v>
      </c>
      <c r="J22" s="745">
        <v>2.5285831580027747</v>
      </c>
    </row>
    <row r="23" spans="1:10" ht="12.75">
      <c r="A23" s="656"/>
      <c r="B23" s="749" t="s">
        <v>743</v>
      </c>
      <c r="C23" s="684">
        <v>89.8159903106714</v>
      </c>
      <c r="D23" s="684">
        <v>90.21437112558608</v>
      </c>
      <c r="E23" s="684">
        <v>95.44413855965216</v>
      </c>
      <c r="F23" s="684">
        <v>94.36455047660884</v>
      </c>
      <c r="G23" s="684">
        <v>94.48752084203329</v>
      </c>
      <c r="H23" s="684">
        <v>93.95551046344099</v>
      </c>
      <c r="I23" s="745">
        <v>-1.1311203593383397</v>
      </c>
      <c r="J23" s="745">
        <v>-0.5630482987078551</v>
      </c>
    </row>
    <row r="24" spans="1:10" ht="12.75">
      <c r="A24" s="656"/>
      <c r="B24" s="746" t="s">
        <v>740</v>
      </c>
      <c r="C24" s="684">
        <v>13260.1</v>
      </c>
      <c r="D24" s="684">
        <v>12439.1</v>
      </c>
      <c r="E24" s="684">
        <v>5917.9</v>
      </c>
      <c r="F24" s="684">
        <v>7466.3</v>
      </c>
      <c r="G24" s="684">
        <v>9095.1</v>
      </c>
      <c r="H24" s="684">
        <v>10282.94</v>
      </c>
      <c r="I24" s="745">
        <v>26.164686797681597</v>
      </c>
      <c r="J24" s="745">
        <v>13.060219238930841</v>
      </c>
    </row>
    <row r="25" spans="1:10" ht="12.75">
      <c r="A25" s="750"/>
      <c r="B25" s="751" t="s">
        <v>743</v>
      </c>
      <c r="C25" s="685">
        <v>10.184009689328605</v>
      </c>
      <c r="D25" s="685">
        <v>9.78562887441392</v>
      </c>
      <c r="E25" s="685">
        <v>4.555861440347847</v>
      </c>
      <c r="F25" s="685">
        <v>5.635449523391157</v>
      </c>
      <c r="G25" s="685">
        <v>5.512479157966702</v>
      </c>
      <c r="H25" s="685">
        <v>6.0444895365589995</v>
      </c>
      <c r="I25" s="745">
        <v>23.69668386931629</v>
      </c>
      <c r="J25" s="745">
        <v>9.651018413800799</v>
      </c>
    </row>
    <row r="26" spans="1:10" ht="12.75">
      <c r="A26" s="752" t="s">
        <v>744</v>
      </c>
      <c r="B26" s="762"/>
      <c r="C26" s="677"/>
      <c r="D26" s="677"/>
      <c r="E26" s="677"/>
      <c r="F26" s="677"/>
      <c r="G26" s="677"/>
      <c r="H26" s="677"/>
      <c r="I26" s="670"/>
      <c r="J26" s="3"/>
    </row>
    <row r="27" spans="1:10" ht="12.75">
      <c r="A27" s="763"/>
      <c r="B27" s="749" t="s">
        <v>745</v>
      </c>
      <c r="C27" s="684">
        <v>11.465324695051478</v>
      </c>
      <c r="D27" s="684">
        <v>11.426979018715953</v>
      </c>
      <c r="E27" s="684">
        <v>10.428308410314596</v>
      </c>
      <c r="F27" s="684">
        <v>9.624578659847737</v>
      </c>
      <c r="G27" s="684">
        <v>11.451677963758689</v>
      </c>
      <c r="H27" s="684">
        <v>11.624408943067209</v>
      </c>
      <c r="I27" s="667"/>
      <c r="J27" s="667"/>
    </row>
    <row r="28" spans="1:10" ht="12.75">
      <c r="A28" s="764"/>
      <c r="B28" s="753" t="s">
        <v>746</v>
      </c>
      <c r="C28" s="685">
        <v>9.673598191162476</v>
      </c>
      <c r="D28" s="685">
        <v>9.779583169847902</v>
      </c>
      <c r="E28" s="685">
        <v>8.781248574021587</v>
      </c>
      <c r="F28" s="685">
        <v>7.865876248263414</v>
      </c>
      <c r="G28" s="685">
        <v>9.63362608809891</v>
      </c>
      <c r="H28" s="829">
        <v>9.48514956371442</v>
      </c>
      <c r="I28" s="673"/>
      <c r="J28" s="5"/>
    </row>
    <row r="29" spans="1:10" ht="12.75">
      <c r="A29" s="754" t="s">
        <v>747</v>
      </c>
      <c r="B29" s="732"/>
      <c r="C29" s="684">
        <v>130205.1</v>
      </c>
      <c r="D29" s="684">
        <v>127116</v>
      </c>
      <c r="E29" s="684">
        <v>129896.4</v>
      </c>
      <c r="F29" s="684">
        <v>132488.1</v>
      </c>
      <c r="G29" s="684">
        <v>164991.1</v>
      </c>
      <c r="H29" s="684">
        <v>170120.9</v>
      </c>
      <c r="I29" s="745">
        <v>1.9952054098497172</v>
      </c>
      <c r="J29" s="745">
        <v>3.109137401956815</v>
      </c>
    </row>
    <row r="30" spans="1:10" ht="12.75">
      <c r="A30" s="755" t="s">
        <v>748</v>
      </c>
      <c r="B30" s="735"/>
      <c r="C30" s="684">
        <v>1160.9</v>
      </c>
      <c r="D30" s="684">
        <v>1162.2</v>
      </c>
      <c r="E30" s="684">
        <v>1020.5</v>
      </c>
      <c r="F30" s="684">
        <v>1026.1</v>
      </c>
      <c r="G30" s="684">
        <v>1072.6</v>
      </c>
      <c r="H30" s="684">
        <v>1071.5</v>
      </c>
      <c r="I30" s="745">
        <v>0.5487506124448771</v>
      </c>
      <c r="J30" s="745">
        <v>-0.10255454036919787</v>
      </c>
    </row>
    <row r="31" spans="1:10" ht="12.75">
      <c r="A31" s="755" t="s">
        <v>749</v>
      </c>
      <c r="B31" s="735"/>
      <c r="C31" s="684">
        <v>131366</v>
      </c>
      <c r="D31" s="684">
        <v>128278.2</v>
      </c>
      <c r="E31" s="684">
        <v>130916.9</v>
      </c>
      <c r="F31" s="684">
        <v>133514.2</v>
      </c>
      <c r="G31" s="684">
        <v>166063.7</v>
      </c>
      <c r="H31" s="684">
        <v>171192.4</v>
      </c>
      <c r="I31" s="745">
        <v>1.9839302641599659</v>
      </c>
      <c r="J31" s="745">
        <v>3.088393188878726</v>
      </c>
    </row>
    <row r="32" spans="1:10" ht="12.75">
      <c r="A32" s="755" t="s">
        <v>750</v>
      </c>
      <c r="B32" s="735"/>
      <c r="C32" s="684">
        <v>22561.4</v>
      </c>
      <c r="D32" s="684">
        <v>22339.8</v>
      </c>
      <c r="E32" s="684">
        <v>23174.8</v>
      </c>
      <c r="F32" s="684">
        <v>23199.6</v>
      </c>
      <c r="G32" s="684">
        <v>26662.6</v>
      </c>
      <c r="H32" s="684">
        <v>27480.6</v>
      </c>
      <c r="I32" s="745">
        <v>0.10701278975440687</v>
      </c>
      <c r="J32" s="745">
        <v>3.0679678650994475</v>
      </c>
    </row>
    <row r="33" spans="1:10" ht="12.75">
      <c r="A33" s="755" t="s">
        <v>751</v>
      </c>
      <c r="B33" s="735"/>
      <c r="C33" s="684">
        <v>108804.6</v>
      </c>
      <c r="D33" s="684">
        <v>105938.4</v>
      </c>
      <c r="E33" s="684">
        <v>107742.1</v>
      </c>
      <c r="F33" s="684">
        <v>110314.6</v>
      </c>
      <c r="G33" s="684">
        <v>139401.1</v>
      </c>
      <c r="H33" s="684">
        <v>143711.8</v>
      </c>
      <c r="I33" s="745">
        <v>2.387646054791986</v>
      </c>
      <c r="J33" s="745">
        <v>3.092299845553569</v>
      </c>
    </row>
    <row r="34" spans="1:10" ht="12.75">
      <c r="A34" s="755" t="s">
        <v>752</v>
      </c>
      <c r="B34" s="735"/>
      <c r="C34" s="684">
        <v>-17397.6</v>
      </c>
      <c r="D34" s="684">
        <v>2866.2</v>
      </c>
      <c r="E34" s="684">
        <v>1062.500000000029</v>
      </c>
      <c r="F34" s="684">
        <v>-2572.500000000029</v>
      </c>
      <c r="G34" s="684">
        <v>-31659</v>
      </c>
      <c r="H34" s="684">
        <v>-4310.6999999999825</v>
      </c>
      <c r="I34" s="765" t="s">
        <v>357</v>
      </c>
      <c r="J34" s="765" t="s">
        <v>357</v>
      </c>
    </row>
    <row r="35" spans="1:10" ht="12.75">
      <c r="A35" s="755" t="s">
        <v>753</v>
      </c>
      <c r="B35" s="735"/>
      <c r="C35" s="684">
        <v>1392.5</v>
      </c>
      <c r="D35" s="684">
        <v>-203.5</v>
      </c>
      <c r="E35" s="684">
        <v>-6804.8</v>
      </c>
      <c r="F35" s="684">
        <v>677.1</v>
      </c>
      <c r="G35" s="684">
        <v>6028.1</v>
      </c>
      <c r="H35" s="684">
        <v>1118</v>
      </c>
      <c r="I35" s="765" t="s">
        <v>357</v>
      </c>
      <c r="J35" s="765" t="s">
        <v>357</v>
      </c>
    </row>
    <row r="36" spans="1:10" ht="12.75">
      <c r="A36" s="756" t="s">
        <v>754</v>
      </c>
      <c r="B36" s="740"/>
      <c r="C36" s="766">
        <v>-16005.1</v>
      </c>
      <c r="D36" s="766">
        <v>2662.7</v>
      </c>
      <c r="E36" s="766">
        <v>-5742.299999999971</v>
      </c>
      <c r="F36" s="766">
        <v>-1895.4000000000292</v>
      </c>
      <c r="G36" s="766">
        <v>-25630.9</v>
      </c>
      <c r="H36" s="766">
        <v>-3192.7</v>
      </c>
      <c r="I36" s="767" t="s">
        <v>357</v>
      </c>
      <c r="J36" s="767" t="s">
        <v>357</v>
      </c>
    </row>
    <row r="37" ht="12.75">
      <c r="A37" s="757" t="s">
        <v>755</v>
      </c>
    </row>
    <row r="38" ht="12.75">
      <c r="A38" s="757" t="s">
        <v>756</v>
      </c>
    </row>
    <row r="39" ht="12.75">
      <c r="A39" s="758" t="s">
        <v>757</v>
      </c>
    </row>
    <row r="40" spans="2:8" ht="12.75">
      <c r="B40" s="67" t="s">
        <v>758</v>
      </c>
      <c r="C40" s="759">
        <v>74.14</v>
      </c>
      <c r="D40" s="759">
        <v>74.24</v>
      </c>
      <c r="E40" s="759">
        <v>70.35</v>
      </c>
      <c r="F40" s="759">
        <v>70.25</v>
      </c>
      <c r="G40" s="759">
        <v>74.1</v>
      </c>
      <c r="H40" s="759">
        <v>74.35</v>
      </c>
    </row>
  </sheetData>
  <mergeCells count="2">
    <mergeCell ref="A2:J2"/>
    <mergeCell ref="A4:J4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K8" sqref="K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7.28125" style="0" customWidth="1"/>
    <col min="4" max="4" width="7.00390625" style="0" customWidth="1"/>
    <col min="5" max="7" width="7.140625" style="0" customWidth="1"/>
    <col min="8" max="8" width="7.421875" style="0" customWidth="1"/>
    <col min="9" max="9" width="6.421875" style="0" customWidth="1"/>
    <col min="10" max="10" width="8.140625" style="0" customWidth="1"/>
    <col min="11" max="11" width="7.00390625" style="0" customWidth="1"/>
  </cols>
  <sheetData>
    <row r="1" spans="1:8" ht="12.75">
      <c r="A1" s="968" t="s">
        <v>772</v>
      </c>
      <c r="B1" s="968"/>
      <c r="C1" s="968"/>
      <c r="D1" s="968"/>
      <c r="E1" s="968"/>
      <c r="F1" s="968"/>
      <c r="G1" s="968"/>
      <c r="H1" s="968"/>
    </row>
    <row r="2" spans="1:8" ht="32.25" customHeight="1">
      <c r="A2" s="1131" t="s">
        <v>760</v>
      </c>
      <c r="B2" s="1132"/>
      <c r="C2" s="1132"/>
      <c r="D2" s="1132"/>
      <c r="E2" s="1132"/>
      <c r="F2" s="1132"/>
      <c r="G2" s="1132"/>
      <c r="H2" s="1132"/>
    </row>
    <row r="3" spans="1:8" ht="13.5" thickBot="1">
      <c r="A3" s="67"/>
      <c r="B3" s="67"/>
      <c r="C3" s="67"/>
      <c r="D3" s="67"/>
      <c r="E3" s="67"/>
      <c r="F3" s="67"/>
      <c r="G3" s="67"/>
      <c r="H3" s="67"/>
    </row>
    <row r="4" spans="1:8" ht="12.75">
      <c r="A4" s="1133" t="s">
        <v>761</v>
      </c>
      <c r="B4" s="1135" t="s">
        <v>762</v>
      </c>
      <c r="C4" s="1137" t="s">
        <v>763</v>
      </c>
      <c r="D4" s="1049"/>
      <c r="E4" s="1138"/>
      <c r="F4" s="1049" t="s">
        <v>764</v>
      </c>
      <c r="G4" s="1049"/>
      <c r="H4" s="1138"/>
    </row>
    <row r="5" spans="1:8" ht="39" customHeight="1">
      <c r="A5" s="1134"/>
      <c r="B5" s="1136"/>
      <c r="C5" s="772" t="s">
        <v>765</v>
      </c>
      <c r="D5" s="80" t="s">
        <v>766</v>
      </c>
      <c r="E5" s="773" t="s">
        <v>767</v>
      </c>
      <c r="F5" s="80" t="s">
        <v>765</v>
      </c>
      <c r="G5" s="80" t="s">
        <v>766</v>
      </c>
      <c r="H5" s="773" t="s">
        <v>767</v>
      </c>
    </row>
    <row r="6" spans="1:8" ht="18" customHeight="1">
      <c r="A6" s="790" t="s">
        <v>129</v>
      </c>
      <c r="B6" s="782" t="s">
        <v>7</v>
      </c>
      <c r="C6" s="788">
        <v>74.64</v>
      </c>
      <c r="D6" s="774">
        <v>75.25</v>
      </c>
      <c r="E6" s="775">
        <v>74.945</v>
      </c>
      <c r="F6" s="774">
        <v>74.5940625</v>
      </c>
      <c r="G6" s="774">
        <v>75.2040625</v>
      </c>
      <c r="H6" s="775">
        <v>74.8990625</v>
      </c>
    </row>
    <row r="7" spans="1:8" ht="12.75">
      <c r="A7" s="790"/>
      <c r="B7" s="782" t="s">
        <v>768</v>
      </c>
      <c r="C7" s="788">
        <v>74.24</v>
      </c>
      <c r="D7" s="774">
        <v>74.84</v>
      </c>
      <c r="E7" s="775">
        <v>74.54</v>
      </c>
      <c r="F7" s="774">
        <v>72.295</v>
      </c>
      <c r="G7" s="774">
        <v>72.885625</v>
      </c>
      <c r="H7" s="775">
        <v>72.5903125</v>
      </c>
    </row>
    <row r="8" spans="1:8" ht="12.75">
      <c r="A8" s="790"/>
      <c r="B8" s="782" t="s">
        <v>423</v>
      </c>
      <c r="C8" s="788">
        <v>74.25</v>
      </c>
      <c r="D8" s="774">
        <v>74.85</v>
      </c>
      <c r="E8" s="775">
        <v>74.55</v>
      </c>
      <c r="F8" s="774">
        <v>74.32533333333335</v>
      </c>
      <c r="G8" s="774">
        <v>74.92933333333333</v>
      </c>
      <c r="H8" s="775">
        <v>74.62733333333334</v>
      </c>
    </row>
    <row r="9" spans="1:8" ht="12.75">
      <c r="A9" s="790"/>
      <c r="B9" s="782" t="s">
        <v>424</v>
      </c>
      <c r="C9" s="788">
        <v>73.24</v>
      </c>
      <c r="D9" s="774">
        <v>73.85</v>
      </c>
      <c r="E9" s="775">
        <v>73.545</v>
      </c>
      <c r="F9" s="774">
        <v>73.74366666666667</v>
      </c>
      <c r="G9" s="774">
        <v>74.35033333333334</v>
      </c>
      <c r="H9" s="775">
        <v>74.047</v>
      </c>
    </row>
    <row r="10" spans="1:8" ht="12.75">
      <c r="A10" s="790"/>
      <c r="B10" s="782" t="s">
        <v>425</v>
      </c>
      <c r="C10" s="788">
        <v>71.49</v>
      </c>
      <c r="D10" s="774">
        <v>72.1</v>
      </c>
      <c r="E10" s="775">
        <v>71.795</v>
      </c>
      <c r="F10" s="774">
        <v>72.27600000000001</v>
      </c>
      <c r="G10" s="774">
        <v>72.886</v>
      </c>
      <c r="H10" s="775">
        <v>72.581</v>
      </c>
    </row>
    <row r="11" spans="1:8" ht="12.75">
      <c r="A11" s="790"/>
      <c r="B11" s="782" t="s">
        <v>426</v>
      </c>
      <c r="C11" s="788">
        <v>70.91</v>
      </c>
      <c r="D11" s="774">
        <v>71.52</v>
      </c>
      <c r="E11" s="775">
        <v>71.215</v>
      </c>
      <c r="F11" s="774">
        <v>70.80724137931034</v>
      </c>
      <c r="G11" s="774">
        <v>71.41724137931034</v>
      </c>
      <c r="H11" s="775">
        <v>71.11224137931035</v>
      </c>
    </row>
    <row r="12" spans="1:8" ht="12.75">
      <c r="A12" s="790"/>
      <c r="B12" s="782" t="s">
        <v>427</v>
      </c>
      <c r="C12" s="788">
        <v>70.59</v>
      </c>
      <c r="D12" s="774">
        <v>71.18</v>
      </c>
      <c r="E12" s="775">
        <v>70.885</v>
      </c>
      <c r="F12" s="774">
        <v>70.67206896551725</v>
      </c>
      <c r="G12" s="774">
        <v>71.2648275862069</v>
      </c>
      <c r="H12" s="775">
        <v>70.96844827586207</v>
      </c>
    </row>
    <row r="13" spans="1:8" ht="12.75">
      <c r="A13" s="790"/>
      <c r="B13" s="782" t="s">
        <v>428</v>
      </c>
      <c r="C13" s="788">
        <v>70.65</v>
      </c>
      <c r="D13" s="774">
        <v>71.24</v>
      </c>
      <c r="E13" s="775">
        <v>70.945</v>
      </c>
      <c r="F13" s="774">
        <v>70.62666666666668</v>
      </c>
      <c r="G13" s="774">
        <v>71.22133333333335</v>
      </c>
      <c r="H13" s="775">
        <v>70.924</v>
      </c>
    </row>
    <row r="14" spans="1:8" ht="12.75">
      <c r="A14" s="790"/>
      <c r="B14" s="782" t="s">
        <v>429</v>
      </c>
      <c r="C14" s="788">
        <v>70.65</v>
      </c>
      <c r="D14" s="774">
        <v>71.24</v>
      </c>
      <c r="E14" s="775">
        <v>70.945</v>
      </c>
      <c r="F14" s="774">
        <v>70.61</v>
      </c>
      <c r="G14" s="774">
        <v>71.20032258064516</v>
      </c>
      <c r="H14" s="775">
        <v>70.90516129032258</v>
      </c>
    </row>
    <row r="15" spans="1:8" ht="12.75">
      <c r="A15" s="790"/>
      <c r="B15" s="782" t="s">
        <v>430</v>
      </c>
      <c r="C15" s="788">
        <v>70.11</v>
      </c>
      <c r="D15" s="774">
        <v>70.7</v>
      </c>
      <c r="E15" s="775">
        <v>70.405</v>
      </c>
      <c r="F15" s="774">
        <v>70.4674193548387</v>
      </c>
      <c r="G15" s="774">
        <v>71.06935483870969</v>
      </c>
      <c r="H15" s="775">
        <v>70.76838709677419</v>
      </c>
    </row>
    <row r="16" spans="1:8" ht="12.75">
      <c r="A16" s="790"/>
      <c r="B16" s="782" t="s">
        <v>769</v>
      </c>
      <c r="C16" s="788">
        <v>70.35</v>
      </c>
      <c r="D16" s="774">
        <v>70.94</v>
      </c>
      <c r="E16" s="775">
        <v>70.645</v>
      </c>
      <c r="F16" s="774">
        <v>70.29322580645162</v>
      </c>
      <c r="G16" s="774">
        <v>70.90354838709678</v>
      </c>
      <c r="H16" s="775">
        <v>70.59838709677419</v>
      </c>
    </row>
    <row r="17" spans="1:8" ht="12.75">
      <c r="A17" s="790"/>
      <c r="B17" s="782" t="s">
        <v>770</v>
      </c>
      <c r="C17" s="788">
        <v>70.35</v>
      </c>
      <c r="D17" s="774">
        <v>70.94</v>
      </c>
      <c r="E17" s="775">
        <v>70.645</v>
      </c>
      <c r="F17" s="774">
        <v>70.35032258064518</v>
      </c>
      <c r="G17" s="774">
        <v>70.94064516129035</v>
      </c>
      <c r="H17" s="775">
        <v>70.64548387096777</v>
      </c>
    </row>
    <row r="18" spans="1:8" ht="12.75">
      <c r="A18" s="790"/>
      <c r="B18" s="783" t="s">
        <v>782</v>
      </c>
      <c r="C18" s="789">
        <v>71.78916666666667</v>
      </c>
      <c r="D18" s="776">
        <v>72.3875</v>
      </c>
      <c r="E18" s="777">
        <v>72.08833333333332</v>
      </c>
      <c r="F18" s="776">
        <v>71.75508393778581</v>
      </c>
      <c r="G18" s="776">
        <v>72.35605228610494</v>
      </c>
      <c r="H18" s="777">
        <v>72.05556811194538</v>
      </c>
    </row>
    <row r="19" spans="1:8" ht="12.75">
      <c r="A19" s="790"/>
      <c r="B19" s="784"/>
      <c r="C19" s="294"/>
      <c r="D19" s="69"/>
      <c r="E19" s="778"/>
      <c r="F19" s="69"/>
      <c r="G19" s="69"/>
      <c r="H19" s="778"/>
    </row>
    <row r="20" spans="1:8" ht="12.75">
      <c r="A20" s="790" t="s">
        <v>4</v>
      </c>
      <c r="B20" s="782" t="s">
        <v>7</v>
      </c>
      <c r="C20" s="788">
        <v>70.25</v>
      </c>
      <c r="D20" s="774">
        <v>70.84</v>
      </c>
      <c r="E20" s="775">
        <v>70.545</v>
      </c>
      <c r="F20" s="774">
        <v>70.25625</v>
      </c>
      <c r="G20" s="774">
        <v>70.846875</v>
      </c>
      <c r="H20" s="775">
        <v>70.5515625</v>
      </c>
    </row>
    <row r="21" spans="1:8" ht="12.75">
      <c r="A21" s="790"/>
      <c r="B21" s="782" t="s">
        <v>768</v>
      </c>
      <c r="C21" s="788">
        <v>71</v>
      </c>
      <c r="D21" s="774">
        <v>71.59</v>
      </c>
      <c r="E21" s="775">
        <v>71.295</v>
      </c>
      <c r="F21" s="774">
        <v>70.70483870967743</v>
      </c>
      <c r="G21" s="774">
        <v>71.29516129032258</v>
      </c>
      <c r="H21" s="775">
        <v>71</v>
      </c>
    </row>
    <row r="22" spans="1:8" ht="12.75">
      <c r="A22" s="790"/>
      <c r="B22" s="782" t="s">
        <v>423</v>
      </c>
      <c r="C22" s="788">
        <v>71.65</v>
      </c>
      <c r="D22" s="774">
        <v>72.24</v>
      </c>
      <c r="E22" s="775">
        <v>71.945</v>
      </c>
      <c r="F22" s="774">
        <v>71.21451612903225</v>
      </c>
      <c r="G22" s="774">
        <v>71.80451612903227</v>
      </c>
      <c r="H22" s="775">
        <v>71.50951612903225</v>
      </c>
    </row>
    <row r="23" spans="1:8" ht="12.75">
      <c r="A23" s="790"/>
      <c r="B23" s="782" t="s">
        <v>424</v>
      </c>
      <c r="C23" s="788">
        <v>73.14</v>
      </c>
      <c r="D23" s="774">
        <v>74.01</v>
      </c>
      <c r="E23" s="775">
        <v>73.575</v>
      </c>
      <c r="F23" s="774">
        <v>72.91965517241378</v>
      </c>
      <c r="G23" s="774">
        <v>73.52034482758621</v>
      </c>
      <c r="H23" s="775">
        <v>73.22</v>
      </c>
    </row>
    <row r="24" spans="1:8" ht="12.75">
      <c r="A24" s="790"/>
      <c r="B24" s="782" t="s">
        <v>425</v>
      </c>
      <c r="C24" s="788">
        <v>73.75</v>
      </c>
      <c r="D24" s="774">
        <v>74.34</v>
      </c>
      <c r="E24" s="775">
        <v>74.045</v>
      </c>
      <c r="F24" s="774">
        <v>73.903</v>
      </c>
      <c r="G24" s="774">
        <v>74.49399999999999</v>
      </c>
      <c r="H24" s="775">
        <v>74.1985</v>
      </c>
    </row>
    <row r="25" spans="1:8" ht="12.75">
      <c r="A25" s="790"/>
      <c r="B25" s="782" t="s">
        <v>426</v>
      </c>
      <c r="C25" s="788">
        <v>71</v>
      </c>
      <c r="D25" s="774">
        <v>71.59</v>
      </c>
      <c r="E25" s="775">
        <v>71.295</v>
      </c>
      <c r="F25" s="774">
        <v>72.35689655172413</v>
      </c>
      <c r="G25" s="774">
        <v>72.94724137931036</v>
      </c>
      <c r="H25" s="775">
        <v>72.65206896551724</v>
      </c>
    </row>
    <row r="26" spans="1:8" ht="12.75">
      <c r="A26" s="790"/>
      <c r="B26" s="782" t="s">
        <v>427</v>
      </c>
      <c r="C26" s="788">
        <v>71</v>
      </c>
      <c r="D26" s="774">
        <v>71.59</v>
      </c>
      <c r="E26" s="775">
        <v>71.295</v>
      </c>
      <c r="F26" s="774">
        <v>71.06133333333334</v>
      </c>
      <c r="G26" s="774">
        <v>71.65333333333335</v>
      </c>
      <c r="H26" s="775">
        <v>71.35733333333334</v>
      </c>
    </row>
    <row r="27" spans="1:8" ht="12.75">
      <c r="A27" s="790"/>
      <c r="B27" s="782" t="s">
        <v>428</v>
      </c>
      <c r="C27" s="788">
        <v>71.4</v>
      </c>
      <c r="D27" s="774">
        <v>71.99</v>
      </c>
      <c r="E27" s="775">
        <v>71.695</v>
      </c>
      <c r="F27" s="774">
        <v>71.24241379310344</v>
      </c>
      <c r="G27" s="774">
        <v>71.83275862068966</v>
      </c>
      <c r="H27" s="775">
        <v>71.53758620689655</v>
      </c>
    </row>
    <row r="28" spans="1:8" ht="12.75">
      <c r="A28" s="790"/>
      <c r="B28" s="782" t="s">
        <v>429</v>
      </c>
      <c r="C28" s="788">
        <v>72.01</v>
      </c>
      <c r="D28" s="774">
        <v>72.6</v>
      </c>
      <c r="E28" s="775">
        <v>72.305</v>
      </c>
      <c r="F28" s="774">
        <v>71.53516129032259</v>
      </c>
      <c r="G28" s="774">
        <v>72.12548387096776</v>
      </c>
      <c r="H28" s="775">
        <v>71.83032258064517</v>
      </c>
    </row>
    <row r="29" spans="1:8" ht="12.75">
      <c r="A29" s="790"/>
      <c r="B29" s="782" t="s">
        <v>430</v>
      </c>
      <c r="C29" s="788">
        <v>72.19</v>
      </c>
      <c r="D29" s="774">
        <v>72.78</v>
      </c>
      <c r="E29" s="775">
        <v>72.485</v>
      </c>
      <c r="F29" s="774">
        <v>72.20967741935483</v>
      </c>
      <c r="G29" s="774">
        <v>72.86612903225806</v>
      </c>
      <c r="H29" s="775">
        <v>72.53790322580645</v>
      </c>
    </row>
    <row r="30" spans="1:8" ht="12.75">
      <c r="A30" s="790"/>
      <c r="B30" s="782" t="s">
        <v>769</v>
      </c>
      <c r="C30" s="788">
        <v>73.45</v>
      </c>
      <c r="D30" s="774">
        <v>74.04</v>
      </c>
      <c r="E30" s="775">
        <v>73.745</v>
      </c>
      <c r="F30" s="774">
        <v>73.28258064516129</v>
      </c>
      <c r="G30" s="774">
        <v>73.8732258064516</v>
      </c>
      <c r="H30" s="775">
        <v>73.57790322580644</v>
      </c>
    </row>
    <row r="31" spans="1:8" ht="12.75">
      <c r="A31" s="790"/>
      <c r="B31" s="782" t="s">
        <v>770</v>
      </c>
      <c r="C31" s="788">
        <v>74.1</v>
      </c>
      <c r="D31" s="774">
        <v>74.69</v>
      </c>
      <c r="E31" s="775">
        <v>74.395</v>
      </c>
      <c r="F31" s="774">
        <v>73.628125</v>
      </c>
      <c r="G31" s="774">
        <v>74.2184375</v>
      </c>
      <c r="H31" s="775">
        <v>73.92328125</v>
      </c>
    </row>
    <row r="32" spans="1:8" ht="12.75">
      <c r="A32" s="790"/>
      <c r="B32" s="783" t="s">
        <v>782</v>
      </c>
      <c r="C32" s="789">
        <v>72.07833333333335</v>
      </c>
      <c r="D32" s="776">
        <v>72.69166666666666</v>
      </c>
      <c r="E32" s="777">
        <v>72.385</v>
      </c>
      <c r="F32" s="776">
        <v>72.02620400367691</v>
      </c>
      <c r="G32" s="776">
        <v>72.62312556582931</v>
      </c>
      <c r="H32" s="777">
        <v>72.32466478475311</v>
      </c>
    </row>
    <row r="33" spans="1:8" ht="12.75">
      <c r="A33" s="790"/>
      <c r="B33" s="785"/>
      <c r="C33" s="294"/>
      <c r="D33" s="69"/>
      <c r="E33" s="778"/>
      <c r="F33" s="69"/>
      <c r="G33" s="69"/>
      <c r="H33" s="778"/>
    </row>
    <row r="34" spans="1:8" ht="12.75">
      <c r="A34" s="790" t="s">
        <v>5</v>
      </c>
      <c r="B34" s="786" t="s">
        <v>7</v>
      </c>
      <c r="C34" s="788">
        <v>74.35</v>
      </c>
      <c r="D34" s="774">
        <v>74.94</v>
      </c>
      <c r="E34" s="775">
        <v>74.65</v>
      </c>
      <c r="F34" s="774">
        <v>74.46</v>
      </c>
      <c r="G34" s="774">
        <v>75.05</v>
      </c>
      <c r="H34" s="775">
        <v>74.76</v>
      </c>
    </row>
    <row r="35" spans="1:8" ht="13.5" thickBot="1">
      <c r="A35" s="779"/>
      <c r="B35" s="787"/>
      <c r="C35" s="779"/>
      <c r="D35" s="780"/>
      <c r="E35" s="781"/>
      <c r="F35" s="780"/>
      <c r="G35" s="780"/>
      <c r="H35" s="781"/>
    </row>
    <row r="36" spans="1:8" ht="12.75">
      <c r="A36" s="67"/>
      <c r="B36" s="67"/>
      <c r="C36" s="67"/>
      <c r="D36" s="67"/>
      <c r="E36" s="67"/>
      <c r="F36" s="67"/>
      <c r="G36" s="67"/>
      <c r="H36" s="67"/>
    </row>
    <row r="37" spans="1:8" ht="12.75">
      <c r="A37" s="67" t="s">
        <v>771</v>
      </c>
      <c r="B37" s="67"/>
      <c r="C37" s="67"/>
      <c r="D37" s="67"/>
      <c r="E37" s="67"/>
      <c r="F37" s="67"/>
      <c r="G37" s="67"/>
      <c r="H37" s="67"/>
    </row>
    <row r="38" spans="1:8" ht="12.75">
      <c r="A38" s="67"/>
      <c r="B38" s="67"/>
      <c r="C38" s="67"/>
      <c r="D38" s="67"/>
      <c r="E38" s="67"/>
      <c r="F38" s="67"/>
      <c r="G38" s="67"/>
      <c r="H38" s="67"/>
    </row>
    <row r="39" spans="1:8" ht="12.75">
      <c r="A39" s="67"/>
      <c r="B39" s="67"/>
      <c r="C39" s="67"/>
      <c r="D39" s="67"/>
      <c r="E39" s="719" t="s">
        <v>783</v>
      </c>
      <c r="F39" s="67"/>
      <c r="G39" s="67"/>
      <c r="H39" s="67"/>
    </row>
    <row r="40" spans="1:11" ht="15.75">
      <c r="A40" s="1141" t="s">
        <v>773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</row>
    <row r="41" ht="13.5" thickBot="1"/>
    <row r="42" spans="1:11" ht="12.75">
      <c r="A42" s="1139"/>
      <c r="B42" s="1028" t="s">
        <v>774</v>
      </c>
      <c r="C42" s="1127"/>
      <c r="D42" s="1128"/>
      <c r="E42" s="1028" t="s">
        <v>775</v>
      </c>
      <c r="F42" s="1127"/>
      <c r="G42" s="1128"/>
      <c r="H42" s="808"/>
      <c r="I42" s="808" t="s">
        <v>732</v>
      </c>
      <c r="J42" s="808"/>
      <c r="K42" s="809"/>
    </row>
    <row r="43" spans="1:11" ht="12.75">
      <c r="A43" s="1140"/>
      <c r="B43" s="1029"/>
      <c r="C43" s="1129"/>
      <c r="D43" s="1130"/>
      <c r="E43" s="1029"/>
      <c r="F43" s="1129"/>
      <c r="G43" s="1130"/>
      <c r="H43" s="1142" t="s">
        <v>776</v>
      </c>
      <c r="I43" s="1143"/>
      <c r="J43" s="1143" t="s">
        <v>777</v>
      </c>
      <c r="K43" s="1144"/>
    </row>
    <row r="44" spans="1:11" ht="12.75">
      <c r="A44" s="791"/>
      <c r="B44" s="799">
        <v>2004</v>
      </c>
      <c r="C44" s="768">
        <v>2005</v>
      </c>
      <c r="D44" s="792">
        <v>2006</v>
      </c>
      <c r="E44" s="799">
        <v>2004</v>
      </c>
      <c r="F44" s="768">
        <v>2005</v>
      </c>
      <c r="G44" s="792">
        <v>2006</v>
      </c>
      <c r="H44" s="799">
        <v>2005</v>
      </c>
      <c r="I44" s="806">
        <v>2006</v>
      </c>
      <c r="J44" s="768">
        <v>2005</v>
      </c>
      <c r="K44" s="792">
        <v>2006</v>
      </c>
    </row>
    <row r="45" spans="1:11" ht="12.75">
      <c r="A45" s="793" t="s">
        <v>778</v>
      </c>
      <c r="B45" s="800">
        <v>38.02</v>
      </c>
      <c r="C45" s="769">
        <v>57.41</v>
      </c>
      <c r="D45" s="801">
        <v>76.54</v>
      </c>
      <c r="E45" s="800">
        <v>45.13</v>
      </c>
      <c r="F45" s="769">
        <v>66.7</v>
      </c>
      <c r="G45" s="801">
        <v>73.72</v>
      </c>
      <c r="H45" s="804">
        <v>50.99947396107311</v>
      </c>
      <c r="I45" s="724">
        <v>33.32172095453757</v>
      </c>
      <c r="J45" s="770">
        <v>47.795258143142036</v>
      </c>
      <c r="K45" s="794">
        <v>10.524737631184394</v>
      </c>
    </row>
    <row r="46" spans="1:11" ht="13.5" thickBot="1">
      <c r="A46" s="795" t="s">
        <v>779</v>
      </c>
      <c r="B46" s="802">
        <v>403.15</v>
      </c>
      <c r="C46" s="796">
        <v>418.35</v>
      </c>
      <c r="D46" s="803">
        <v>663.25</v>
      </c>
      <c r="E46" s="802">
        <v>401.65</v>
      </c>
      <c r="F46" s="796">
        <v>443.5</v>
      </c>
      <c r="G46" s="803">
        <v>625.5</v>
      </c>
      <c r="H46" s="805">
        <v>3.7703088180577993</v>
      </c>
      <c r="I46" s="807">
        <v>58.53950041831001</v>
      </c>
      <c r="J46" s="797">
        <v>10.419519482136195</v>
      </c>
      <c r="K46" s="798">
        <v>41.03720405862458</v>
      </c>
    </row>
    <row r="48" ht="12.75">
      <c r="A48" s="714" t="s">
        <v>780</v>
      </c>
    </row>
    <row r="49" ht="12.75">
      <c r="A49" s="771" t="s">
        <v>781</v>
      </c>
    </row>
  </sheetData>
  <mergeCells count="12">
    <mergeCell ref="H43:I43"/>
    <mergeCell ref="J43:K43"/>
    <mergeCell ref="A1:H1"/>
    <mergeCell ref="E42:G43"/>
    <mergeCell ref="B42:D43"/>
    <mergeCell ref="A2:H2"/>
    <mergeCell ref="A4:A5"/>
    <mergeCell ref="B4:B5"/>
    <mergeCell ref="C4:E4"/>
    <mergeCell ref="F4:H4"/>
    <mergeCell ref="A42:A43"/>
    <mergeCell ref="A40:K40"/>
  </mergeCells>
  <printOptions horizontalCentered="1"/>
  <pageMargins left="0.38" right="0.39" top="0.77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40">
      <selection activeCell="H52" sqref="H52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4.7109375" style="1" customWidth="1"/>
    <col min="9" max="9" width="8.421875" style="1" customWidth="1"/>
    <col min="10" max="10" width="2.8515625" style="1" customWidth="1"/>
    <col min="11" max="11" width="5.57421875" style="1" customWidth="1"/>
    <col min="12" max="16384" width="22.421875" style="1" customWidth="1"/>
  </cols>
  <sheetData>
    <row r="1" spans="1:11" ht="12.75">
      <c r="A1" s="965" t="s">
        <v>124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</row>
    <row r="2" spans="1:11" ht="15.75">
      <c r="A2" s="960" t="s">
        <v>790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</row>
    <row r="3" spans="1:11" ht="13.5" thickBot="1">
      <c r="A3" s="246"/>
      <c r="B3" s="233"/>
      <c r="C3" s="233"/>
      <c r="D3" s="233"/>
      <c r="E3" s="233"/>
      <c r="F3" s="233"/>
      <c r="G3" s="233"/>
      <c r="H3" s="233"/>
      <c r="J3" s="233"/>
      <c r="K3" s="253" t="s">
        <v>42</v>
      </c>
    </row>
    <row r="4" spans="1:11" ht="12.75">
      <c r="A4" s="247"/>
      <c r="B4" s="247"/>
      <c r="C4" s="234"/>
      <c r="D4" s="234"/>
      <c r="E4" s="235"/>
      <c r="F4" s="234" t="s">
        <v>2</v>
      </c>
      <c r="G4" s="234"/>
      <c r="H4" s="234"/>
      <c r="I4" s="234"/>
      <c r="J4" s="234"/>
      <c r="K4" s="235"/>
    </row>
    <row r="5" spans="1:11" ht="12.75">
      <c r="A5" s="248"/>
      <c r="B5" s="814">
        <v>2005</v>
      </c>
      <c r="C5" s="242">
        <v>2005</v>
      </c>
      <c r="D5" s="242">
        <v>2006</v>
      </c>
      <c r="E5" s="243">
        <v>2006</v>
      </c>
      <c r="F5" s="966" t="s">
        <v>4</v>
      </c>
      <c r="G5" s="962"/>
      <c r="H5" s="964"/>
      <c r="I5" s="961" t="s">
        <v>5</v>
      </c>
      <c r="J5" s="962"/>
      <c r="K5" s="963"/>
    </row>
    <row r="6" spans="1:11" ht="12.75">
      <c r="A6" s="249"/>
      <c r="B6" s="828" t="s">
        <v>6</v>
      </c>
      <c r="C6" s="244" t="s">
        <v>7</v>
      </c>
      <c r="D6" s="244" t="s">
        <v>8</v>
      </c>
      <c r="E6" s="245" t="s">
        <v>9</v>
      </c>
      <c r="F6" s="244" t="s">
        <v>10</v>
      </c>
      <c r="G6" s="244" t="s">
        <v>1</v>
      </c>
      <c r="H6" s="252" t="s">
        <v>133</v>
      </c>
      <c r="I6" s="244" t="s">
        <v>10</v>
      </c>
      <c r="J6" s="244" t="s">
        <v>1</v>
      </c>
      <c r="K6" s="245" t="s">
        <v>133</v>
      </c>
    </row>
    <row r="7" spans="1:11" ht="12.75">
      <c r="A7" s="824" t="s">
        <v>43</v>
      </c>
      <c r="B7" s="250">
        <v>105444.17585475794</v>
      </c>
      <c r="C7" s="6">
        <v>105729.01266920874</v>
      </c>
      <c r="D7" s="6">
        <v>133133.88525302062</v>
      </c>
      <c r="E7" s="238">
        <v>137517.14917032397</v>
      </c>
      <c r="F7" s="6">
        <v>284.83681445079856</v>
      </c>
      <c r="G7" s="6"/>
      <c r="H7" s="7">
        <v>0.2701304383498066</v>
      </c>
      <c r="I7" s="6">
        <v>4383.263917303353</v>
      </c>
      <c r="J7" s="6"/>
      <c r="K7" s="238">
        <v>3.292372868840244</v>
      </c>
    </row>
    <row r="8" spans="1:11" ht="12.75">
      <c r="A8" s="825" t="s">
        <v>44</v>
      </c>
      <c r="B8" s="248">
        <v>383.37041935994125</v>
      </c>
      <c r="C8" s="233">
        <v>382.8254720687402</v>
      </c>
      <c r="D8" s="233">
        <v>405.0048268206231</v>
      </c>
      <c r="E8" s="236">
        <v>401.08120632397555</v>
      </c>
      <c r="F8" s="233">
        <v>-0.5449472912010265</v>
      </c>
      <c r="G8" s="233"/>
      <c r="H8" s="4">
        <v>-0.14214641080312013</v>
      </c>
      <c r="I8" s="233">
        <v>-3.9236204966475725</v>
      </c>
      <c r="J8" s="233"/>
      <c r="K8" s="236">
        <v>-0.9687836383207715</v>
      </c>
    </row>
    <row r="9" spans="1:11" ht="12.75">
      <c r="A9" s="825" t="s">
        <v>45</v>
      </c>
      <c r="B9" s="248">
        <v>637.064325198</v>
      </c>
      <c r="C9" s="233">
        <v>643.17808514</v>
      </c>
      <c r="D9" s="233">
        <v>667.5514032</v>
      </c>
      <c r="E9" s="236">
        <v>670.37538</v>
      </c>
      <c r="F9" s="233">
        <v>6.1137599420000015</v>
      </c>
      <c r="G9" s="233"/>
      <c r="H9" s="4">
        <v>0.9596770216413925</v>
      </c>
      <c r="I9" s="233">
        <v>2.8239767999999685</v>
      </c>
      <c r="J9" s="233"/>
      <c r="K9" s="236">
        <v>0.4230351080774971</v>
      </c>
    </row>
    <row r="10" spans="1:11" ht="12.75">
      <c r="A10" s="825" t="s">
        <v>46</v>
      </c>
      <c r="B10" s="248">
        <v>0</v>
      </c>
      <c r="C10" s="233">
        <v>0</v>
      </c>
      <c r="D10" s="233">
        <v>0</v>
      </c>
      <c r="E10" s="236">
        <v>0</v>
      </c>
      <c r="F10" s="233">
        <v>0</v>
      </c>
      <c r="G10" s="233"/>
      <c r="H10" s="4"/>
      <c r="I10" s="233">
        <v>0</v>
      </c>
      <c r="J10" s="233"/>
      <c r="K10" s="236"/>
    </row>
    <row r="11" spans="1:11" ht="12.75">
      <c r="A11" s="826" t="s">
        <v>47</v>
      </c>
      <c r="B11" s="249">
        <v>104423.74111019999</v>
      </c>
      <c r="C11" s="2">
        <v>104703.009112</v>
      </c>
      <c r="D11" s="2">
        <v>132061.329023</v>
      </c>
      <c r="E11" s="237">
        <v>136445.692584</v>
      </c>
      <c r="F11" s="2">
        <v>279.2680018000101</v>
      </c>
      <c r="G11" s="2"/>
      <c r="H11" s="5">
        <v>0.26743726937085527</v>
      </c>
      <c r="I11" s="2">
        <v>4384.363561000006</v>
      </c>
      <c r="J11" s="2"/>
      <c r="K11" s="237">
        <v>3.319945053889635</v>
      </c>
    </row>
    <row r="12" spans="1:11" ht="12.75">
      <c r="A12" s="824" t="s">
        <v>48</v>
      </c>
      <c r="B12" s="250">
        <v>15343.7842</v>
      </c>
      <c r="C12" s="6">
        <v>10943.439522</v>
      </c>
      <c r="D12" s="6">
        <v>11452.96507</v>
      </c>
      <c r="E12" s="238">
        <v>9697.722669</v>
      </c>
      <c r="F12" s="6">
        <v>-4400.3446779999995</v>
      </c>
      <c r="G12" s="6"/>
      <c r="H12" s="7">
        <v>-28.678353531588378</v>
      </c>
      <c r="I12" s="6">
        <v>-1755.2424009999995</v>
      </c>
      <c r="J12" s="6"/>
      <c r="K12" s="238">
        <v>-15.325659253058383</v>
      </c>
    </row>
    <row r="13" spans="1:11" ht="12.75">
      <c r="A13" s="825" t="s">
        <v>49</v>
      </c>
      <c r="B13" s="248">
        <v>10921.1565</v>
      </c>
      <c r="C13" s="233">
        <v>9143.822822</v>
      </c>
      <c r="D13" s="233">
        <v>9209.337</v>
      </c>
      <c r="E13" s="236">
        <v>7869.394599</v>
      </c>
      <c r="F13" s="233">
        <v>-1777.333677999999</v>
      </c>
      <c r="G13" s="233"/>
      <c r="H13" s="4">
        <v>-16.27422588441068</v>
      </c>
      <c r="I13" s="233">
        <v>-1339.9424009999993</v>
      </c>
      <c r="J13" s="233"/>
      <c r="K13" s="236">
        <v>-14.549824824523192</v>
      </c>
    </row>
    <row r="14" spans="1:11" ht="12.75">
      <c r="A14" s="825" t="s">
        <v>50</v>
      </c>
      <c r="B14" s="248">
        <v>1518.6809999999998</v>
      </c>
      <c r="C14" s="233">
        <v>1518.6809999999998</v>
      </c>
      <c r="D14" s="233">
        <v>1518.62237</v>
      </c>
      <c r="E14" s="236">
        <v>1518.62237</v>
      </c>
      <c r="F14" s="233">
        <v>0</v>
      </c>
      <c r="G14" s="233"/>
      <c r="H14" s="4">
        <v>0</v>
      </c>
      <c r="I14" s="233">
        <v>0</v>
      </c>
      <c r="J14" s="233"/>
      <c r="K14" s="236">
        <v>0</v>
      </c>
    </row>
    <row r="15" spans="1:11" ht="12.75">
      <c r="A15" s="825" t="s">
        <v>51</v>
      </c>
      <c r="B15" s="248">
        <v>280.93769999999995</v>
      </c>
      <c r="C15" s="233">
        <v>280.9357</v>
      </c>
      <c r="D15" s="233">
        <v>309.70570000000004</v>
      </c>
      <c r="E15" s="236">
        <v>309.70570000000004</v>
      </c>
      <c r="F15" s="233">
        <v>-0.0019999999999527063</v>
      </c>
      <c r="G15" s="233"/>
      <c r="H15" s="4">
        <v>-0.0007119016066383069</v>
      </c>
      <c r="I15" s="233">
        <v>0</v>
      </c>
      <c r="J15" s="233"/>
      <c r="K15" s="236">
        <v>0</v>
      </c>
    </row>
    <row r="16" spans="1:11" ht="12.75">
      <c r="A16" s="825" t="s">
        <v>52</v>
      </c>
      <c r="B16" s="248">
        <v>2623.009</v>
      </c>
      <c r="C16" s="233">
        <v>0</v>
      </c>
      <c r="D16" s="233">
        <v>415.3</v>
      </c>
      <c r="E16" s="236">
        <v>0</v>
      </c>
      <c r="F16" s="233">
        <v>-2623.009</v>
      </c>
      <c r="G16" s="233"/>
      <c r="H16" s="4"/>
      <c r="I16" s="233">
        <v>-415.3</v>
      </c>
      <c r="J16" s="233"/>
      <c r="K16" s="236"/>
    </row>
    <row r="17" spans="1:11" ht="12.75">
      <c r="A17" s="824" t="s">
        <v>53</v>
      </c>
      <c r="B17" s="250">
        <v>8.5</v>
      </c>
      <c r="C17" s="6">
        <v>8.5</v>
      </c>
      <c r="D17" s="6">
        <v>8.5</v>
      </c>
      <c r="E17" s="238">
        <v>8.5</v>
      </c>
      <c r="F17" s="6">
        <v>0</v>
      </c>
      <c r="G17" s="6"/>
      <c r="H17" s="7">
        <v>0</v>
      </c>
      <c r="I17" s="6">
        <v>0</v>
      </c>
      <c r="J17" s="6"/>
      <c r="K17" s="238">
        <v>0</v>
      </c>
    </row>
    <row r="18" spans="1:11" ht="12.75">
      <c r="A18" s="824" t="s">
        <v>54</v>
      </c>
      <c r="B18" s="250">
        <v>1326.665</v>
      </c>
      <c r="C18" s="6">
        <v>1299.3305</v>
      </c>
      <c r="D18" s="6">
        <v>1038.45251</v>
      </c>
      <c r="E18" s="238">
        <v>1038.45251</v>
      </c>
      <c r="F18" s="6">
        <v>-27.334499999999935</v>
      </c>
      <c r="G18" s="6"/>
      <c r="H18" s="7">
        <v>-2.0603920356683814</v>
      </c>
      <c r="I18" s="6">
        <v>0</v>
      </c>
      <c r="J18" s="6"/>
      <c r="K18" s="238">
        <v>0</v>
      </c>
    </row>
    <row r="19" spans="1:11" ht="12.75">
      <c r="A19" s="825" t="s">
        <v>55</v>
      </c>
      <c r="B19" s="248">
        <v>0</v>
      </c>
      <c r="C19" s="233">
        <v>0</v>
      </c>
      <c r="D19" s="233">
        <v>27.269</v>
      </c>
      <c r="E19" s="236">
        <v>27.269</v>
      </c>
      <c r="F19" s="233">
        <v>0</v>
      </c>
      <c r="G19" s="233"/>
      <c r="H19" s="4"/>
      <c r="I19" s="233">
        <v>0</v>
      </c>
      <c r="J19" s="233"/>
      <c r="K19" s="236">
        <v>0</v>
      </c>
    </row>
    <row r="20" spans="1:11" ht="12.75">
      <c r="A20" s="825" t="s">
        <v>56</v>
      </c>
      <c r="B20" s="248">
        <v>1294.665</v>
      </c>
      <c r="C20" s="233">
        <v>1267.3305</v>
      </c>
      <c r="D20" s="233">
        <v>979.1835100000001</v>
      </c>
      <c r="E20" s="236">
        <v>979.1835100000001</v>
      </c>
      <c r="F20" s="233">
        <v>-27.334499999999935</v>
      </c>
      <c r="G20" s="233"/>
      <c r="H20" s="4">
        <v>-2.1113183719340474</v>
      </c>
      <c r="I20" s="233">
        <v>0</v>
      </c>
      <c r="J20" s="233"/>
      <c r="K20" s="236">
        <v>0</v>
      </c>
    </row>
    <row r="21" spans="1:11" ht="12.75">
      <c r="A21" s="825" t="s">
        <v>57</v>
      </c>
      <c r="B21" s="248">
        <v>32</v>
      </c>
      <c r="C21" s="233">
        <v>32</v>
      </c>
      <c r="D21" s="233">
        <v>59.269</v>
      </c>
      <c r="E21" s="236">
        <v>59.269</v>
      </c>
      <c r="F21" s="233">
        <v>0</v>
      </c>
      <c r="G21" s="233"/>
      <c r="H21" s="4">
        <v>0</v>
      </c>
      <c r="I21" s="233">
        <v>0</v>
      </c>
      <c r="J21" s="233"/>
      <c r="K21" s="236">
        <v>0</v>
      </c>
    </row>
    <row r="22" spans="1:11" ht="12.75">
      <c r="A22" s="824" t="s">
        <v>58</v>
      </c>
      <c r="B22" s="250">
        <v>1723.9787999999999</v>
      </c>
      <c r="C22" s="6">
        <v>590.18</v>
      </c>
      <c r="D22" s="6">
        <v>329.165</v>
      </c>
      <c r="E22" s="238">
        <v>284.203</v>
      </c>
      <c r="F22" s="6">
        <v>-1133.7987999999998</v>
      </c>
      <c r="G22" s="6"/>
      <c r="H22" s="7">
        <v>-65.76640037568907</v>
      </c>
      <c r="I22" s="6">
        <v>-44.962000000000046</v>
      </c>
      <c r="J22" s="6"/>
      <c r="K22" s="238">
        <v>-13.65941093372626</v>
      </c>
    </row>
    <row r="23" spans="1:11" ht="12.75">
      <c r="A23" s="825" t="s">
        <v>59</v>
      </c>
      <c r="B23" s="248">
        <v>222.85</v>
      </c>
      <c r="C23" s="233">
        <v>190.3</v>
      </c>
      <c r="D23" s="233">
        <v>329.165</v>
      </c>
      <c r="E23" s="236">
        <v>284.203</v>
      </c>
      <c r="F23" s="233">
        <v>-32.55</v>
      </c>
      <c r="G23" s="233"/>
      <c r="H23" s="4">
        <v>-14.606237379403177</v>
      </c>
      <c r="I23" s="233">
        <v>-44.962000000000046</v>
      </c>
      <c r="J23" s="233"/>
      <c r="K23" s="236">
        <v>-13.65941093372626</v>
      </c>
    </row>
    <row r="24" spans="1:11" ht="12.75">
      <c r="A24" s="825" t="s">
        <v>60</v>
      </c>
      <c r="B24" s="248">
        <v>1501.1288</v>
      </c>
      <c r="C24" s="233">
        <v>399.88</v>
      </c>
      <c r="D24" s="233">
        <v>0</v>
      </c>
      <c r="E24" s="236">
        <v>0</v>
      </c>
      <c r="F24" s="233">
        <v>-1101.2487999999998</v>
      </c>
      <c r="G24" s="233"/>
      <c r="H24" s="4">
        <v>-73.36137978300063</v>
      </c>
      <c r="I24" s="233">
        <v>0</v>
      </c>
      <c r="J24" s="233"/>
      <c r="K24" s="236"/>
    </row>
    <row r="25" spans="1:11" ht="12.75">
      <c r="A25" s="824" t="s">
        <v>61</v>
      </c>
      <c r="B25" s="250">
        <v>3746.874592</v>
      </c>
      <c r="C25" s="6">
        <v>3568.6107</v>
      </c>
      <c r="D25" s="6">
        <v>3208.52742</v>
      </c>
      <c r="E25" s="238">
        <v>3251.2070030000004</v>
      </c>
      <c r="F25" s="6">
        <v>-178.26389199999994</v>
      </c>
      <c r="G25" s="6"/>
      <c r="H25" s="7">
        <v>-4.757669028491464</v>
      </c>
      <c r="I25" s="6">
        <v>42.67958300000055</v>
      </c>
      <c r="J25" s="6"/>
      <c r="K25" s="238">
        <v>1.3301922475077539</v>
      </c>
    </row>
    <row r="26" spans="1:11" ht="12.75">
      <c r="A26" s="824" t="s">
        <v>62</v>
      </c>
      <c r="B26" s="250">
        <v>15230.540823442057</v>
      </c>
      <c r="C26" s="6">
        <v>15778.170471791258</v>
      </c>
      <c r="D26" s="6">
        <v>17749.815096979375</v>
      </c>
      <c r="E26" s="238">
        <v>15715.226668676021</v>
      </c>
      <c r="F26" s="6">
        <v>547.6296483492006</v>
      </c>
      <c r="G26" s="6"/>
      <c r="H26" s="7">
        <v>3.595602117465963</v>
      </c>
      <c r="I26" s="6">
        <v>-2034.5884283033538</v>
      </c>
      <c r="J26" s="6"/>
      <c r="K26" s="238">
        <v>-11.46258942522503</v>
      </c>
    </row>
    <row r="27" spans="1:11" ht="12.75">
      <c r="A27" s="825" t="s">
        <v>63</v>
      </c>
      <c r="B27" s="248">
        <v>142824.51927019996</v>
      </c>
      <c r="C27" s="233">
        <v>137917.24386299998</v>
      </c>
      <c r="D27" s="233">
        <v>166921.31035</v>
      </c>
      <c r="E27" s="236">
        <v>167512.461021</v>
      </c>
      <c r="F27" s="233">
        <v>-4907.275407199981</v>
      </c>
      <c r="G27" s="233"/>
      <c r="H27" s="4">
        <v>-3.4358774195600414</v>
      </c>
      <c r="I27" s="233">
        <v>591.1506709999812</v>
      </c>
      <c r="J27" s="233"/>
      <c r="K27" s="236">
        <v>0.35414931128952837</v>
      </c>
    </row>
    <row r="28" spans="1:11" ht="12.75">
      <c r="A28" s="824" t="s">
        <v>64</v>
      </c>
      <c r="B28" s="250">
        <v>96539.240397</v>
      </c>
      <c r="C28" s="6">
        <v>90105.19997399999</v>
      </c>
      <c r="D28" s="6">
        <v>110087.35593699999</v>
      </c>
      <c r="E28" s="238">
        <v>103562.165855</v>
      </c>
      <c r="F28" s="6">
        <v>-6434.040423000013</v>
      </c>
      <c r="G28" s="6"/>
      <c r="H28" s="7">
        <v>-6.664689297886742</v>
      </c>
      <c r="I28" s="6">
        <v>-6525.190081999986</v>
      </c>
      <c r="J28" s="6"/>
      <c r="K28" s="238">
        <v>-5.927283861494662</v>
      </c>
    </row>
    <row r="29" spans="1:11" ht="12.75">
      <c r="A29" s="825" t="s">
        <v>65</v>
      </c>
      <c r="B29" s="248">
        <v>68784.110897</v>
      </c>
      <c r="C29" s="233">
        <v>65980.714374</v>
      </c>
      <c r="D29" s="233">
        <v>77771.25992399998</v>
      </c>
      <c r="E29" s="236">
        <v>74490.492748</v>
      </c>
      <c r="F29" s="233">
        <v>-2803.396523000003</v>
      </c>
      <c r="G29" s="233"/>
      <c r="H29" s="4">
        <v>-4.0756455036511525</v>
      </c>
      <c r="I29" s="233">
        <v>-3280.7671759999794</v>
      </c>
      <c r="J29" s="233"/>
      <c r="K29" s="236">
        <v>-4.218482739261299</v>
      </c>
    </row>
    <row r="30" spans="1:11" ht="12.75">
      <c r="A30" s="825" t="s">
        <v>66</v>
      </c>
      <c r="B30" s="248">
        <v>4772.991</v>
      </c>
      <c r="C30" s="233">
        <v>4386.291</v>
      </c>
      <c r="D30" s="233">
        <v>5908.55</v>
      </c>
      <c r="E30" s="236">
        <v>6173.83</v>
      </c>
      <c r="F30" s="233">
        <v>-386.7</v>
      </c>
      <c r="G30" s="233"/>
      <c r="H30" s="4">
        <v>-8.10183802986429</v>
      </c>
      <c r="I30" s="233">
        <v>265.28</v>
      </c>
      <c r="J30" s="233"/>
      <c r="K30" s="236">
        <v>4.489764832319262</v>
      </c>
    </row>
    <row r="31" spans="1:11" ht="12.75">
      <c r="A31" s="825" t="s">
        <v>67</v>
      </c>
      <c r="B31" s="248">
        <v>20234.02</v>
      </c>
      <c r="C31" s="233">
        <v>16838.5391</v>
      </c>
      <c r="D31" s="233">
        <v>22252.06899</v>
      </c>
      <c r="E31" s="236">
        <v>18625.312358</v>
      </c>
      <c r="F31" s="233">
        <v>-3395.4808999999987</v>
      </c>
      <c r="G31" s="233"/>
      <c r="H31" s="4">
        <v>-16.78104944049674</v>
      </c>
      <c r="I31" s="233">
        <v>-3626.7566320000005</v>
      </c>
      <c r="J31" s="233"/>
      <c r="K31" s="236">
        <v>-16.298514235372235</v>
      </c>
    </row>
    <row r="32" spans="1:11" ht="12.75">
      <c r="A32" s="825" t="s">
        <v>68</v>
      </c>
      <c r="B32" s="248">
        <v>2748.1184999999987</v>
      </c>
      <c r="C32" s="233">
        <v>2899.6555</v>
      </c>
      <c r="D32" s="233">
        <v>4155.4770229999995</v>
      </c>
      <c r="E32" s="236">
        <v>4272.530749000001</v>
      </c>
      <c r="F32" s="233">
        <v>151.53700000000117</v>
      </c>
      <c r="G32" s="233"/>
      <c r="H32" s="4">
        <v>5.514209085234179</v>
      </c>
      <c r="I32" s="233">
        <v>117.05372600000192</v>
      </c>
      <c r="J32" s="233"/>
      <c r="K32" s="236">
        <v>2.8168541265449307</v>
      </c>
    </row>
    <row r="33" spans="1:11" ht="12.75">
      <c r="A33" s="824" t="s">
        <v>69</v>
      </c>
      <c r="B33" s="250">
        <v>0</v>
      </c>
      <c r="C33" s="6">
        <v>1006.3266870000007</v>
      </c>
      <c r="D33" s="6">
        <v>0</v>
      </c>
      <c r="E33" s="238">
        <v>3824.211703000001</v>
      </c>
      <c r="F33" s="6">
        <v>1006.3266870000007</v>
      </c>
      <c r="G33" s="6"/>
      <c r="H33" s="7"/>
      <c r="I33" s="6">
        <v>3824.211703000001</v>
      </c>
      <c r="J33" s="6"/>
      <c r="K33" s="238"/>
    </row>
    <row r="34" spans="1:11" ht="12.75">
      <c r="A34" s="824" t="s">
        <v>70</v>
      </c>
      <c r="B34" s="250">
        <v>1589.9608400000004</v>
      </c>
      <c r="C34" s="6">
        <v>1706.8744000000002</v>
      </c>
      <c r="D34" s="6">
        <v>1566.6458800000003</v>
      </c>
      <c r="E34" s="238">
        <v>1622.3914599999998</v>
      </c>
      <c r="F34" s="6">
        <v>116.91355999999973</v>
      </c>
      <c r="G34" s="6"/>
      <c r="H34" s="7">
        <v>7.353235190371085</v>
      </c>
      <c r="I34" s="6">
        <v>55.74557999999956</v>
      </c>
      <c r="J34" s="6"/>
      <c r="K34" s="238">
        <v>3.558275722143383</v>
      </c>
    </row>
    <row r="35" spans="1:11" ht="12.75">
      <c r="A35" s="825" t="s">
        <v>71</v>
      </c>
      <c r="B35" s="248">
        <v>126.40000000000055</v>
      </c>
      <c r="C35" s="233">
        <v>226.40120000000024</v>
      </c>
      <c r="D35" s="233">
        <v>9.910200000000259</v>
      </c>
      <c r="E35" s="236">
        <v>44.90747999999985</v>
      </c>
      <c r="F35" s="233">
        <v>100.0011999999997</v>
      </c>
      <c r="G35" s="233"/>
      <c r="H35" s="4">
        <v>79.11487341772094</v>
      </c>
      <c r="I35" s="233">
        <v>34.99727999999959</v>
      </c>
      <c r="J35" s="233"/>
      <c r="K35" s="236">
        <v>353.1440334200993</v>
      </c>
    </row>
    <row r="36" spans="1:11" ht="12.75">
      <c r="A36" s="825" t="s">
        <v>72</v>
      </c>
      <c r="B36" s="248">
        <v>0</v>
      </c>
      <c r="C36" s="233">
        <v>0</v>
      </c>
      <c r="D36" s="233">
        <v>0</v>
      </c>
      <c r="E36" s="236">
        <v>0</v>
      </c>
      <c r="F36" s="233">
        <v>0</v>
      </c>
      <c r="G36" s="233"/>
      <c r="H36" s="4"/>
      <c r="I36" s="233">
        <v>0</v>
      </c>
      <c r="J36" s="233"/>
      <c r="K36" s="236"/>
    </row>
    <row r="37" spans="1:11" ht="12.75">
      <c r="A37" s="825" t="s">
        <v>73</v>
      </c>
      <c r="B37" s="248">
        <v>0</v>
      </c>
      <c r="C37" s="233">
        <v>0</v>
      </c>
      <c r="D37" s="233">
        <v>0</v>
      </c>
      <c r="E37" s="236">
        <v>0</v>
      </c>
      <c r="F37" s="233">
        <v>0</v>
      </c>
      <c r="G37" s="233"/>
      <c r="H37" s="4"/>
      <c r="I37" s="233">
        <v>0</v>
      </c>
      <c r="J37" s="233"/>
      <c r="K37" s="236"/>
    </row>
    <row r="38" spans="1:11" ht="12.75">
      <c r="A38" s="825" t="s">
        <v>74</v>
      </c>
      <c r="B38" s="248">
        <v>0</v>
      </c>
      <c r="C38" s="233">
        <v>0</v>
      </c>
      <c r="D38" s="233">
        <v>0</v>
      </c>
      <c r="E38" s="236">
        <v>0</v>
      </c>
      <c r="F38" s="233">
        <v>0</v>
      </c>
      <c r="G38" s="233"/>
      <c r="H38" s="4"/>
      <c r="I38" s="233">
        <v>0</v>
      </c>
      <c r="J38" s="233"/>
      <c r="K38" s="236"/>
    </row>
    <row r="39" spans="1:11" ht="12.75">
      <c r="A39" s="825" t="s">
        <v>75</v>
      </c>
      <c r="B39" s="248">
        <v>0</v>
      </c>
      <c r="C39" s="233">
        <v>0</v>
      </c>
      <c r="D39" s="233">
        <v>0</v>
      </c>
      <c r="E39" s="236">
        <v>0</v>
      </c>
      <c r="F39" s="233">
        <v>0</v>
      </c>
      <c r="G39" s="233"/>
      <c r="H39" s="4"/>
      <c r="I39" s="233">
        <v>0</v>
      </c>
      <c r="J39" s="233"/>
      <c r="K39" s="236"/>
    </row>
    <row r="40" spans="1:11" ht="12.75">
      <c r="A40" s="825" t="s">
        <v>76</v>
      </c>
      <c r="B40" s="248">
        <v>1463.5608399999999</v>
      </c>
      <c r="C40" s="233">
        <v>1480.4732</v>
      </c>
      <c r="D40" s="233">
        <v>1556.73568</v>
      </c>
      <c r="E40" s="236">
        <v>1577.48398</v>
      </c>
      <c r="F40" s="233">
        <v>16.912360000000035</v>
      </c>
      <c r="G40" s="233"/>
      <c r="H40" s="4">
        <v>1.1555624841670427</v>
      </c>
      <c r="I40" s="233">
        <v>20.748299999999972</v>
      </c>
      <c r="J40" s="233"/>
      <c r="K40" s="236">
        <v>1.3328081489081032</v>
      </c>
    </row>
    <row r="41" spans="1:11" ht="12.75">
      <c r="A41" s="825" t="s">
        <v>77</v>
      </c>
      <c r="B41" s="248">
        <v>0</v>
      </c>
      <c r="C41" s="233">
        <v>0</v>
      </c>
      <c r="D41" s="233">
        <v>0</v>
      </c>
      <c r="E41" s="236">
        <v>0</v>
      </c>
      <c r="F41" s="233">
        <v>0</v>
      </c>
      <c r="G41" s="233"/>
      <c r="H41" s="4"/>
      <c r="I41" s="233">
        <v>0</v>
      </c>
      <c r="J41" s="233"/>
      <c r="K41" s="236"/>
    </row>
    <row r="42" spans="1:11" ht="12.75">
      <c r="A42" s="824" t="s">
        <v>78</v>
      </c>
      <c r="B42" s="250">
        <v>28004.132363</v>
      </c>
      <c r="C42" s="6">
        <v>26986.11</v>
      </c>
      <c r="D42" s="6">
        <v>34285.974854</v>
      </c>
      <c r="E42" s="238">
        <v>35419.710697</v>
      </c>
      <c r="F42" s="6">
        <v>-1018.0223630000037</v>
      </c>
      <c r="G42" s="6"/>
      <c r="H42" s="7">
        <v>-3.635257646278836</v>
      </c>
      <c r="I42" s="6">
        <v>1133.7358430000022</v>
      </c>
      <c r="J42" s="6"/>
      <c r="K42" s="238">
        <v>3.306704411432927</v>
      </c>
    </row>
    <row r="43" spans="1:11" ht="13.5" thickBot="1">
      <c r="A43" s="827" t="s">
        <v>79</v>
      </c>
      <c r="B43" s="251">
        <v>16691.207706</v>
      </c>
      <c r="C43" s="239">
        <v>18112.750557</v>
      </c>
      <c r="D43" s="239">
        <v>20981.273333999998</v>
      </c>
      <c r="E43" s="241">
        <v>23083.977413</v>
      </c>
      <c r="F43" s="239">
        <v>1421.5428509999983</v>
      </c>
      <c r="G43" s="239"/>
      <c r="H43" s="240">
        <v>8.516716561432492</v>
      </c>
      <c r="I43" s="239">
        <v>2102.704079000003</v>
      </c>
      <c r="J43" s="239"/>
      <c r="K43" s="241">
        <v>10.021813478749102</v>
      </c>
    </row>
    <row r="44" ht="12.75">
      <c r="A44" s="1" t="s">
        <v>80</v>
      </c>
    </row>
    <row r="45" spans="1:5" ht="12.75">
      <c r="A45" s="1" t="s">
        <v>81</v>
      </c>
      <c r="B45" s="1">
        <v>0.02203580003697425</v>
      </c>
      <c r="C45" s="1">
        <v>0.017755000008037314</v>
      </c>
      <c r="D45" s="1">
        <v>-0.060345000034430996</v>
      </c>
      <c r="E45" s="1">
        <v>-0.0038929999573156238</v>
      </c>
    </row>
    <row r="46" spans="1:11" ht="12.75">
      <c r="A46" s="1" t="s">
        <v>82</v>
      </c>
      <c r="B46" s="1">
        <v>103854.21501475794</v>
      </c>
      <c r="C46" s="1">
        <v>104022.13826920874</v>
      </c>
      <c r="D46" s="1">
        <v>131567.23937302062</v>
      </c>
      <c r="E46" s="1">
        <v>135894.75771032396</v>
      </c>
      <c r="F46" s="1">
        <v>-461.87674554920227</v>
      </c>
      <c r="G46" s="1" t="s">
        <v>12</v>
      </c>
      <c r="H46" s="1">
        <v>-0.4447356763358795</v>
      </c>
      <c r="I46" s="1">
        <v>3218.41833730334</v>
      </c>
      <c r="J46" s="1" t="s">
        <v>13</v>
      </c>
      <c r="K46" s="1">
        <v>2.443175331960708</v>
      </c>
    </row>
    <row r="47" spans="1:11" ht="12.75">
      <c r="A47" s="1" t="s">
        <v>83</v>
      </c>
      <c r="B47" s="1">
        <v>-7314.996653557948</v>
      </c>
      <c r="C47" s="1">
        <v>-13916.956050208737</v>
      </c>
      <c r="D47" s="1">
        <v>-21479.82309102062</v>
      </c>
      <c r="E47" s="1">
        <v>-32332.58796232398</v>
      </c>
      <c r="F47" s="1">
        <v>-5972.159396650789</v>
      </c>
      <c r="G47" s="1" t="s">
        <v>12</v>
      </c>
      <c r="H47" s="1">
        <v>81.6426811862721</v>
      </c>
      <c r="I47" s="1">
        <v>-9743.66487130336</v>
      </c>
      <c r="J47" s="1" t="s">
        <v>13</v>
      </c>
      <c r="K47" s="1">
        <v>45.343319775175026</v>
      </c>
    </row>
    <row r="48" spans="1:11" ht="12.75">
      <c r="A48" s="1" t="s">
        <v>84</v>
      </c>
      <c r="B48" s="1">
        <v>29464.79924555794</v>
      </c>
      <c r="C48" s="1">
        <v>29320.690085208735</v>
      </c>
      <c r="D48" s="1">
        <v>37517.43309102062</v>
      </c>
      <c r="E48" s="1">
        <v>42788.46144132398</v>
      </c>
      <c r="F48" s="1">
        <v>-773.9091603492059</v>
      </c>
      <c r="G48" s="1" t="s">
        <v>12</v>
      </c>
      <c r="H48" s="1">
        <v>-2.6265550085696887</v>
      </c>
      <c r="I48" s="1">
        <v>4161.92835030336</v>
      </c>
      <c r="J48" s="1" t="s">
        <v>13</v>
      </c>
      <c r="K48" s="1">
        <v>11.0826568017483</v>
      </c>
    </row>
    <row r="49" ht="12.75">
      <c r="A49" s="1" t="s">
        <v>85</v>
      </c>
    </row>
    <row r="50" spans="1:9" ht="12.75">
      <c r="A50" s="1" t="s">
        <v>801</v>
      </c>
      <c r="I50" s="1" t="s">
        <v>1</v>
      </c>
    </row>
  </sheetData>
  <mergeCells count="4">
    <mergeCell ref="A2:K2"/>
    <mergeCell ref="A1:K1"/>
    <mergeCell ref="F5:H5"/>
    <mergeCell ref="I5:K5"/>
  </mergeCells>
  <printOptions/>
  <pageMargins left="0.45" right="0.39" top="1" bottom="1" header="0.5" footer="0.5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2" sqref="A2:K2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4.85156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968" t="s">
        <v>125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</row>
    <row r="2" spans="1:11" ht="15.75">
      <c r="A2" s="967" t="s">
        <v>86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</row>
    <row r="3" spans="1:12" ht="13.5" thickBot="1">
      <c r="A3" s="246"/>
      <c r="B3" s="233"/>
      <c r="C3" s="233"/>
      <c r="D3" s="233"/>
      <c r="E3" s="233"/>
      <c r="F3" s="233"/>
      <c r="G3" s="233"/>
      <c r="H3" s="233"/>
      <c r="J3" s="233"/>
      <c r="K3" s="253" t="s">
        <v>789</v>
      </c>
      <c r="L3" s="42"/>
    </row>
    <row r="4" spans="1:11" ht="12.75">
      <c r="A4" s="247"/>
      <c r="B4" s="247" t="s">
        <v>1</v>
      </c>
      <c r="C4" s="234"/>
      <c r="D4" s="234" t="s">
        <v>1</v>
      </c>
      <c r="E4" s="235"/>
      <c r="F4" s="234" t="s">
        <v>2</v>
      </c>
      <c r="G4" s="234"/>
      <c r="H4" s="234"/>
      <c r="I4" s="234"/>
      <c r="J4" s="234"/>
      <c r="K4" s="235"/>
    </row>
    <row r="5" spans="1:11" ht="12.75">
      <c r="A5" s="248"/>
      <c r="B5" s="814">
        <v>2005</v>
      </c>
      <c r="C5" s="242">
        <v>2005</v>
      </c>
      <c r="D5" s="242">
        <v>2006</v>
      </c>
      <c r="E5" s="243">
        <v>2006</v>
      </c>
      <c r="F5" s="966" t="s">
        <v>4</v>
      </c>
      <c r="G5" s="962"/>
      <c r="H5" s="964"/>
      <c r="I5" s="961" t="s">
        <v>5</v>
      </c>
      <c r="J5" s="962"/>
      <c r="K5" s="963"/>
    </row>
    <row r="6" spans="1:11" ht="13.5" thickBot="1">
      <c r="A6" s="251"/>
      <c r="B6" s="815" t="s">
        <v>6</v>
      </c>
      <c r="C6" s="816" t="s">
        <v>7</v>
      </c>
      <c r="D6" s="816" t="s">
        <v>8</v>
      </c>
      <c r="E6" s="817" t="s">
        <v>9</v>
      </c>
      <c r="F6" s="816" t="s">
        <v>10</v>
      </c>
      <c r="G6" s="816" t="s">
        <v>1</v>
      </c>
      <c r="H6" s="818" t="s">
        <v>133</v>
      </c>
      <c r="I6" s="816" t="s">
        <v>10</v>
      </c>
      <c r="J6" s="816" t="s">
        <v>1</v>
      </c>
      <c r="K6" s="817" t="s">
        <v>133</v>
      </c>
    </row>
    <row r="7" spans="1:11" ht="12.75">
      <c r="A7" s="249" t="s">
        <v>87</v>
      </c>
      <c r="B7" s="249">
        <v>250464.905</v>
      </c>
      <c r="C7" s="2">
        <v>251180.21399999998</v>
      </c>
      <c r="D7" s="2">
        <v>290372.053</v>
      </c>
      <c r="E7" s="237">
        <v>292287.238</v>
      </c>
      <c r="F7" s="2">
        <v>715.3089999999793</v>
      </c>
      <c r="G7" s="2"/>
      <c r="H7" s="5">
        <v>0.28559250646312273</v>
      </c>
      <c r="I7" s="2">
        <v>1915.185</v>
      </c>
      <c r="J7" s="2"/>
      <c r="K7" s="237">
        <v>0.6595624407421873</v>
      </c>
    </row>
    <row r="8" spans="1:11" ht="12.75">
      <c r="A8" s="248" t="s">
        <v>88</v>
      </c>
      <c r="B8" s="248">
        <v>34119.998</v>
      </c>
      <c r="C8" s="233">
        <v>31718.601</v>
      </c>
      <c r="D8" s="233">
        <v>36842.592</v>
      </c>
      <c r="E8" s="236">
        <v>35501.291</v>
      </c>
      <c r="F8" s="233">
        <v>-2401.397000000001</v>
      </c>
      <c r="G8" s="233"/>
      <c r="H8" s="4">
        <v>-7.038092440685374</v>
      </c>
      <c r="I8" s="233">
        <v>-1341.3009999999995</v>
      </c>
      <c r="J8" s="233"/>
      <c r="K8" s="236">
        <v>-3.6406260449861927</v>
      </c>
    </row>
    <row r="9" spans="1:11" ht="12.75">
      <c r="A9" s="248" t="s">
        <v>89</v>
      </c>
      <c r="B9" s="248">
        <v>28673.523</v>
      </c>
      <c r="C9" s="233">
        <v>26657.908</v>
      </c>
      <c r="D9" s="233">
        <v>32250.838</v>
      </c>
      <c r="E9" s="236">
        <v>30927.8</v>
      </c>
      <c r="F9" s="233">
        <v>-2015.615</v>
      </c>
      <c r="G9" s="233"/>
      <c r="H9" s="4">
        <v>-7.029533831611838</v>
      </c>
      <c r="I9" s="233">
        <v>-1323.0380000000005</v>
      </c>
      <c r="J9" s="233"/>
      <c r="K9" s="236">
        <v>-4.102336813697679</v>
      </c>
    </row>
    <row r="10" spans="1:11" ht="12.75">
      <c r="A10" s="248" t="s">
        <v>90</v>
      </c>
      <c r="B10" s="248">
        <v>5446.475</v>
      </c>
      <c r="C10" s="233">
        <v>5060.693</v>
      </c>
      <c r="D10" s="233">
        <v>4591.754</v>
      </c>
      <c r="E10" s="236">
        <v>4573.491</v>
      </c>
      <c r="F10" s="233">
        <v>-385.78200000000015</v>
      </c>
      <c r="G10" s="233"/>
      <c r="H10" s="4">
        <v>-7.083150110851516</v>
      </c>
      <c r="I10" s="233">
        <v>-18.26299999999992</v>
      </c>
      <c r="J10" s="233"/>
      <c r="K10" s="236">
        <v>-0.3977347218513867</v>
      </c>
    </row>
    <row r="11" spans="1:11" ht="12.75">
      <c r="A11" s="248" t="s">
        <v>91</v>
      </c>
      <c r="B11" s="248">
        <v>130013.587</v>
      </c>
      <c r="C11" s="233">
        <v>131682.369</v>
      </c>
      <c r="D11" s="233">
        <v>151573.18099999998</v>
      </c>
      <c r="E11" s="236">
        <v>153248.911</v>
      </c>
      <c r="F11" s="233">
        <v>1668.7820000000065</v>
      </c>
      <c r="G11" s="233"/>
      <c r="H11" s="4">
        <v>1.2835443114110885</v>
      </c>
      <c r="I11" s="233">
        <v>1675.7300000000105</v>
      </c>
      <c r="J11" s="233"/>
      <c r="K11" s="236">
        <v>1.1055583771115884</v>
      </c>
    </row>
    <row r="12" spans="1:11" ht="12.75">
      <c r="A12" s="248" t="s">
        <v>89</v>
      </c>
      <c r="B12" s="248">
        <v>123917.786</v>
      </c>
      <c r="C12" s="233">
        <v>126691.59</v>
      </c>
      <c r="D12" s="233">
        <v>145639.221</v>
      </c>
      <c r="E12" s="236">
        <v>147901.454</v>
      </c>
      <c r="F12" s="233">
        <v>2773.8040000000037</v>
      </c>
      <c r="G12" s="233"/>
      <c r="H12" s="4">
        <v>2.23842282011075</v>
      </c>
      <c r="I12" s="233">
        <v>2262.2330000000075</v>
      </c>
      <c r="J12" s="233"/>
      <c r="K12" s="236">
        <v>1.553313032345873</v>
      </c>
    </row>
    <row r="13" spans="1:11" ht="12.75">
      <c r="A13" s="248" t="s">
        <v>90</v>
      </c>
      <c r="B13" s="248">
        <v>6095.801</v>
      </c>
      <c r="C13" s="233">
        <v>4990.779</v>
      </c>
      <c r="D13" s="233">
        <v>5933.96</v>
      </c>
      <c r="E13" s="236">
        <v>5347.457</v>
      </c>
      <c r="F13" s="233">
        <v>-1105.022</v>
      </c>
      <c r="G13" s="233"/>
      <c r="H13" s="4">
        <v>-18.12759307595507</v>
      </c>
      <c r="I13" s="233">
        <v>-586.5029999999997</v>
      </c>
      <c r="J13" s="233"/>
      <c r="K13" s="236">
        <v>-9.883838111480356</v>
      </c>
    </row>
    <row r="14" spans="1:11" ht="12.75">
      <c r="A14" s="248" t="s">
        <v>92</v>
      </c>
      <c r="B14" s="248">
        <v>84137.369</v>
      </c>
      <c r="C14" s="233">
        <v>85460.87599999999</v>
      </c>
      <c r="D14" s="233">
        <v>99475.422</v>
      </c>
      <c r="E14" s="236">
        <v>101201.394</v>
      </c>
      <c r="F14" s="233">
        <v>1323.5069999999832</v>
      </c>
      <c r="G14" s="233"/>
      <c r="H14" s="4">
        <v>1.5730311224730393</v>
      </c>
      <c r="I14" s="233">
        <v>1725.9719999999943</v>
      </c>
      <c r="J14" s="233"/>
      <c r="K14" s="236">
        <v>1.7350738155199725</v>
      </c>
    </row>
    <row r="15" spans="1:11" ht="12.75">
      <c r="A15" s="248" t="s">
        <v>89</v>
      </c>
      <c r="B15" s="248">
        <v>74122.485</v>
      </c>
      <c r="C15" s="233">
        <v>75425.309</v>
      </c>
      <c r="D15" s="233">
        <v>84912.922</v>
      </c>
      <c r="E15" s="236">
        <v>85929.4</v>
      </c>
      <c r="F15" s="233">
        <v>1302.8239999999932</v>
      </c>
      <c r="G15" s="233"/>
      <c r="H15" s="4">
        <v>1.7576636832939332</v>
      </c>
      <c r="I15" s="233">
        <v>1016.4779999999882</v>
      </c>
      <c r="J15" s="233"/>
      <c r="K15" s="236">
        <v>1.1970828185608642</v>
      </c>
    </row>
    <row r="16" spans="1:11" ht="12.75">
      <c r="A16" s="248" t="s">
        <v>90</v>
      </c>
      <c r="B16" s="248">
        <v>10014.884</v>
      </c>
      <c r="C16" s="233">
        <v>10035.567000000001</v>
      </c>
      <c r="D16" s="233">
        <v>14562.5</v>
      </c>
      <c r="E16" s="236">
        <v>15271.994</v>
      </c>
      <c r="F16" s="233">
        <v>20.683000000000902</v>
      </c>
      <c r="G16" s="233"/>
      <c r="H16" s="4">
        <v>0.20652261174468825</v>
      </c>
      <c r="I16" s="233">
        <v>709.4940000000006</v>
      </c>
      <c r="J16" s="233"/>
      <c r="K16" s="236">
        <v>4.872061802575112</v>
      </c>
    </row>
    <row r="17" spans="1:11" ht="12.75">
      <c r="A17" s="248" t="s">
        <v>93</v>
      </c>
      <c r="B17" s="248">
        <v>2193.951</v>
      </c>
      <c r="C17" s="233">
        <v>2318.368</v>
      </c>
      <c r="D17" s="233">
        <v>2480.858</v>
      </c>
      <c r="E17" s="236">
        <v>2335.642</v>
      </c>
      <c r="F17" s="233">
        <v>124.41699999999992</v>
      </c>
      <c r="G17" s="233"/>
      <c r="H17" s="4">
        <v>5.670910608304375</v>
      </c>
      <c r="I17" s="233">
        <v>-145.21600000000035</v>
      </c>
      <c r="J17" s="233"/>
      <c r="K17" s="236">
        <v>-5.853458763056988</v>
      </c>
    </row>
    <row r="18" spans="1:11" ht="12.75">
      <c r="A18" s="250" t="s">
        <v>94</v>
      </c>
      <c r="B18" s="250">
        <v>1723.9787999999999</v>
      </c>
      <c r="C18" s="6">
        <v>590.18</v>
      </c>
      <c r="D18" s="6">
        <v>329.165</v>
      </c>
      <c r="E18" s="238">
        <v>284.203</v>
      </c>
      <c r="F18" s="6">
        <v>-1133.7987999999998</v>
      </c>
      <c r="G18" s="6"/>
      <c r="H18" s="7">
        <v>-65.76640037568907</v>
      </c>
      <c r="I18" s="6">
        <v>-44.962000000000046</v>
      </c>
      <c r="J18" s="6"/>
      <c r="K18" s="238">
        <v>-13.65941093372626</v>
      </c>
    </row>
    <row r="19" spans="1:11" ht="12.75">
      <c r="A19" s="250" t="s">
        <v>95</v>
      </c>
      <c r="B19" s="250">
        <v>27.6</v>
      </c>
      <c r="C19" s="6">
        <v>1405.6</v>
      </c>
      <c r="D19" s="6">
        <v>7.705</v>
      </c>
      <c r="E19" s="238">
        <v>665.171</v>
      </c>
      <c r="F19" s="6">
        <v>1378</v>
      </c>
      <c r="G19" s="6"/>
      <c r="H19" s="7"/>
      <c r="I19" s="6">
        <v>657.466</v>
      </c>
      <c r="J19" s="6"/>
      <c r="K19" s="238"/>
    </row>
    <row r="20" spans="1:11" ht="12.75">
      <c r="A20" s="250" t="s">
        <v>96</v>
      </c>
      <c r="B20" s="250">
        <v>88416.04</v>
      </c>
      <c r="C20" s="6">
        <v>90226.323</v>
      </c>
      <c r="D20" s="6">
        <v>86951.75</v>
      </c>
      <c r="E20" s="238">
        <v>106808.85500000001</v>
      </c>
      <c r="F20" s="6">
        <v>1810.2829999999958</v>
      </c>
      <c r="G20" s="6"/>
      <c r="H20" s="7">
        <v>2.047459940526623</v>
      </c>
      <c r="I20" s="6">
        <v>19857.10500000001</v>
      </c>
      <c r="J20" s="6"/>
      <c r="K20" s="238">
        <v>22.836923926200463</v>
      </c>
    </row>
    <row r="21" spans="1:11" ht="12.75">
      <c r="A21" s="248" t="s">
        <v>97</v>
      </c>
      <c r="B21" s="248">
        <v>9723.876</v>
      </c>
      <c r="C21" s="233">
        <v>9632.564</v>
      </c>
      <c r="D21" s="233">
        <v>10571.742</v>
      </c>
      <c r="E21" s="236">
        <v>17461.721</v>
      </c>
      <c r="F21" s="233">
        <v>-91.3119999999999</v>
      </c>
      <c r="G21" s="233"/>
      <c r="H21" s="4">
        <v>-0.9390494078698648</v>
      </c>
      <c r="I21" s="233">
        <v>6889.979000000001</v>
      </c>
      <c r="J21" s="233"/>
      <c r="K21" s="236">
        <v>65.17354471949847</v>
      </c>
    </row>
    <row r="22" spans="1:11" ht="12.75">
      <c r="A22" s="248" t="s">
        <v>98</v>
      </c>
      <c r="B22" s="248">
        <v>14777.421</v>
      </c>
      <c r="C22" s="233">
        <v>15145.824</v>
      </c>
      <c r="D22" s="233">
        <v>9466.624</v>
      </c>
      <c r="E22" s="236">
        <v>13113.462</v>
      </c>
      <c r="F22" s="233">
        <v>368.40300000000025</v>
      </c>
      <c r="G22" s="233"/>
      <c r="H22" s="4">
        <v>2.493012820031318</v>
      </c>
      <c r="I22" s="233">
        <v>3646.8379999999997</v>
      </c>
      <c r="J22" s="233"/>
      <c r="K22" s="236">
        <v>38.52311024500391</v>
      </c>
    </row>
    <row r="23" spans="1:11" ht="12.75">
      <c r="A23" s="248" t="s">
        <v>99</v>
      </c>
      <c r="B23" s="248">
        <v>63914.743</v>
      </c>
      <c r="C23" s="233">
        <v>65447.935</v>
      </c>
      <c r="D23" s="233">
        <v>66913.384</v>
      </c>
      <c r="E23" s="236">
        <v>76233.672</v>
      </c>
      <c r="F23" s="233">
        <v>1533.1919999999955</v>
      </c>
      <c r="G23" s="233"/>
      <c r="H23" s="4">
        <v>2.3988080496545146</v>
      </c>
      <c r="I23" s="233">
        <v>9320.288</v>
      </c>
      <c r="J23" s="233"/>
      <c r="K23" s="236">
        <v>13.92888454124514</v>
      </c>
    </row>
    <row r="24" spans="1:11" ht="12.75">
      <c r="A24" s="250" t="s">
        <v>100</v>
      </c>
      <c r="B24" s="250">
        <v>340632.5238</v>
      </c>
      <c r="C24" s="6">
        <v>343402.317</v>
      </c>
      <c r="D24" s="6">
        <v>377660.673</v>
      </c>
      <c r="E24" s="238">
        <v>400045.46699999995</v>
      </c>
      <c r="F24" s="6">
        <v>2769.7931999999564</v>
      </c>
      <c r="G24" s="6"/>
      <c r="H24" s="7">
        <v>0.8131323366016043</v>
      </c>
      <c r="I24" s="6">
        <v>22384.793999999936</v>
      </c>
      <c r="J24" s="6"/>
      <c r="K24" s="238">
        <v>5.9272239871266486</v>
      </c>
    </row>
    <row r="25" spans="1:11" ht="12.75">
      <c r="A25" s="250" t="s">
        <v>101</v>
      </c>
      <c r="B25" s="250">
        <v>50222.780999999995</v>
      </c>
      <c r="C25" s="6">
        <v>48971.52910000001</v>
      </c>
      <c r="D25" s="6">
        <v>60880.556990000005</v>
      </c>
      <c r="E25" s="238">
        <v>58084.727358</v>
      </c>
      <c r="F25" s="6">
        <v>-1251.2518999999884</v>
      </c>
      <c r="G25" s="6"/>
      <c r="H25" s="7">
        <v>-2.4914030547212995</v>
      </c>
      <c r="I25" s="6">
        <v>-2795.829632000008</v>
      </c>
      <c r="J25" s="6"/>
      <c r="K25" s="238">
        <v>-4.592319404139551</v>
      </c>
    </row>
    <row r="26" spans="1:11" ht="12.75">
      <c r="A26" s="248" t="s">
        <v>102</v>
      </c>
      <c r="B26" s="248">
        <v>4772.991</v>
      </c>
      <c r="C26" s="233">
        <v>4386.291</v>
      </c>
      <c r="D26" s="233">
        <v>5908.55</v>
      </c>
      <c r="E26" s="236">
        <v>6173.828</v>
      </c>
      <c r="F26" s="233">
        <v>-386.7</v>
      </c>
      <c r="G26" s="233"/>
      <c r="H26" s="4">
        <v>-8.10183802986429</v>
      </c>
      <c r="I26" s="233">
        <v>265.27800000000025</v>
      </c>
      <c r="J26" s="233"/>
      <c r="K26" s="236">
        <v>4.489730983066916</v>
      </c>
    </row>
    <row r="27" spans="1:11" ht="12.75">
      <c r="A27" s="248" t="s">
        <v>103</v>
      </c>
      <c r="B27" s="248">
        <v>20234.02</v>
      </c>
      <c r="C27" s="233">
        <v>16838.5391</v>
      </c>
      <c r="D27" s="233">
        <v>22252.06899</v>
      </c>
      <c r="E27" s="236">
        <v>18625.312358</v>
      </c>
      <c r="F27" s="233">
        <v>-3395.4808999999987</v>
      </c>
      <c r="G27" s="233"/>
      <c r="H27" s="4">
        <v>-16.78104944049674</v>
      </c>
      <c r="I27" s="233">
        <v>-3626.7566320000005</v>
      </c>
      <c r="J27" s="233"/>
      <c r="K27" s="236">
        <v>-16.298514235372235</v>
      </c>
    </row>
    <row r="28" spans="1:11" ht="12.75">
      <c r="A28" s="248" t="s">
        <v>104</v>
      </c>
      <c r="B28" s="248">
        <v>374.795</v>
      </c>
      <c r="C28" s="233">
        <v>377.554</v>
      </c>
      <c r="D28" s="233">
        <v>399.175</v>
      </c>
      <c r="E28" s="236">
        <v>382.551</v>
      </c>
      <c r="F28" s="233">
        <v>2.7589999999999577</v>
      </c>
      <c r="G28" s="233"/>
      <c r="H28" s="4">
        <v>0.7361357542122914</v>
      </c>
      <c r="I28" s="233">
        <v>-16.624000000000024</v>
      </c>
      <c r="J28" s="233"/>
      <c r="K28" s="236">
        <v>-4.164589465773163</v>
      </c>
    </row>
    <row r="29" spans="1:11" ht="12.75">
      <c r="A29" s="248" t="s">
        <v>105</v>
      </c>
      <c r="B29" s="248">
        <v>24045.067</v>
      </c>
      <c r="C29" s="233">
        <v>26225.326</v>
      </c>
      <c r="D29" s="233">
        <v>31266.268</v>
      </c>
      <c r="E29" s="236">
        <v>31959.519</v>
      </c>
      <c r="F29" s="233">
        <v>2180.259000000002</v>
      </c>
      <c r="G29" s="233"/>
      <c r="H29" s="4">
        <v>9.067385838434145</v>
      </c>
      <c r="I29" s="233">
        <v>693.2510000000002</v>
      </c>
      <c r="J29" s="233"/>
      <c r="K29" s="236">
        <v>2.2172489534088307</v>
      </c>
    </row>
    <row r="30" spans="1:11" ht="12.75">
      <c r="A30" s="248" t="s">
        <v>106</v>
      </c>
      <c r="B30" s="248">
        <v>795.908</v>
      </c>
      <c r="C30" s="233">
        <v>1143.819</v>
      </c>
      <c r="D30" s="233">
        <v>1054.495</v>
      </c>
      <c r="E30" s="236">
        <v>943.517</v>
      </c>
      <c r="F30" s="233">
        <v>347.91099999999994</v>
      </c>
      <c r="G30" s="233"/>
      <c r="H30" s="4">
        <v>43.71246425466259</v>
      </c>
      <c r="I30" s="233">
        <v>-110.97799999999984</v>
      </c>
      <c r="J30" s="233"/>
      <c r="K30" s="236">
        <v>-10.524279394402045</v>
      </c>
    </row>
    <row r="31" spans="1:11" ht="12.75">
      <c r="A31" s="823" t="s">
        <v>107</v>
      </c>
      <c r="B31" s="823">
        <v>260867.304</v>
      </c>
      <c r="C31" s="820">
        <v>263689.35500000004</v>
      </c>
      <c r="D31" s="820">
        <v>287246.701</v>
      </c>
      <c r="E31" s="822">
        <v>307312.587</v>
      </c>
      <c r="F31" s="820">
        <v>2822.051000000036</v>
      </c>
      <c r="G31" s="820"/>
      <c r="H31" s="821">
        <v>1.0817955936708863</v>
      </c>
      <c r="I31" s="820">
        <v>20065.886</v>
      </c>
      <c r="J31" s="820"/>
      <c r="K31" s="822">
        <v>6.985593195724812</v>
      </c>
    </row>
    <row r="32" spans="1:11" ht="12.75">
      <c r="A32" s="248" t="s">
        <v>108</v>
      </c>
      <c r="B32" s="248">
        <v>48550.714</v>
      </c>
      <c r="C32" s="233">
        <v>50480.714</v>
      </c>
      <c r="D32" s="233">
        <v>58458.724</v>
      </c>
      <c r="E32" s="236">
        <v>59688.7</v>
      </c>
      <c r="F32" s="233">
        <v>1930</v>
      </c>
      <c r="G32" s="233"/>
      <c r="H32" s="4">
        <v>3.9752247515865577</v>
      </c>
      <c r="I32" s="233">
        <v>1229.9760000000024</v>
      </c>
      <c r="J32" s="233"/>
      <c r="K32" s="236">
        <v>2.104007607145175</v>
      </c>
    </row>
    <row r="33" spans="1:11" ht="12.75">
      <c r="A33" s="248" t="s">
        <v>109</v>
      </c>
      <c r="B33" s="248">
        <v>6557.671</v>
      </c>
      <c r="C33" s="233">
        <v>5694.927</v>
      </c>
      <c r="D33" s="233">
        <v>4461.676</v>
      </c>
      <c r="E33" s="236">
        <v>5179.976</v>
      </c>
      <c r="F33" s="233">
        <v>-862.7440000000006</v>
      </c>
      <c r="G33" s="233"/>
      <c r="H33" s="4">
        <v>-13.156256237923502</v>
      </c>
      <c r="I33" s="233">
        <v>718.2999999999993</v>
      </c>
      <c r="J33" s="233"/>
      <c r="K33" s="236">
        <v>16.099331282683888</v>
      </c>
    </row>
    <row r="34" spans="1:11" ht="12.75">
      <c r="A34" s="248" t="s">
        <v>110</v>
      </c>
      <c r="B34" s="248">
        <v>11436.154</v>
      </c>
      <c r="C34" s="233">
        <v>11245.325</v>
      </c>
      <c r="D34" s="233">
        <v>11684.308</v>
      </c>
      <c r="E34" s="236">
        <v>1109.67</v>
      </c>
      <c r="F34" s="233">
        <v>-190.82899999999972</v>
      </c>
      <c r="G34" s="233"/>
      <c r="H34" s="4">
        <v>-1.6686466446674268</v>
      </c>
      <c r="I34" s="233">
        <v>-10574.638</v>
      </c>
      <c r="J34" s="233"/>
      <c r="K34" s="236">
        <v>-90.50290355235416</v>
      </c>
    </row>
    <row r="35" spans="1:11" ht="12.75">
      <c r="A35" s="248" t="s">
        <v>791</v>
      </c>
      <c r="B35" s="248">
        <v>11436.154</v>
      </c>
      <c r="C35" s="233">
        <v>11245.325</v>
      </c>
      <c r="D35" s="233">
        <v>11684.308</v>
      </c>
      <c r="E35" s="236">
        <v>11964.67</v>
      </c>
      <c r="F35" s="233">
        <v>-190.82899999999972</v>
      </c>
      <c r="G35" s="233"/>
      <c r="H35" s="4">
        <v>-1.6686466446674268</v>
      </c>
      <c r="I35" s="233">
        <v>280.36199999999917</v>
      </c>
      <c r="J35" s="233"/>
      <c r="K35" s="236">
        <v>2.399474577356221</v>
      </c>
    </row>
    <row r="36" spans="1:11" ht="12.75">
      <c r="A36" s="248" t="s">
        <v>111</v>
      </c>
      <c r="B36" s="248">
        <v>193269.999</v>
      </c>
      <c r="C36" s="233">
        <v>195086.201</v>
      </c>
      <c r="D36" s="233">
        <v>211377.671</v>
      </c>
      <c r="E36" s="236">
        <v>240001.161</v>
      </c>
      <c r="F36" s="233">
        <v>1816.2019999999902</v>
      </c>
      <c r="G36" s="233"/>
      <c r="H36" s="4">
        <v>0.9397226726326988</v>
      </c>
      <c r="I36" s="233">
        <v>28623.49</v>
      </c>
      <c r="J36" s="233"/>
      <c r="K36" s="236">
        <v>13.541397189488377</v>
      </c>
    </row>
    <row r="37" spans="1:11" ht="12.75">
      <c r="A37" s="248" t="s">
        <v>792</v>
      </c>
      <c r="B37" s="248">
        <v>193269.999</v>
      </c>
      <c r="C37" s="233">
        <v>195086.201</v>
      </c>
      <c r="D37" s="233">
        <v>211377.671</v>
      </c>
      <c r="E37" s="236">
        <v>211928.361</v>
      </c>
      <c r="F37" s="233">
        <v>1816.2019999999902</v>
      </c>
      <c r="G37" s="233"/>
      <c r="H37" s="4">
        <v>0.9397226726326988</v>
      </c>
      <c r="I37" s="233">
        <v>550.6900000000023</v>
      </c>
      <c r="J37" s="233"/>
      <c r="K37" s="236">
        <v>0.26052420645698304</v>
      </c>
    </row>
    <row r="38" spans="1:11" ht="12.75">
      <c r="A38" s="248" t="s">
        <v>112</v>
      </c>
      <c r="B38" s="248">
        <v>154803.44400000002</v>
      </c>
      <c r="C38" s="233">
        <v>157445.77</v>
      </c>
      <c r="D38" s="233">
        <v>175286.37099999998</v>
      </c>
      <c r="E38" s="236">
        <v>199600.492</v>
      </c>
      <c r="F38" s="233">
        <v>2642.326000000001</v>
      </c>
      <c r="G38" s="233"/>
      <c r="H38" s="4">
        <v>1.7068909655524205</v>
      </c>
      <c r="I38" s="233">
        <v>24314.121000000014</v>
      </c>
      <c r="J38" s="233"/>
      <c r="K38" s="236">
        <v>13.871084706294715</v>
      </c>
    </row>
    <row r="39" spans="1:11" ht="12.75">
      <c r="A39" s="248" t="s">
        <v>113</v>
      </c>
      <c r="B39" s="248">
        <v>38466.555</v>
      </c>
      <c r="C39" s="233">
        <v>37640.431</v>
      </c>
      <c r="D39" s="233">
        <v>36091.3</v>
      </c>
      <c r="E39" s="236">
        <v>40400.669</v>
      </c>
      <c r="F39" s="233">
        <v>-826.1240000000034</v>
      </c>
      <c r="G39" s="233"/>
      <c r="H39" s="4">
        <v>-2.147642283017035</v>
      </c>
      <c r="I39" s="233">
        <v>4309.368999999999</v>
      </c>
      <c r="J39" s="233"/>
      <c r="K39" s="236">
        <v>11.940187801492321</v>
      </c>
    </row>
    <row r="40" spans="1:11" ht="12.75">
      <c r="A40" s="248" t="s">
        <v>114</v>
      </c>
      <c r="B40" s="248">
        <v>1052.766</v>
      </c>
      <c r="C40" s="233">
        <v>1182.188</v>
      </c>
      <c r="D40" s="233">
        <v>1264.322</v>
      </c>
      <c r="E40" s="236">
        <v>1333.08</v>
      </c>
      <c r="F40" s="233">
        <v>129.42200000000003</v>
      </c>
      <c r="G40" s="233"/>
      <c r="H40" s="4">
        <v>12.293520117481</v>
      </c>
      <c r="I40" s="233">
        <v>68.75800000000004</v>
      </c>
      <c r="J40" s="233"/>
      <c r="K40" s="236">
        <v>5.438329792568668</v>
      </c>
    </row>
    <row r="41" spans="1:11" ht="12.75">
      <c r="A41" s="249" t="s">
        <v>793</v>
      </c>
      <c r="B41" s="249">
        <v>0</v>
      </c>
      <c r="C41" s="2">
        <v>0</v>
      </c>
      <c r="D41" s="2">
        <v>0</v>
      </c>
      <c r="E41" s="237">
        <v>0</v>
      </c>
      <c r="F41" s="2">
        <v>0</v>
      </c>
      <c r="G41" s="2"/>
      <c r="H41" s="5"/>
      <c r="I41" s="2">
        <v>0</v>
      </c>
      <c r="J41" s="2"/>
      <c r="K41" s="237"/>
    </row>
    <row r="42" spans="1:11" ht="13.5" thickBot="1">
      <c r="A42" s="251" t="s">
        <v>115</v>
      </c>
      <c r="B42" s="251">
        <v>29542.4348</v>
      </c>
      <c r="C42" s="239">
        <v>30741.449899999996</v>
      </c>
      <c r="D42" s="239">
        <v>29533.4</v>
      </c>
      <c r="E42" s="241">
        <v>34648.2</v>
      </c>
      <c r="F42" s="239">
        <v>1199.015099999997</v>
      </c>
      <c r="G42" s="239"/>
      <c r="H42" s="240">
        <v>4.058619772260602</v>
      </c>
      <c r="I42" s="239">
        <v>5114.8</v>
      </c>
      <c r="J42" s="239"/>
      <c r="K42" s="241">
        <v>17.318696797524144</v>
      </c>
    </row>
    <row r="43" spans="1:11" ht="12.75">
      <c r="A43" s="1" t="s">
        <v>116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 t="s">
        <v>117</v>
      </c>
      <c r="B44" s="1">
        <v>84.76899787616952</v>
      </c>
      <c r="C44" s="1">
        <v>84.88273722069528</v>
      </c>
      <c r="D44" s="1">
        <v>78.79132121575074</v>
      </c>
      <c r="E44" s="1">
        <v>84.71936328605629</v>
      </c>
      <c r="F44" s="1"/>
      <c r="G44" s="1"/>
      <c r="H44" s="1"/>
      <c r="I44" s="1"/>
      <c r="J44" s="1"/>
      <c r="K44" s="1"/>
    </row>
    <row r="45" spans="1:11" ht="12.75">
      <c r="A45" s="1" t="s">
        <v>118</v>
      </c>
      <c r="B45" s="1">
        <v>39.4360619105499</v>
      </c>
      <c r="C45" s="1">
        <v>39.59397976307163</v>
      </c>
      <c r="D45" s="1">
        <v>41.09874891782371</v>
      </c>
      <c r="E45" s="1">
        <v>40.29372892360083</v>
      </c>
      <c r="F45" s="1"/>
      <c r="G45" s="1"/>
      <c r="H45" s="1"/>
      <c r="I45" s="1"/>
      <c r="J45" s="1"/>
      <c r="K45" s="1"/>
    </row>
    <row r="46" spans="1:11" ht="12.75">
      <c r="A46" s="1" t="s">
        <v>82</v>
      </c>
      <c r="B46" s="1">
        <v>3887.867999999999</v>
      </c>
      <c r="C46" s="1">
        <v>6292.428999999996</v>
      </c>
      <c r="D46" s="1">
        <v>7833.846</v>
      </c>
      <c r="E46" s="1">
        <v>7817.036999999997</v>
      </c>
      <c r="F46" s="1">
        <v>2357.3809999999976</v>
      </c>
      <c r="G46" s="1" t="s">
        <v>12</v>
      </c>
      <c r="H46" s="1">
        <v>60.63428593769126</v>
      </c>
      <c r="I46" s="1">
        <v>-25.709000000002924</v>
      </c>
      <c r="J46" s="1" t="s">
        <v>13</v>
      </c>
      <c r="K46" s="1">
        <v>-0.3281785217631662</v>
      </c>
    </row>
    <row r="47" spans="1:11" ht="12.75">
      <c r="A47" s="1" t="s">
        <v>83</v>
      </c>
      <c r="B47" s="1">
        <v>225019.873</v>
      </c>
      <c r="C47" s="1">
        <v>224800.763</v>
      </c>
      <c r="D47" s="1">
        <v>257449.97799000004</v>
      </c>
      <c r="E47" s="1">
        <v>259277.306358</v>
      </c>
      <c r="F47" s="1">
        <v>-171.92999999998602</v>
      </c>
      <c r="G47" s="1" t="s">
        <v>12</v>
      </c>
      <c r="H47" s="1">
        <v>-0.07640658476417593</v>
      </c>
      <c r="I47" s="1">
        <v>1836.2283679999587</v>
      </c>
      <c r="J47" s="1" t="s">
        <v>13</v>
      </c>
      <c r="K47" s="1">
        <v>0.7132369489156772</v>
      </c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84</v>
      </c>
      <c r="B49" s="1">
        <v>58077.69720000001</v>
      </c>
      <c r="C49" s="1">
        <v>58341.05410000001</v>
      </c>
      <c r="D49" s="1">
        <v>56363.855</v>
      </c>
      <c r="E49" s="1">
        <v>71217.138</v>
      </c>
      <c r="F49" s="1">
        <v>216.17689999999885</v>
      </c>
      <c r="G49" s="1" t="s">
        <v>12</v>
      </c>
      <c r="H49" s="1">
        <v>0.37222016440417477</v>
      </c>
      <c r="I49" s="1">
        <v>14844.383000000003</v>
      </c>
      <c r="J49" s="1" t="s">
        <v>13</v>
      </c>
      <c r="K49" s="1">
        <v>26.33670638745345</v>
      </c>
    </row>
    <row r="50" spans="1:11" ht="12.75">
      <c r="A50" s="1" t="s">
        <v>119</v>
      </c>
      <c r="B50" s="1">
        <v>228907.745</v>
      </c>
      <c r="C50" s="1">
        <v>231093.17499999996</v>
      </c>
      <c r="D50" s="1">
        <v>265283.839</v>
      </c>
      <c r="E50" s="1">
        <v>267094.296</v>
      </c>
      <c r="F50" s="1">
        <v>2185.429999999964</v>
      </c>
      <c r="G50" s="1"/>
      <c r="H50" s="1">
        <v>0.9547208636387398</v>
      </c>
      <c r="I50" s="1">
        <v>1810.4569999999949</v>
      </c>
      <c r="J50" s="1"/>
      <c r="K50" s="1">
        <v>0.682460343918649</v>
      </c>
    </row>
    <row r="51" spans="1:11" ht="12.75">
      <c r="A51" s="1" t="s">
        <v>120</v>
      </c>
      <c r="B51" s="1">
        <v>21557.16</v>
      </c>
      <c r="C51" s="1">
        <v>20087.039000000004</v>
      </c>
      <c r="D51" s="1">
        <v>25088.214</v>
      </c>
      <c r="E51" s="1">
        <v>25192.942000000003</v>
      </c>
      <c r="F51" s="1">
        <v>-1470.1209999999992</v>
      </c>
      <c r="G51" s="1"/>
      <c r="H51" s="1">
        <v>-6.81964136277691</v>
      </c>
      <c r="I51" s="1">
        <v>104.7280000000028</v>
      </c>
      <c r="J51" s="1"/>
      <c r="K51" s="1">
        <v>0.4174390412964542</v>
      </c>
    </row>
    <row r="52" spans="1:11" ht="12.75">
      <c r="A52" s="1" t="s">
        <v>121</v>
      </c>
      <c r="B52" s="1"/>
      <c r="C52" s="1"/>
      <c r="D52" s="1">
        <v>-24.5</v>
      </c>
      <c r="E52" s="1">
        <v>-166.7</v>
      </c>
      <c r="F52" s="1"/>
      <c r="G52" s="1"/>
      <c r="H52" s="1"/>
      <c r="I52" s="1"/>
      <c r="J52" s="1"/>
      <c r="K52" s="1"/>
    </row>
    <row r="53" spans="1:11" ht="12.75">
      <c r="A53" s="1" t="s">
        <v>122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4">
    <mergeCell ref="A2:K2"/>
    <mergeCell ref="I5:K5"/>
    <mergeCell ref="F5:H5"/>
    <mergeCell ref="A1:K1"/>
  </mergeCells>
  <printOptions/>
  <pageMargins left="0.4" right="0.5" top="1" bottom="1" header="0.5" footer="0.5"/>
  <pageSetup fitToHeight="1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41"/>
  <sheetViews>
    <sheetView workbookViewId="0" topLeftCell="A7">
      <selection activeCell="A1" sqref="A1:I1"/>
    </sheetView>
  </sheetViews>
  <sheetFormatPr defaultColWidth="9.140625" defaultRowHeight="12.75"/>
  <cols>
    <col min="1" max="1" width="4.7109375" style="43" bestFit="1" customWidth="1"/>
    <col min="2" max="2" width="21.421875" style="43" customWidth="1"/>
    <col min="3" max="3" width="17.57421875" style="43" customWidth="1"/>
    <col min="4" max="4" width="12.28125" style="43" bestFit="1" customWidth="1"/>
    <col min="5" max="5" width="13.57421875" style="43" customWidth="1"/>
    <col min="6" max="6" width="12.28125" style="510" bestFit="1" customWidth="1"/>
    <col min="7" max="7" width="10.140625" style="510" customWidth="1"/>
    <col min="8" max="8" width="7.00390625" style="43" customWidth="1"/>
    <col min="9" max="9" width="8.28125" style="43" customWidth="1"/>
    <col min="10" max="16384" width="9.140625" style="43" customWidth="1"/>
  </cols>
  <sheetData>
    <row r="1" spans="1:9" ht="12.75">
      <c r="A1" s="982" t="s">
        <v>479</v>
      </c>
      <c r="B1" s="982"/>
      <c r="C1" s="982"/>
      <c r="D1" s="982"/>
      <c r="E1" s="982"/>
      <c r="F1" s="982"/>
      <c r="G1" s="982"/>
      <c r="H1" s="982"/>
      <c r="I1" s="982"/>
    </row>
    <row r="2" spans="1:242" ht="18" customHeight="1">
      <c r="A2" s="969" t="s">
        <v>794</v>
      </c>
      <c r="B2" s="969"/>
      <c r="C2" s="969"/>
      <c r="D2" s="969"/>
      <c r="E2" s="969"/>
      <c r="F2" s="969"/>
      <c r="G2" s="969"/>
      <c r="H2" s="969"/>
      <c r="I2" s="969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95"/>
      <c r="CF2" s="495"/>
      <c r="CG2" s="495"/>
      <c r="CH2" s="495"/>
      <c r="CI2" s="495"/>
      <c r="CJ2" s="495"/>
      <c r="CK2" s="495"/>
      <c r="CL2" s="495"/>
      <c r="CM2" s="495"/>
      <c r="CN2" s="495"/>
      <c r="CO2" s="495"/>
      <c r="CP2" s="495"/>
      <c r="CQ2" s="495"/>
      <c r="CR2" s="495"/>
      <c r="CS2" s="495"/>
      <c r="CT2" s="495"/>
      <c r="CU2" s="495"/>
      <c r="CV2" s="495"/>
      <c r="CW2" s="495"/>
      <c r="CX2" s="495"/>
      <c r="CY2" s="495"/>
      <c r="CZ2" s="495"/>
      <c r="DA2" s="495"/>
      <c r="DB2" s="495"/>
      <c r="DC2" s="495"/>
      <c r="DD2" s="495"/>
      <c r="DE2" s="495"/>
      <c r="DF2" s="495"/>
      <c r="DG2" s="495"/>
      <c r="DH2" s="495"/>
      <c r="DI2" s="495"/>
      <c r="DJ2" s="495"/>
      <c r="DK2" s="495"/>
      <c r="DL2" s="495"/>
      <c r="DM2" s="495"/>
      <c r="DN2" s="495"/>
      <c r="DO2" s="495"/>
      <c r="DP2" s="495"/>
      <c r="DQ2" s="495"/>
      <c r="DR2" s="495"/>
      <c r="DS2" s="495"/>
      <c r="DT2" s="495"/>
      <c r="DU2" s="495"/>
      <c r="DV2" s="495"/>
      <c r="DW2" s="495"/>
      <c r="DX2" s="495"/>
      <c r="DY2" s="495"/>
      <c r="DZ2" s="495"/>
      <c r="EA2" s="495"/>
      <c r="EB2" s="495"/>
      <c r="EC2" s="495"/>
      <c r="ED2" s="495"/>
      <c r="EE2" s="495"/>
      <c r="EF2" s="495"/>
      <c r="EG2" s="495"/>
      <c r="EH2" s="495"/>
      <c r="EI2" s="495"/>
      <c r="EJ2" s="495"/>
      <c r="EK2" s="495"/>
      <c r="EL2" s="495"/>
      <c r="EM2" s="495"/>
      <c r="EN2" s="495"/>
      <c r="EO2" s="495"/>
      <c r="EP2" s="495"/>
      <c r="EQ2" s="495"/>
      <c r="ER2" s="495"/>
      <c r="ES2" s="495"/>
      <c r="ET2" s="495"/>
      <c r="EU2" s="495"/>
      <c r="EV2" s="495"/>
      <c r="EW2" s="495"/>
      <c r="EX2" s="495"/>
      <c r="EY2" s="495"/>
      <c r="EZ2" s="495"/>
      <c r="FA2" s="495"/>
      <c r="FB2" s="495"/>
      <c r="FC2" s="495"/>
      <c r="FD2" s="495"/>
      <c r="FE2" s="495"/>
      <c r="FF2" s="495"/>
      <c r="FG2" s="495"/>
      <c r="FH2" s="495"/>
      <c r="FI2" s="495"/>
      <c r="FJ2" s="495"/>
      <c r="FK2" s="495"/>
      <c r="FL2" s="495"/>
      <c r="FM2" s="495"/>
      <c r="FN2" s="495"/>
      <c r="FO2" s="495"/>
      <c r="FP2" s="495"/>
      <c r="FQ2" s="495"/>
      <c r="FR2" s="495"/>
      <c r="FS2" s="495"/>
      <c r="FT2" s="495"/>
      <c r="FU2" s="495"/>
      <c r="FV2" s="495"/>
      <c r="FW2" s="495"/>
      <c r="FX2" s="495"/>
      <c r="FY2" s="495"/>
      <c r="FZ2" s="495"/>
      <c r="GA2" s="495"/>
      <c r="GB2" s="495"/>
      <c r="GC2" s="495"/>
      <c r="GD2" s="495"/>
      <c r="GE2" s="495"/>
      <c r="GF2" s="495"/>
      <c r="GG2" s="495"/>
      <c r="GH2" s="495"/>
      <c r="GI2" s="495"/>
      <c r="GJ2" s="495"/>
      <c r="GK2" s="495"/>
      <c r="GL2" s="495"/>
      <c r="GM2" s="495"/>
      <c r="GN2" s="495"/>
      <c r="GO2" s="495"/>
      <c r="GP2" s="495"/>
      <c r="GQ2" s="495"/>
      <c r="GR2" s="495"/>
      <c r="GS2" s="495"/>
      <c r="GT2" s="495"/>
      <c r="GU2" s="495"/>
      <c r="GV2" s="495"/>
      <c r="GW2" s="495"/>
      <c r="GX2" s="495"/>
      <c r="GY2" s="495"/>
      <c r="GZ2" s="495"/>
      <c r="HA2" s="495"/>
      <c r="HB2" s="495"/>
      <c r="HC2" s="495"/>
      <c r="HD2" s="495"/>
      <c r="HE2" s="495"/>
      <c r="HF2" s="495"/>
      <c r="HG2" s="495"/>
      <c r="HH2" s="495"/>
      <c r="HI2" s="495"/>
      <c r="HJ2" s="495"/>
      <c r="HK2" s="495"/>
      <c r="HL2" s="495"/>
      <c r="HM2" s="495"/>
      <c r="HN2" s="495"/>
      <c r="HO2" s="495"/>
      <c r="HP2" s="495"/>
      <c r="HQ2" s="495"/>
      <c r="HR2" s="495"/>
      <c r="HS2" s="495"/>
      <c r="HT2" s="495"/>
      <c r="HU2" s="495"/>
      <c r="HV2" s="495"/>
      <c r="HW2" s="495"/>
      <c r="HX2" s="495"/>
      <c r="HY2" s="495"/>
      <c r="HZ2" s="495"/>
      <c r="IA2" s="495"/>
      <c r="IB2" s="495"/>
      <c r="IC2" s="495"/>
      <c r="ID2" s="495"/>
      <c r="IE2" s="495"/>
      <c r="IF2" s="495"/>
      <c r="IG2" s="495"/>
      <c r="IH2" s="495"/>
    </row>
    <row r="3" spans="1:9" ht="15.75" thickBot="1">
      <c r="A3" s="497"/>
      <c r="B3" s="496"/>
      <c r="C3" s="496"/>
      <c r="D3" s="496"/>
      <c r="E3" s="496"/>
      <c r="F3" s="496"/>
      <c r="G3" s="496"/>
      <c r="H3" s="496"/>
      <c r="I3" s="257"/>
    </row>
    <row r="4" spans="1:9" ht="16.5" customHeight="1">
      <c r="A4" s="970" t="s">
        <v>434</v>
      </c>
      <c r="B4" s="972" t="s">
        <v>435</v>
      </c>
      <c r="C4" s="551">
        <v>2005</v>
      </c>
      <c r="D4" s="975">
        <v>2006</v>
      </c>
      <c r="E4" s="976"/>
      <c r="F4" s="976"/>
      <c r="G4" s="976"/>
      <c r="H4" s="977" t="s">
        <v>436</v>
      </c>
      <c r="I4" s="978"/>
    </row>
    <row r="5" spans="1:9" ht="16.5" customHeight="1">
      <c r="A5" s="971"/>
      <c r="B5" s="973"/>
      <c r="C5" s="499" t="s">
        <v>437</v>
      </c>
      <c r="D5" s="956" t="s">
        <v>438</v>
      </c>
      <c r="E5" s="957"/>
      <c r="F5" s="956" t="s">
        <v>437</v>
      </c>
      <c r="G5" s="957"/>
      <c r="H5" s="958" t="s">
        <v>439</v>
      </c>
      <c r="I5" s="952" t="s">
        <v>440</v>
      </c>
    </row>
    <row r="6" spans="1:9" ht="12" customHeight="1">
      <c r="A6" s="971"/>
      <c r="B6" s="974"/>
      <c r="C6" s="500">
        <v>1</v>
      </c>
      <c r="D6" s="498">
        <v>2</v>
      </c>
      <c r="E6" s="500">
        <v>3</v>
      </c>
      <c r="F6" s="498">
        <v>4</v>
      </c>
      <c r="G6" s="500">
        <v>5</v>
      </c>
      <c r="H6" s="951"/>
      <c r="I6" s="953"/>
    </row>
    <row r="7" spans="1:9" ht="12" customHeight="1">
      <c r="A7" s="552"/>
      <c r="B7" s="584"/>
      <c r="C7" s="567" t="s">
        <v>441</v>
      </c>
      <c r="D7" s="498" t="s">
        <v>442</v>
      </c>
      <c r="E7" s="499" t="s">
        <v>443</v>
      </c>
      <c r="F7" s="498" t="s">
        <v>442</v>
      </c>
      <c r="G7" s="499" t="s">
        <v>443</v>
      </c>
      <c r="H7" s="951"/>
      <c r="I7" s="953"/>
    </row>
    <row r="8" spans="1:11" ht="19.5" customHeight="1">
      <c r="A8" s="553">
        <v>1</v>
      </c>
      <c r="B8" s="585" t="s">
        <v>444</v>
      </c>
      <c r="C8" s="568">
        <f>C9+C14+C15+C16+C17</f>
        <v>125</v>
      </c>
      <c r="D8" s="501">
        <f>D9+D14+D15+D16+D17</f>
        <v>134</v>
      </c>
      <c r="E8" s="502">
        <f aca="true" t="shared" si="0" ref="E8:E17">D8/$D$8%</f>
        <v>100</v>
      </c>
      <c r="F8" s="501">
        <f>F9+F14+F15+F16+F17</f>
        <v>135</v>
      </c>
      <c r="G8" s="503">
        <f>F8/$F$8%</f>
        <v>100</v>
      </c>
      <c r="H8" s="504">
        <f aca="true" t="shared" si="1" ref="H8:H31">D8/C8%-100</f>
        <v>7.200000000000003</v>
      </c>
      <c r="I8" s="554">
        <f>F8/D8%-100</f>
        <v>0.7462686567164099</v>
      </c>
      <c r="K8" s="24"/>
    </row>
    <row r="9" spans="1:11" ht="15" customHeight="1">
      <c r="A9" s="555"/>
      <c r="B9" s="586" t="s">
        <v>445</v>
      </c>
      <c r="C9" s="569">
        <f>C10+C11+C12+C13</f>
        <v>79</v>
      </c>
      <c r="D9" s="505">
        <f>D10+D11+D12+D13</f>
        <v>87</v>
      </c>
      <c r="E9" s="503">
        <f t="shared" si="0"/>
        <v>64.92537313432835</v>
      </c>
      <c r="F9" s="505">
        <f>F10+F11+F12+F13</f>
        <v>88</v>
      </c>
      <c r="G9" s="506">
        <f aca="true" t="shared" si="2" ref="G9:G17">F9/$F$8%</f>
        <v>65.18518518518518</v>
      </c>
      <c r="H9" s="507">
        <f t="shared" si="1"/>
        <v>10.12658227848101</v>
      </c>
      <c r="I9" s="554">
        <f>F9/D9%-100</f>
        <v>1.1494252873563227</v>
      </c>
      <c r="K9" s="24"/>
    </row>
    <row r="10" spans="1:11" ht="15" customHeight="1">
      <c r="A10" s="555"/>
      <c r="B10" s="587" t="s">
        <v>446</v>
      </c>
      <c r="C10" s="570">
        <v>14</v>
      </c>
      <c r="D10" s="508">
        <v>15</v>
      </c>
      <c r="E10" s="509">
        <f t="shared" si="0"/>
        <v>11.194029850746269</v>
      </c>
      <c r="F10" s="556">
        <v>15</v>
      </c>
      <c r="G10" s="509">
        <f t="shared" si="2"/>
        <v>11.11111111111111</v>
      </c>
      <c r="H10" s="507">
        <f t="shared" si="1"/>
        <v>7.142857142857139</v>
      </c>
      <c r="I10" s="557">
        <f aca="true" t="shared" si="3" ref="I10:I37">F10/D10%-100</f>
        <v>0</v>
      </c>
      <c r="K10" s="24"/>
    </row>
    <row r="11" spans="1:11" ht="15" customHeight="1">
      <c r="A11" s="555"/>
      <c r="B11" s="588" t="s">
        <v>447</v>
      </c>
      <c r="C11" s="570">
        <v>7</v>
      </c>
      <c r="D11" s="511">
        <v>8</v>
      </c>
      <c r="E11" s="512">
        <f t="shared" si="0"/>
        <v>5.970149253731343</v>
      </c>
      <c r="F11" s="556">
        <v>8</v>
      </c>
      <c r="G11" s="512">
        <f t="shared" si="2"/>
        <v>5.925925925925926</v>
      </c>
      <c r="H11" s="513">
        <f t="shared" si="1"/>
        <v>14.285714285714278</v>
      </c>
      <c r="I11" s="558">
        <f t="shared" si="3"/>
        <v>0</v>
      </c>
      <c r="K11" s="24"/>
    </row>
    <row r="12" spans="1:11" ht="15" customHeight="1">
      <c r="A12" s="555"/>
      <c r="B12" s="588" t="s">
        <v>448</v>
      </c>
      <c r="C12" s="570">
        <v>14</v>
      </c>
      <c r="D12" s="511">
        <v>15</v>
      </c>
      <c r="E12" s="512">
        <f t="shared" si="0"/>
        <v>11.194029850746269</v>
      </c>
      <c r="F12" s="556">
        <v>15</v>
      </c>
      <c r="G12" s="512">
        <f t="shared" si="2"/>
        <v>11.11111111111111</v>
      </c>
      <c r="H12" s="513">
        <f t="shared" si="1"/>
        <v>7.142857142857139</v>
      </c>
      <c r="I12" s="558">
        <f t="shared" si="3"/>
        <v>0</v>
      </c>
      <c r="K12" s="24"/>
    </row>
    <row r="13" spans="1:11" ht="15" customHeight="1">
      <c r="A13" s="555"/>
      <c r="B13" s="589" t="s">
        <v>449</v>
      </c>
      <c r="C13" s="571">
        <v>44</v>
      </c>
      <c r="D13" s="514">
        <v>49</v>
      </c>
      <c r="E13" s="515">
        <f t="shared" si="0"/>
        <v>36.56716417910447</v>
      </c>
      <c r="F13" s="556">
        <v>50</v>
      </c>
      <c r="G13" s="515">
        <f t="shared" si="2"/>
        <v>37.03703703703704</v>
      </c>
      <c r="H13" s="516">
        <f t="shared" si="1"/>
        <v>11.36363636363636</v>
      </c>
      <c r="I13" s="559">
        <f t="shared" si="3"/>
        <v>2.040816326530617</v>
      </c>
      <c r="K13" s="24"/>
    </row>
    <row r="14" spans="1:11" ht="15" customHeight="1">
      <c r="A14" s="555"/>
      <c r="B14" s="590" t="s">
        <v>450</v>
      </c>
      <c r="C14" s="568">
        <v>29</v>
      </c>
      <c r="D14" s="501">
        <v>29</v>
      </c>
      <c r="E14" s="503">
        <f t="shared" si="0"/>
        <v>21.641791044776117</v>
      </c>
      <c r="F14" s="46">
        <v>29</v>
      </c>
      <c r="G14" s="517">
        <f t="shared" si="2"/>
        <v>21.48148148148148</v>
      </c>
      <c r="H14" s="518">
        <f t="shared" si="1"/>
        <v>0</v>
      </c>
      <c r="I14" s="554">
        <f t="shared" si="3"/>
        <v>0</v>
      </c>
      <c r="K14" s="24"/>
    </row>
    <row r="15" spans="1:11" ht="15" customHeight="1">
      <c r="A15" s="555"/>
      <c r="B15" s="590" t="s">
        <v>451</v>
      </c>
      <c r="C15" s="568">
        <v>4</v>
      </c>
      <c r="D15" s="501">
        <v>4</v>
      </c>
      <c r="E15" s="503">
        <f t="shared" si="0"/>
        <v>2.9850746268656714</v>
      </c>
      <c r="F15" s="46">
        <v>4</v>
      </c>
      <c r="G15" s="503">
        <f t="shared" si="2"/>
        <v>2.962962962962963</v>
      </c>
      <c r="H15" s="519">
        <f t="shared" si="1"/>
        <v>0</v>
      </c>
      <c r="I15" s="554">
        <f t="shared" si="3"/>
        <v>0</v>
      </c>
      <c r="K15" s="24"/>
    </row>
    <row r="16" spans="1:11" ht="15" customHeight="1">
      <c r="A16" s="555"/>
      <c r="B16" s="590" t="s">
        <v>452</v>
      </c>
      <c r="C16" s="568">
        <v>8</v>
      </c>
      <c r="D16" s="501">
        <v>8</v>
      </c>
      <c r="E16" s="503">
        <f t="shared" si="0"/>
        <v>5.970149253731343</v>
      </c>
      <c r="F16" s="46">
        <v>8</v>
      </c>
      <c r="G16" s="503">
        <f t="shared" si="2"/>
        <v>5.925925925925926</v>
      </c>
      <c r="H16" s="519">
        <f t="shared" si="1"/>
        <v>0</v>
      </c>
      <c r="I16" s="554">
        <f t="shared" si="3"/>
        <v>0</v>
      </c>
      <c r="K16" s="24"/>
    </row>
    <row r="17" spans="1:11" ht="15" customHeight="1">
      <c r="A17" s="555"/>
      <c r="B17" s="590" t="s">
        <v>453</v>
      </c>
      <c r="C17" s="568">
        <v>5</v>
      </c>
      <c r="D17" s="501">
        <v>6</v>
      </c>
      <c r="E17" s="503">
        <f t="shared" si="0"/>
        <v>4.477611940298507</v>
      </c>
      <c r="F17" s="46">
        <v>6</v>
      </c>
      <c r="G17" s="503">
        <f t="shared" si="2"/>
        <v>4.444444444444444</v>
      </c>
      <c r="H17" s="519">
        <f t="shared" si="1"/>
        <v>20</v>
      </c>
      <c r="I17" s="554">
        <f t="shared" si="3"/>
        <v>0</v>
      </c>
      <c r="K17" s="24"/>
    </row>
    <row r="18" spans="1:9" ht="33.75">
      <c r="A18" s="553">
        <v>2</v>
      </c>
      <c r="B18" s="591" t="s">
        <v>454</v>
      </c>
      <c r="C18" s="572">
        <f>C20+C21+C22+C23+C24+C25+C26+C27</f>
        <v>64240.92</v>
      </c>
      <c r="D18" s="520">
        <f>D20+D21+D22+D23+D24+D25+D26+D27</f>
        <v>96763.83</v>
      </c>
      <c r="E18" s="521">
        <f aca="true" t="shared" si="4" ref="E18:E27">D18/$D$18%</f>
        <v>100</v>
      </c>
      <c r="F18" s="46">
        <v>97457.86</v>
      </c>
      <c r="G18" s="46"/>
      <c r="H18" s="522">
        <f t="shared" si="1"/>
        <v>50.62646985753008</v>
      </c>
      <c r="I18" s="554">
        <f t="shared" si="3"/>
        <v>0.7172411426872998</v>
      </c>
    </row>
    <row r="19" spans="1:9" ht="15" customHeight="1">
      <c r="A19" s="555"/>
      <c r="B19" s="592" t="s">
        <v>455</v>
      </c>
      <c r="C19" s="573">
        <f>C20+C21+C22+C23</f>
        <v>51520.909999999996</v>
      </c>
      <c r="D19" s="523">
        <f>D20+D21+D22+D23</f>
        <v>80174.12999999999</v>
      </c>
      <c r="E19" s="524">
        <f t="shared" si="4"/>
        <v>82.85547399270986</v>
      </c>
      <c r="F19" s="523">
        <f>F20+F21+F22+F23</f>
        <v>80422.34999999999</v>
      </c>
      <c r="G19" s="525">
        <f>F19/$F$18%</f>
        <v>82.52012716060048</v>
      </c>
      <c r="H19" s="522">
        <f t="shared" si="1"/>
        <v>55.614739724123666</v>
      </c>
      <c r="I19" s="557">
        <f t="shared" si="3"/>
        <v>0.309601114474205</v>
      </c>
    </row>
    <row r="20" spans="1:9" ht="15" customHeight="1">
      <c r="A20" s="555"/>
      <c r="B20" s="587" t="s">
        <v>446</v>
      </c>
      <c r="C20" s="560">
        <v>42847.71</v>
      </c>
      <c r="D20" s="526">
        <v>68694.36</v>
      </c>
      <c r="E20" s="527">
        <f t="shared" si="4"/>
        <v>70.99177450913218</v>
      </c>
      <c r="F20" s="528">
        <v>68757.26</v>
      </c>
      <c r="G20" s="529">
        <f aca="true" t="shared" si="5" ref="G20:G27">F20/$F$18%</f>
        <v>70.55075906653398</v>
      </c>
      <c r="H20" s="507">
        <f t="shared" si="1"/>
        <v>60.32212690013071</v>
      </c>
      <c r="I20" s="557">
        <f t="shared" si="3"/>
        <v>0.0915650134887187</v>
      </c>
    </row>
    <row r="21" spans="1:9" ht="15" customHeight="1">
      <c r="A21" s="555"/>
      <c r="B21" s="588" t="s">
        <v>447</v>
      </c>
      <c r="C21" s="560">
        <v>998.21</v>
      </c>
      <c r="D21" s="526">
        <v>1577.45</v>
      </c>
      <c r="E21" s="530">
        <f t="shared" si="4"/>
        <v>1.6302062454534922</v>
      </c>
      <c r="F21" s="531">
        <v>1542.25</v>
      </c>
      <c r="G21" s="532">
        <f t="shared" si="5"/>
        <v>1.5824788272592891</v>
      </c>
      <c r="H21" s="513">
        <f t="shared" si="1"/>
        <v>58.02786988709789</v>
      </c>
      <c r="I21" s="558">
        <f t="shared" si="3"/>
        <v>-2.231449491267554</v>
      </c>
    </row>
    <row r="22" spans="1:9" ht="15" customHeight="1">
      <c r="A22" s="555"/>
      <c r="B22" s="588" t="s">
        <v>448</v>
      </c>
      <c r="C22" s="560">
        <v>3980.17</v>
      </c>
      <c r="D22" s="526">
        <v>4952.29</v>
      </c>
      <c r="E22" s="530">
        <f t="shared" si="4"/>
        <v>5.117914410787584</v>
      </c>
      <c r="F22" s="531">
        <v>5080.75</v>
      </c>
      <c r="G22" s="532">
        <f t="shared" si="5"/>
        <v>5.2132788468780245</v>
      </c>
      <c r="H22" s="513">
        <f t="shared" si="1"/>
        <v>24.42408238844068</v>
      </c>
      <c r="I22" s="558">
        <f t="shared" si="3"/>
        <v>2.593951485070548</v>
      </c>
    </row>
    <row r="23" spans="1:9" ht="15" customHeight="1">
      <c r="A23" s="555"/>
      <c r="B23" s="589" t="s">
        <v>449</v>
      </c>
      <c r="C23" s="574">
        <v>3694.82</v>
      </c>
      <c r="D23" s="533">
        <v>4950.03</v>
      </c>
      <c r="E23" s="534">
        <f t="shared" si="4"/>
        <v>5.115578827336619</v>
      </c>
      <c r="F23" s="535">
        <v>5042.09</v>
      </c>
      <c r="G23" s="536">
        <f t="shared" si="5"/>
        <v>5.1736104199291875</v>
      </c>
      <c r="H23" s="516">
        <f t="shared" si="1"/>
        <v>33.97215561245201</v>
      </c>
      <c r="I23" s="559">
        <f t="shared" si="3"/>
        <v>1.8597867083634014</v>
      </c>
    </row>
    <row r="24" spans="1:9" ht="15" customHeight="1">
      <c r="A24" s="555"/>
      <c r="B24" s="590" t="s">
        <v>450</v>
      </c>
      <c r="C24" s="575">
        <v>5300.69</v>
      </c>
      <c r="D24" s="537">
        <v>5472.11</v>
      </c>
      <c r="E24" s="538">
        <f t="shared" si="4"/>
        <v>5.655119273389653</v>
      </c>
      <c r="F24" s="539">
        <v>5635.08</v>
      </c>
      <c r="G24" s="536">
        <f t="shared" si="5"/>
        <v>5.782068270327298</v>
      </c>
      <c r="H24" s="540">
        <f t="shared" si="1"/>
        <v>3.2339186030498013</v>
      </c>
      <c r="I24" s="559">
        <f t="shared" si="3"/>
        <v>2.9781930553296547</v>
      </c>
    </row>
    <row r="25" spans="1:9" ht="15" customHeight="1">
      <c r="A25" s="555"/>
      <c r="B25" s="590" t="s">
        <v>451</v>
      </c>
      <c r="C25" s="575">
        <v>2335.73</v>
      </c>
      <c r="D25" s="537">
        <v>2344.21</v>
      </c>
      <c r="E25" s="538">
        <f t="shared" si="4"/>
        <v>2.422609770613668</v>
      </c>
      <c r="F25" s="539">
        <v>2344.21</v>
      </c>
      <c r="G25" s="541">
        <f t="shared" si="5"/>
        <v>2.4053575565890735</v>
      </c>
      <c r="H25" s="522">
        <f t="shared" si="1"/>
        <v>0.36305566139922973</v>
      </c>
      <c r="I25" s="554">
        <f t="shared" si="3"/>
        <v>0</v>
      </c>
    </row>
    <row r="26" spans="1:9" ht="15" customHeight="1">
      <c r="A26" s="555"/>
      <c r="B26" s="590" t="s">
        <v>452</v>
      </c>
      <c r="C26" s="575">
        <v>654.99</v>
      </c>
      <c r="D26" s="537">
        <v>764.44</v>
      </c>
      <c r="E26" s="538">
        <f t="shared" si="4"/>
        <v>0.7900059350689198</v>
      </c>
      <c r="F26" s="539">
        <v>764.44</v>
      </c>
      <c r="G26" s="541">
        <f t="shared" si="5"/>
        <v>0.7843800387162205</v>
      </c>
      <c r="H26" s="522">
        <f t="shared" si="1"/>
        <v>16.710178781355452</v>
      </c>
      <c r="I26" s="554">
        <f t="shared" si="3"/>
        <v>0</v>
      </c>
    </row>
    <row r="27" spans="1:9" ht="15" customHeight="1">
      <c r="A27" s="555"/>
      <c r="B27" s="590" t="s">
        <v>453</v>
      </c>
      <c r="C27" s="575">
        <v>4428.6</v>
      </c>
      <c r="D27" s="537">
        <v>8008.94</v>
      </c>
      <c r="E27" s="538">
        <f t="shared" si="4"/>
        <v>8.276791028217877</v>
      </c>
      <c r="F27" s="539">
        <v>8291.78</v>
      </c>
      <c r="G27" s="541">
        <f t="shared" si="5"/>
        <v>8.508066973766919</v>
      </c>
      <c r="H27" s="519">
        <f t="shared" si="1"/>
        <v>80.84586551054508</v>
      </c>
      <c r="I27" s="554">
        <f t="shared" si="3"/>
        <v>3.531553488976087</v>
      </c>
    </row>
    <row r="28" spans="1:9" ht="21.75" customHeight="1">
      <c r="A28" s="561">
        <v>3</v>
      </c>
      <c r="B28" s="592" t="s">
        <v>456</v>
      </c>
      <c r="C28" s="576">
        <v>16776</v>
      </c>
      <c r="D28" s="954">
        <v>19958</v>
      </c>
      <c r="E28" s="955"/>
      <c r="F28" s="949">
        <v>20030</v>
      </c>
      <c r="G28" s="949"/>
      <c r="H28" s="519">
        <f t="shared" si="1"/>
        <v>18.967572722937533</v>
      </c>
      <c r="I28" s="554">
        <f t="shared" si="3"/>
        <v>0.36075759094096327</v>
      </c>
    </row>
    <row r="29" spans="1:9" ht="19.5" customHeight="1">
      <c r="A29" s="553">
        <v>4</v>
      </c>
      <c r="B29" s="593" t="s">
        <v>457</v>
      </c>
      <c r="C29" s="577">
        <v>22</v>
      </c>
      <c r="D29" s="950">
        <v>21</v>
      </c>
      <c r="E29" s="945"/>
      <c r="F29" s="949">
        <v>21</v>
      </c>
      <c r="G29" s="949"/>
      <c r="H29" s="519">
        <f t="shared" si="1"/>
        <v>-4.545454545454547</v>
      </c>
      <c r="I29" s="554">
        <f t="shared" si="3"/>
        <v>0</v>
      </c>
    </row>
    <row r="30" spans="1:9" ht="19.5" customHeight="1">
      <c r="A30" s="561">
        <v>5</v>
      </c>
      <c r="B30" s="594" t="s">
        <v>458</v>
      </c>
      <c r="C30" s="577">
        <v>87</v>
      </c>
      <c r="D30" s="947">
        <v>85</v>
      </c>
      <c r="E30" s="948"/>
      <c r="F30" s="949">
        <v>82</v>
      </c>
      <c r="G30" s="949"/>
      <c r="H30" s="519">
        <f t="shared" si="1"/>
        <v>-2.2988505747126453</v>
      </c>
      <c r="I30" s="554">
        <f t="shared" si="3"/>
        <v>-3.529411764705884</v>
      </c>
    </row>
    <row r="31" spans="1:9" ht="19.5" customHeight="1">
      <c r="A31" s="553">
        <v>6</v>
      </c>
      <c r="B31" s="585" t="s">
        <v>459</v>
      </c>
      <c r="C31" s="577">
        <v>10239</v>
      </c>
      <c r="D31" s="943">
        <v>5838</v>
      </c>
      <c r="E31" s="944"/>
      <c r="F31" s="949">
        <v>6310</v>
      </c>
      <c r="G31" s="949"/>
      <c r="H31" s="519">
        <f t="shared" si="1"/>
        <v>-42.9827131555816</v>
      </c>
      <c r="I31" s="554">
        <f t="shared" si="3"/>
        <v>8.08496060294621</v>
      </c>
    </row>
    <row r="32" spans="1:9" ht="11.25" customHeight="1">
      <c r="A32" s="561">
        <v>7</v>
      </c>
      <c r="B32" s="595" t="s">
        <v>460</v>
      </c>
      <c r="C32" s="578"/>
      <c r="D32" s="542"/>
      <c r="E32" s="543"/>
      <c r="F32" s="542"/>
      <c r="G32" s="543"/>
      <c r="H32" s="542"/>
      <c r="I32" s="562"/>
    </row>
    <row r="33" spans="1:9" ht="12.75" customHeight="1">
      <c r="A33" s="555"/>
      <c r="B33" s="596" t="s">
        <v>461</v>
      </c>
      <c r="C33" s="579">
        <v>40.3</v>
      </c>
      <c r="D33" s="990">
        <v>39.83</v>
      </c>
      <c r="E33" s="990"/>
      <c r="F33" s="991">
        <v>34.15</v>
      </c>
      <c r="G33" s="991"/>
      <c r="H33" s="518">
        <f>D33/C33%-100</f>
        <v>-1.1662531017369702</v>
      </c>
      <c r="I33" s="559">
        <f t="shared" si="3"/>
        <v>-14.260607582224452</v>
      </c>
    </row>
    <row r="34" spans="1:9" ht="16.5" customHeight="1">
      <c r="A34" s="563"/>
      <c r="B34" s="597" t="s">
        <v>462</v>
      </c>
      <c r="C34" s="580">
        <v>13.15</v>
      </c>
      <c r="D34" s="946">
        <v>15.62</v>
      </c>
      <c r="E34" s="946"/>
      <c r="F34" s="949">
        <v>16.31</v>
      </c>
      <c r="G34" s="949"/>
      <c r="H34" s="518">
        <f>D34/C34%-100</f>
        <v>18.78326996197717</v>
      </c>
      <c r="I34" s="554">
        <f t="shared" si="3"/>
        <v>4.417413572343136</v>
      </c>
    </row>
    <row r="35" spans="1:9" ht="25.5" customHeight="1">
      <c r="A35" s="553">
        <v>8</v>
      </c>
      <c r="B35" s="592" t="s">
        <v>463</v>
      </c>
      <c r="C35" s="581">
        <f>C29*C34/C18%</f>
        <v>0.45033601635842085</v>
      </c>
      <c r="D35" s="987">
        <f>D29*D34/D18%</f>
        <v>0.33899030247149164</v>
      </c>
      <c r="E35" s="988"/>
      <c r="F35" s="987">
        <f>F29*F34/F18%</f>
        <v>0.35144420367941587</v>
      </c>
      <c r="G35" s="987"/>
      <c r="H35" s="519">
        <f>D35/C35%-100</f>
        <v>-24.725029720543063</v>
      </c>
      <c r="I35" s="554">
        <f t="shared" si="3"/>
        <v>3.673822264863034</v>
      </c>
    </row>
    <row r="36" spans="1:9" ht="25.5" customHeight="1">
      <c r="A36" s="553"/>
      <c r="B36" s="592" t="s">
        <v>464</v>
      </c>
      <c r="C36" s="582">
        <v>582948</v>
      </c>
      <c r="D36" s="988">
        <v>582948</v>
      </c>
      <c r="E36" s="989"/>
      <c r="F36" s="988">
        <v>582949</v>
      </c>
      <c r="G36" s="989"/>
      <c r="H36" s="519">
        <f>D36/C36%-100</f>
        <v>0</v>
      </c>
      <c r="I36" s="554">
        <f t="shared" si="3"/>
        <v>0.00017154188709866958</v>
      </c>
    </row>
    <row r="37" spans="1:9" s="544" customFormat="1" ht="27" customHeight="1" thickBot="1">
      <c r="A37" s="564">
        <v>9</v>
      </c>
      <c r="B37" s="598" t="s">
        <v>465</v>
      </c>
      <c r="C37" s="583">
        <f>C18/C36%</f>
        <v>11.02000864571111</v>
      </c>
      <c r="D37" s="983">
        <f>D18/D36%</f>
        <v>16.59905000102925</v>
      </c>
      <c r="E37" s="984"/>
      <c r="F37" s="983">
        <f>F18/F36%</f>
        <v>16.71807653842789</v>
      </c>
      <c r="G37" s="984"/>
      <c r="H37" s="565">
        <f>D37/C37%-100</f>
        <v>50.626469857530054</v>
      </c>
      <c r="I37" s="566">
        <f t="shared" si="3"/>
        <v>0.7170683707276027</v>
      </c>
    </row>
    <row r="38" ht="12.75">
      <c r="I38" s="275"/>
    </row>
    <row r="39" spans="2:9" ht="12.75">
      <c r="B39" s="545" t="s">
        <v>466</v>
      </c>
      <c r="D39" s="24"/>
      <c r="E39" s="24"/>
      <c r="F39" s="546"/>
      <c r="I39" s="275"/>
    </row>
    <row r="40" ht="12.75">
      <c r="I40" s="275"/>
    </row>
    <row r="41" spans="1:11" ht="15.75">
      <c r="A41" s="495"/>
      <c r="B41" s="547"/>
      <c r="C41" s="547"/>
      <c r="D41" s="547"/>
      <c r="E41" s="547"/>
      <c r="F41" s="495"/>
      <c r="G41" s="495"/>
      <c r="H41" s="495"/>
      <c r="I41" s="495"/>
      <c r="J41" s="495"/>
      <c r="K41" s="495"/>
    </row>
    <row r="42" spans="1:7" ht="15.75">
      <c r="A42" s="985" t="s">
        <v>467</v>
      </c>
      <c r="B42" s="986"/>
      <c r="C42" s="986"/>
      <c r="D42" s="986"/>
      <c r="E42" s="986"/>
      <c r="F42" s="43"/>
      <c r="G42" s="43"/>
    </row>
    <row r="43" spans="1:7" ht="21" customHeight="1">
      <c r="A43" s="979" t="s">
        <v>434</v>
      </c>
      <c r="B43" s="980" t="s">
        <v>468</v>
      </c>
      <c r="C43" s="980" t="s">
        <v>469</v>
      </c>
      <c r="D43" s="548" t="s">
        <v>470</v>
      </c>
      <c r="E43" s="980" t="s">
        <v>471</v>
      </c>
      <c r="F43" s="43"/>
      <c r="G43" s="43"/>
    </row>
    <row r="44" spans="1:7" ht="13.5" customHeight="1">
      <c r="A44" s="979"/>
      <c r="B44" s="981"/>
      <c r="C44" s="981"/>
      <c r="D44" s="548" t="s">
        <v>472</v>
      </c>
      <c r="E44" s="981"/>
      <c r="F44" s="43"/>
      <c r="G44" s="43"/>
    </row>
    <row r="45" spans="1:7" ht="25.5">
      <c r="A45" s="549">
        <v>1</v>
      </c>
      <c r="B45" s="550" t="s">
        <v>473</v>
      </c>
      <c r="C45" s="549" t="s">
        <v>474</v>
      </c>
      <c r="D45" s="549">
        <v>9</v>
      </c>
      <c r="E45" s="549" t="s">
        <v>475</v>
      </c>
      <c r="F45" s="43"/>
      <c r="G45" s="43"/>
    </row>
    <row r="46" spans="1:7" ht="25.5">
      <c r="A46" s="549">
        <v>2</v>
      </c>
      <c r="B46" s="550" t="s">
        <v>476</v>
      </c>
      <c r="C46" s="549" t="s">
        <v>477</v>
      </c>
      <c r="D46" s="549">
        <v>40</v>
      </c>
      <c r="E46" s="549" t="s">
        <v>478</v>
      </c>
      <c r="F46" s="43"/>
      <c r="G46" s="43"/>
    </row>
    <row r="47" ht="12.75">
      <c r="I47" s="275"/>
    </row>
    <row r="48" ht="12.75">
      <c r="I48" s="275"/>
    </row>
    <row r="49" ht="12.75">
      <c r="I49" s="275"/>
    </row>
    <row r="50" ht="12.75">
      <c r="I50" s="275"/>
    </row>
    <row r="51" ht="12.75">
      <c r="I51" s="275"/>
    </row>
    <row r="52" ht="12.75">
      <c r="I52" s="275"/>
    </row>
    <row r="53" ht="12.75">
      <c r="I53" s="275"/>
    </row>
    <row r="54" ht="12.75">
      <c r="I54" s="275"/>
    </row>
    <row r="55" ht="12.75">
      <c r="I55" s="275"/>
    </row>
    <row r="56" ht="12.75">
      <c r="I56" s="275"/>
    </row>
    <row r="57" ht="12.75">
      <c r="I57" s="275"/>
    </row>
    <row r="58" ht="12.75">
      <c r="I58" s="275"/>
    </row>
    <row r="59" ht="12.75">
      <c r="I59" s="275"/>
    </row>
    <row r="60" ht="12.75">
      <c r="I60" s="275"/>
    </row>
    <row r="61" ht="12.75">
      <c r="I61" s="275"/>
    </row>
    <row r="62" ht="12.75">
      <c r="I62" s="275"/>
    </row>
    <row r="63" ht="12.75">
      <c r="I63" s="275"/>
    </row>
    <row r="64" ht="12.75">
      <c r="I64" s="275"/>
    </row>
    <row r="65" ht="12.75">
      <c r="I65" s="275"/>
    </row>
    <row r="66" ht="12.75">
      <c r="I66" s="275"/>
    </row>
    <row r="67" ht="12.75">
      <c r="I67" s="275"/>
    </row>
    <row r="68" ht="12.75">
      <c r="I68" s="275"/>
    </row>
    <row r="69" ht="12.75">
      <c r="I69" s="275"/>
    </row>
    <row r="70" ht="12.75">
      <c r="I70" s="275"/>
    </row>
    <row r="71" ht="12.75">
      <c r="I71" s="275"/>
    </row>
    <row r="72" ht="12.75">
      <c r="I72" s="275"/>
    </row>
    <row r="73" ht="12.75">
      <c r="I73" s="275"/>
    </row>
    <row r="74" ht="12.75">
      <c r="I74" s="275"/>
    </row>
    <row r="75" ht="12.75">
      <c r="I75" s="275"/>
    </row>
    <row r="76" ht="12.75">
      <c r="I76" s="275"/>
    </row>
    <row r="77" ht="12.75">
      <c r="I77" s="275"/>
    </row>
    <row r="78" ht="12.75">
      <c r="I78" s="275"/>
    </row>
    <row r="79" ht="12.75">
      <c r="I79" s="275"/>
    </row>
    <row r="80" ht="12.75">
      <c r="I80" s="275"/>
    </row>
    <row r="81" ht="12.75">
      <c r="I81" s="275"/>
    </row>
    <row r="82" ht="12.75">
      <c r="I82" s="275"/>
    </row>
    <row r="83" ht="12.75">
      <c r="I83" s="275"/>
    </row>
    <row r="84" ht="12.75">
      <c r="I84" s="275"/>
    </row>
    <row r="85" ht="12.75">
      <c r="I85" s="275"/>
    </row>
    <row r="86" ht="12.75">
      <c r="I86" s="275"/>
    </row>
    <row r="87" ht="12.75">
      <c r="I87" s="275"/>
    </row>
    <row r="88" ht="12.75">
      <c r="I88" s="275"/>
    </row>
    <row r="89" ht="12.75">
      <c r="I89" s="275"/>
    </row>
    <row r="90" ht="12.75">
      <c r="I90" s="275"/>
    </row>
    <row r="91" ht="12.75">
      <c r="I91" s="275"/>
    </row>
    <row r="92" ht="12.75">
      <c r="I92" s="275"/>
    </row>
    <row r="93" ht="12.75">
      <c r="I93" s="275"/>
    </row>
    <row r="94" ht="12.75">
      <c r="I94" s="275"/>
    </row>
    <row r="95" ht="12.75">
      <c r="I95" s="275"/>
    </row>
    <row r="96" ht="12.75">
      <c r="I96" s="275"/>
    </row>
    <row r="97" ht="12.75">
      <c r="I97" s="275"/>
    </row>
    <row r="98" ht="12.75">
      <c r="I98" s="275"/>
    </row>
    <row r="99" ht="12.75">
      <c r="I99" s="275"/>
    </row>
    <row r="100" ht="12.75">
      <c r="I100" s="275"/>
    </row>
    <row r="101" ht="12.75">
      <c r="I101" s="275"/>
    </row>
    <row r="102" ht="12.75">
      <c r="I102" s="275"/>
    </row>
    <row r="103" ht="12.75">
      <c r="I103" s="275"/>
    </row>
    <row r="104" ht="12.75">
      <c r="I104" s="275"/>
    </row>
    <row r="105" ht="12.75">
      <c r="I105" s="275"/>
    </row>
    <row r="106" ht="12.75">
      <c r="I106" s="275"/>
    </row>
    <row r="107" ht="12.75">
      <c r="I107" s="275"/>
    </row>
    <row r="108" ht="12.75">
      <c r="I108" s="275"/>
    </row>
    <row r="109" ht="12.75">
      <c r="I109" s="275"/>
    </row>
    <row r="110" ht="12.75">
      <c r="I110" s="275"/>
    </row>
    <row r="111" ht="12.75">
      <c r="I111" s="275"/>
    </row>
    <row r="112" ht="12.75">
      <c r="I112" s="275"/>
    </row>
    <row r="113" ht="12.75">
      <c r="I113" s="275"/>
    </row>
    <row r="114" ht="12.75">
      <c r="I114" s="275"/>
    </row>
    <row r="115" ht="12.75">
      <c r="I115" s="275"/>
    </row>
    <row r="116" ht="12.75">
      <c r="I116" s="275"/>
    </row>
    <row r="117" ht="12.75">
      <c r="I117" s="275"/>
    </row>
    <row r="118" ht="12.75">
      <c r="I118" s="275"/>
    </row>
    <row r="119" ht="12.75">
      <c r="I119" s="275"/>
    </row>
    <row r="120" ht="12.75">
      <c r="I120" s="275"/>
    </row>
    <row r="121" ht="12.75">
      <c r="I121" s="275"/>
    </row>
    <row r="122" ht="12.75">
      <c r="I122" s="275"/>
    </row>
    <row r="123" ht="12.75">
      <c r="I123" s="275"/>
    </row>
    <row r="124" ht="12.75">
      <c r="I124" s="275"/>
    </row>
    <row r="125" ht="12.75">
      <c r="I125" s="275"/>
    </row>
    <row r="126" ht="12.75">
      <c r="I126" s="275"/>
    </row>
    <row r="127" ht="12.75">
      <c r="I127" s="275"/>
    </row>
    <row r="128" ht="12.75">
      <c r="I128" s="275"/>
    </row>
    <row r="129" ht="12.75">
      <c r="I129" s="275"/>
    </row>
    <row r="130" ht="12.75">
      <c r="I130" s="275"/>
    </row>
    <row r="131" ht="12.75">
      <c r="I131" s="275"/>
    </row>
    <row r="132" ht="12.75">
      <c r="I132" s="275"/>
    </row>
    <row r="133" ht="12.75">
      <c r="I133" s="275"/>
    </row>
    <row r="134" ht="12.75">
      <c r="I134" s="275"/>
    </row>
    <row r="135" ht="12.75">
      <c r="I135" s="275"/>
    </row>
    <row r="136" ht="12.75">
      <c r="I136" s="275"/>
    </row>
    <row r="137" ht="12.75">
      <c r="I137" s="275"/>
    </row>
    <row r="138" ht="12.75">
      <c r="I138" s="275"/>
    </row>
    <row r="139" ht="12.75">
      <c r="I139" s="275"/>
    </row>
    <row r="140" ht="12.75">
      <c r="I140" s="275"/>
    </row>
    <row r="141" ht="12.75">
      <c r="I141" s="275"/>
    </row>
  </sheetData>
  <mergeCells count="33">
    <mergeCell ref="A1:I1"/>
    <mergeCell ref="D37:E37"/>
    <mergeCell ref="F37:G37"/>
    <mergeCell ref="A42:E42"/>
    <mergeCell ref="D35:E35"/>
    <mergeCell ref="F35:G35"/>
    <mergeCell ref="D36:E36"/>
    <mergeCell ref="F36:G36"/>
    <mergeCell ref="D33:E33"/>
    <mergeCell ref="F33:G33"/>
    <mergeCell ref="A43:A44"/>
    <mergeCell ref="B43:B44"/>
    <mergeCell ref="C43:C44"/>
    <mergeCell ref="E43:E44"/>
    <mergeCell ref="D34:E34"/>
    <mergeCell ref="F34:G34"/>
    <mergeCell ref="D30:E30"/>
    <mergeCell ref="F30:G30"/>
    <mergeCell ref="D31:E31"/>
    <mergeCell ref="F31:G31"/>
    <mergeCell ref="D28:E28"/>
    <mergeCell ref="F28:G28"/>
    <mergeCell ref="D29:E29"/>
    <mergeCell ref="F29:G29"/>
    <mergeCell ref="A2:I2"/>
    <mergeCell ref="A4:A6"/>
    <mergeCell ref="B4:B6"/>
    <mergeCell ref="D4:G4"/>
    <mergeCell ref="H4:I4"/>
    <mergeCell ref="D5:E5"/>
    <mergeCell ref="F5:G5"/>
    <mergeCell ref="H5:H7"/>
    <mergeCell ref="I5:I7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workbookViewId="0" topLeftCell="B1">
      <selection activeCell="N19" sqref="N19"/>
    </sheetView>
  </sheetViews>
  <sheetFormatPr defaultColWidth="9.140625" defaultRowHeight="12.75"/>
  <cols>
    <col min="1" max="1" width="23.421875" style="43" customWidth="1"/>
    <col min="2" max="2" width="8.421875" style="43" customWidth="1"/>
    <col min="3" max="3" width="8.00390625" style="43" customWidth="1"/>
    <col min="4" max="4" width="6.7109375" style="43" customWidth="1"/>
    <col min="5" max="5" width="7.57421875" style="43" bestFit="1" customWidth="1"/>
    <col min="6" max="6" width="7.140625" style="43" bestFit="1" customWidth="1"/>
    <col min="7" max="7" width="6.140625" style="43" customWidth="1"/>
    <col min="8" max="8" width="7.421875" style="43" customWidth="1"/>
    <col min="9" max="9" width="8.421875" style="43" bestFit="1" customWidth="1"/>
    <col min="10" max="10" width="7.8515625" style="43" bestFit="1" customWidth="1"/>
    <col min="11" max="11" width="7.421875" style="43" bestFit="1" customWidth="1"/>
    <col min="12" max="14" width="9.57421875" style="43" bestFit="1" customWidth="1"/>
    <col min="15" max="16384" width="9.140625" style="43" customWidth="1"/>
  </cols>
  <sheetData>
    <row r="1" spans="1:14" ht="12.75">
      <c r="A1" s="982" t="s">
        <v>507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</row>
    <row r="2" spans="1:14" ht="15.75">
      <c r="A2" s="996" t="s">
        <v>795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</row>
    <row r="3" spans="1:14" ht="13.5" thickBot="1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ht="12.75">
      <c r="A4" s="997" t="s">
        <v>480</v>
      </c>
      <c r="B4" s="1000" t="s">
        <v>481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2" t="s">
        <v>436</v>
      </c>
      <c r="M4" s="1002"/>
      <c r="N4" s="1003"/>
    </row>
    <row r="5" spans="1:14" ht="18" customHeight="1">
      <c r="A5" s="998"/>
      <c r="B5" s="599">
        <v>2004</v>
      </c>
      <c r="C5" s="979">
        <v>2005</v>
      </c>
      <c r="D5" s="979"/>
      <c r="E5" s="979"/>
      <c r="F5" s="1006">
        <v>2006</v>
      </c>
      <c r="G5" s="1007"/>
      <c r="H5" s="1007"/>
      <c r="I5" s="1007"/>
      <c r="J5" s="1007"/>
      <c r="K5" s="1008"/>
      <c r="L5" s="1004"/>
      <c r="M5" s="1004"/>
      <c r="N5" s="1005"/>
    </row>
    <row r="6" spans="1:14" ht="18" customHeight="1">
      <c r="A6" s="998"/>
      <c r="B6" s="628" t="s">
        <v>314</v>
      </c>
      <c r="C6" s="956" t="s">
        <v>482</v>
      </c>
      <c r="D6" s="1009"/>
      <c r="E6" s="957"/>
      <c r="F6" s="956" t="s">
        <v>483</v>
      </c>
      <c r="G6" s="1009"/>
      <c r="H6" s="957"/>
      <c r="I6" s="956" t="s">
        <v>482</v>
      </c>
      <c r="J6" s="1009"/>
      <c r="K6" s="957"/>
      <c r="L6" s="1004"/>
      <c r="M6" s="1004"/>
      <c r="N6" s="1005"/>
    </row>
    <row r="7" spans="1:14" ht="18" customHeight="1">
      <c r="A7" s="998"/>
      <c r="B7" s="648" t="s">
        <v>484</v>
      </c>
      <c r="C7" s="601" t="s">
        <v>485</v>
      </c>
      <c r="D7" s="600" t="s">
        <v>486</v>
      </c>
      <c r="E7" s="600" t="s">
        <v>484</v>
      </c>
      <c r="F7" s="601" t="s">
        <v>485</v>
      </c>
      <c r="G7" s="600" t="s">
        <v>486</v>
      </c>
      <c r="H7" s="600" t="s">
        <v>484</v>
      </c>
      <c r="I7" s="601" t="s">
        <v>485</v>
      </c>
      <c r="J7" s="600" t="s">
        <v>486</v>
      </c>
      <c r="K7" s="600" t="s">
        <v>484</v>
      </c>
      <c r="L7" s="1004"/>
      <c r="M7" s="1004"/>
      <c r="N7" s="1005"/>
    </row>
    <row r="8" spans="1:14" ht="18" customHeight="1">
      <c r="A8" s="999"/>
      <c r="B8" s="649">
        <v>1</v>
      </c>
      <c r="C8" s="600">
        <v>2</v>
      </c>
      <c r="D8" s="600">
        <v>3</v>
      </c>
      <c r="E8" s="601">
        <v>4</v>
      </c>
      <c r="F8" s="600">
        <v>5</v>
      </c>
      <c r="G8" s="600">
        <v>6</v>
      </c>
      <c r="H8" s="601">
        <v>7</v>
      </c>
      <c r="I8" s="600">
        <v>8</v>
      </c>
      <c r="J8" s="600">
        <v>9</v>
      </c>
      <c r="K8" s="602">
        <v>10</v>
      </c>
      <c r="L8" s="603" t="s">
        <v>487</v>
      </c>
      <c r="M8" s="604" t="s">
        <v>488</v>
      </c>
      <c r="N8" s="629" t="s">
        <v>489</v>
      </c>
    </row>
    <row r="9" spans="1:14" ht="18" customHeight="1">
      <c r="A9" s="652" t="s">
        <v>490</v>
      </c>
      <c r="B9" s="650" t="s">
        <v>357</v>
      </c>
      <c r="C9" s="605" t="s">
        <v>357</v>
      </c>
      <c r="D9" s="605" t="s">
        <v>357</v>
      </c>
      <c r="E9" s="605" t="s">
        <v>357</v>
      </c>
      <c r="F9" s="606">
        <v>437.49</v>
      </c>
      <c r="G9" s="607">
        <v>419</v>
      </c>
      <c r="H9" s="607">
        <v>437.49</v>
      </c>
      <c r="I9" s="607">
        <v>455.07</v>
      </c>
      <c r="J9" s="607">
        <v>387.37</v>
      </c>
      <c r="K9" s="607">
        <v>437.89</v>
      </c>
      <c r="L9" s="608" t="s">
        <v>357</v>
      </c>
      <c r="M9" s="608" t="s">
        <v>357</v>
      </c>
      <c r="N9" s="630">
        <f>K9/H9%-100</f>
        <v>0.09143066127225552</v>
      </c>
    </row>
    <row r="10" spans="1:14" ht="17.25" customHeight="1">
      <c r="A10" s="653" t="s">
        <v>491</v>
      </c>
      <c r="B10" s="650" t="s">
        <v>357</v>
      </c>
      <c r="C10" s="605" t="s">
        <v>357</v>
      </c>
      <c r="D10" s="605" t="s">
        <v>357</v>
      </c>
      <c r="E10" s="605" t="s">
        <v>357</v>
      </c>
      <c r="F10" s="606">
        <v>294.4</v>
      </c>
      <c r="G10" s="607">
        <v>275.25</v>
      </c>
      <c r="H10" s="607">
        <v>294.4</v>
      </c>
      <c r="I10" s="607">
        <v>295.89</v>
      </c>
      <c r="J10" s="607">
        <v>287.08</v>
      </c>
      <c r="K10" s="607">
        <v>287.83</v>
      </c>
      <c r="L10" s="608" t="s">
        <v>357</v>
      </c>
      <c r="M10" s="608" t="s">
        <v>357</v>
      </c>
      <c r="N10" s="630">
        <f aca="true" t="shared" si="0" ref="N10:N17">K10/H10%-100</f>
        <v>-2.231657608695656</v>
      </c>
    </row>
    <row r="11" spans="1:14" ht="18" customHeight="1">
      <c r="A11" s="653" t="s">
        <v>492</v>
      </c>
      <c r="B11" s="650" t="s">
        <v>357</v>
      </c>
      <c r="C11" s="605" t="s">
        <v>357</v>
      </c>
      <c r="D11" s="605" t="s">
        <v>357</v>
      </c>
      <c r="E11" s="605" t="s">
        <v>357</v>
      </c>
      <c r="F11" s="606">
        <v>381.79</v>
      </c>
      <c r="G11" s="607">
        <v>365.37</v>
      </c>
      <c r="H11" s="607">
        <v>381.25</v>
      </c>
      <c r="I11" s="607">
        <v>391.15</v>
      </c>
      <c r="J11" s="607">
        <v>381.46</v>
      </c>
      <c r="K11" s="607">
        <v>391.15</v>
      </c>
      <c r="L11" s="608" t="s">
        <v>357</v>
      </c>
      <c r="M11" s="608" t="s">
        <v>357</v>
      </c>
      <c r="N11" s="630">
        <f t="shared" si="0"/>
        <v>2.596721311475406</v>
      </c>
    </row>
    <row r="12" spans="1:14" ht="18" customHeight="1">
      <c r="A12" s="653" t="s">
        <v>493</v>
      </c>
      <c r="B12" s="650" t="s">
        <v>357</v>
      </c>
      <c r="C12" s="605" t="s">
        <v>357</v>
      </c>
      <c r="D12" s="605" t="s">
        <v>357</v>
      </c>
      <c r="E12" s="605" t="s">
        <v>357</v>
      </c>
      <c r="F12" s="606">
        <v>261.37</v>
      </c>
      <c r="G12" s="607">
        <v>257.91</v>
      </c>
      <c r="H12" s="607">
        <v>261.37</v>
      </c>
      <c r="I12" s="607">
        <v>263.8</v>
      </c>
      <c r="J12" s="607">
        <v>261.46</v>
      </c>
      <c r="K12" s="607">
        <v>262.89</v>
      </c>
      <c r="L12" s="608" t="s">
        <v>357</v>
      </c>
      <c r="M12" s="608" t="s">
        <v>357</v>
      </c>
      <c r="N12" s="630">
        <f t="shared" si="0"/>
        <v>0.5815510578872818</v>
      </c>
    </row>
    <row r="13" spans="1:14" ht="18" customHeight="1">
      <c r="A13" s="653" t="s">
        <v>450</v>
      </c>
      <c r="B13" s="650" t="s">
        <v>357</v>
      </c>
      <c r="C13" s="605" t="s">
        <v>357</v>
      </c>
      <c r="D13" s="605" t="s">
        <v>357</v>
      </c>
      <c r="E13" s="605" t="s">
        <v>357</v>
      </c>
      <c r="F13" s="606">
        <v>302.48</v>
      </c>
      <c r="G13" s="607">
        <v>297.41</v>
      </c>
      <c r="H13" s="607">
        <v>301.11</v>
      </c>
      <c r="I13" s="607">
        <v>310.08</v>
      </c>
      <c r="J13" s="607">
        <v>301.62</v>
      </c>
      <c r="K13" s="607">
        <v>310.08</v>
      </c>
      <c r="L13" s="608" t="s">
        <v>357</v>
      </c>
      <c r="M13" s="608" t="s">
        <v>357</v>
      </c>
      <c r="N13" s="630">
        <f t="shared" si="0"/>
        <v>2.978977782205817</v>
      </c>
    </row>
    <row r="14" spans="1:14" ht="18" customHeight="1">
      <c r="A14" s="653" t="s">
        <v>451</v>
      </c>
      <c r="B14" s="650" t="s">
        <v>357</v>
      </c>
      <c r="C14" s="605" t="s">
        <v>357</v>
      </c>
      <c r="D14" s="605" t="s">
        <v>357</v>
      </c>
      <c r="E14" s="605" t="s">
        <v>357</v>
      </c>
      <c r="F14" s="606">
        <v>180.77</v>
      </c>
      <c r="G14" s="607">
        <v>178.84</v>
      </c>
      <c r="H14" s="607">
        <v>180.77</v>
      </c>
      <c r="I14" s="607">
        <v>180.77</v>
      </c>
      <c r="J14" s="607">
        <v>180.77</v>
      </c>
      <c r="K14" s="607">
        <v>180.77</v>
      </c>
      <c r="L14" s="608" t="s">
        <v>357</v>
      </c>
      <c r="M14" s="608" t="s">
        <v>357</v>
      </c>
      <c r="N14" s="630">
        <f t="shared" si="0"/>
        <v>0</v>
      </c>
    </row>
    <row r="15" spans="1:14" ht="18" customHeight="1">
      <c r="A15" s="653" t="s">
        <v>452</v>
      </c>
      <c r="B15" s="650" t="s">
        <v>357</v>
      </c>
      <c r="C15" s="605" t="s">
        <v>357</v>
      </c>
      <c r="D15" s="605" t="s">
        <v>357</v>
      </c>
      <c r="E15" s="605" t="s">
        <v>357</v>
      </c>
      <c r="F15" s="607">
        <v>148.11</v>
      </c>
      <c r="G15" s="607">
        <v>148.11</v>
      </c>
      <c r="H15" s="607">
        <v>148.11</v>
      </c>
      <c r="I15" s="607">
        <v>148.11</v>
      </c>
      <c r="J15" s="607">
        <v>148.11</v>
      </c>
      <c r="K15" s="607">
        <v>148.11</v>
      </c>
      <c r="L15" s="608" t="s">
        <v>357</v>
      </c>
      <c r="M15" s="608" t="s">
        <v>357</v>
      </c>
      <c r="N15" s="630">
        <f t="shared" si="0"/>
        <v>0</v>
      </c>
    </row>
    <row r="16" spans="1:14" ht="18" customHeight="1">
      <c r="A16" s="654" t="s">
        <v>453</v>
      </c>
      <c r="B16" s="650" t="s">
        <v>357</v>
      </c>
      <c r="C16" s="605" t="s">
        <v>357</v>
      </c>
      <c r="D16" s="605" t="s">
        <v>357</v>
      </c>
      <c r="E16" s="605" t="s">
        <v>357</v>
      </c>
      <c r="F16" s="606">
        <v>417.47</v>
      </c>
      <c r="G16" s="607">
        <v>384.21</v>
      </c>
      <c r="H16" s="607">
        <v>410</v>
      </c>
      <c r="I16" s="607">
        <v>427.85</v>
      </c>
      <c r="J16" s="607">
        <v>402.65</v>
      </c>
      <c r="K16" s="607">
        <v>424.48</v>
      </c>
      <c r="L16" s="608" t="s">
        <v>357</v>
      </c>
      <c r="M16" s="608" t="s">
        <v>357</v>
      </c>
      <c r="N16" s="630">
        <f t="shared" si="0"/>
        <v>3.5317073170731845</v>
      </c>
    </row>
    <row r="17" spans="1:14" ht="18" customHeight="1" thickBot="1">
      <c r="A17" s="655" t="s">
        <v>321</v>
      </c>
      <c r="B17" s="651">
        <v>241.51</v>
      </c>
      <c r="C17" s="631">
        <v>305.87</v>
      </c>
      <c r="D17" s="632">
        <v>287.9</v>
      </c>
      <c r="E17" s="632">
        <v>300.05</v>
      </c>
      <c r="F17" s="633">
        <v>386.83</v>
      </c>
      <c r="G17" s="632">
        <v>372.21</v>
      </c>
      <c r="H17" s="632">
        <v>386.83</v>
      </c>
      <c r="I17" s="632">
        <v>398.21</v>
      </c>
      <c r="J17" s="632">
        <v>355.6</v>
      </c>
      <c r="K17" s="632">
        <v>389.23</v>
      </c>
      <c r="L17" s="633">
        <f>E17/B17%-100</f>
        <v>24.239161939464225</v>
      </c>
      <c r="M17" s="633">
        <f>K17/E17%-100</f>
        <v>29.721713047825375</v>
      </c>
      <c r="N17" s="634">
        <f t="shared" si="0"/>
        <v>0.6204275780058595</v>
      </c>
    </row>
    <row r="18" spans="1:14" ht="18" customHeight="1">
      <c r="A18" s="609"/>
      <c r="B18" s="610"/>
      <c r="C18" s="611"/>
      <c r="D18" s="612"/>
      <c r="E18" s="612"/>
      <c r="F18" s="612"/>
      <c r="G18" s="612"/>
      <c r="H18" s="612"/>
      <c r="I18" s="613"/>
      <c r="J18" s="614"/>
      <c r="K18" s="614"/>
      <c r="L18" s="613"/>
      <c r="M18" s="613"/>
      <c r="N18" s="615"/>
    </row>
    <row r="19" spans="1:14" ht="18" customHeight="1">
      <c r="A19" s="609"/>
      <c r="B19" s="610"/>
      <c r="C19" s="611"/>
      <c r="D19" s="612"/>
      <c r="E19" s="612"/>
      <c r="F19" s="612"/>
      <c r="G19" s="612"/>
      <c r="H19" s="612"/>
      <c r="I19" s="613"/>
      <c r="J19" s="614"/>
      <c r="K19" s="614"/>
      <c r="L19" s="615"/>
      <c r="M19" s="615"/>
      <c r="N19" s="615"/>
    </row>
    <row r="20" spans="1:14" ht="18" customHeight="1" thickBot="1">
      <c r="A20" s="1010" t="s">
        <v>494</v>
      </c>
      <c r="B20" s="1011"/>
      <c r="C20" s="1011"/>
      <c r="D20" s="1011"/>
      <c r="E20" s="1011"/>
      <c r="F20" s="1011"/>
      <c r="G20" s="1011"/>
      <c r="H20" s="1011"/>
      <c r="I20" s="1011"/>
      <c r="J20" s="1011"/>
      <c r="K20" s="1011"/>
      <c r="L20" s="1011"/>
      <c r="M20" s="1011"/>
      <c r="N20" s="1012"/>
    </row>
    <row r="21" spans="1:14" ht="18" customHeight="1">
      <c r="A21" s="1013" t="s">
        <v>435</v>
      </c>
      <c r="B21" s="976">
        <v>2005</v>
      </c>
      <c r="C21" s="976"/>
      <c r="D21" s="1000"/>
      <c r="E21" s="975">
        <v>2006</v>
      </c>
      <c r="F21" s="976"/>
      <c r="G21" s="976"/>
      <c r="H21" s="976"/>
      <c r="I21" s="976"/>
      <c r="J21" s="1000"/>
      <c r="K21" s="977" t="s">
        <v>436</v>
      </c>
      <c r="L21" s="1016"/>
      <c r="M21" s="1016"/>
      <c r="N21" s="978"/>
    </row>
    <row r="22" spans="1:14" ht="18" customHeight="1">
      <c r="A22" s="1014"/>
      <c r="B22" s="1009" t="s">
        <v>495</v>
      </c>
      <c r="C22" s="1009"/>
      <c r="D22" s="957"/>
      <c r="E22" s="956" t="s">
        <v>496</v>
      </c>
      <c r="F22" s="1009"/>
      <c r="G22" s="957"/>
      <c r="H22" s="956" t="s">
        <v>495</v>
      </c>
      <c r="I22" s="1009"/>
      <c r="J22" s="957"/>
      <c r="K22" s="992" t="s">
        <v>497</v>
      </c>
      <c r="L22" s="1017"/>
      <c r="M22" s="992" t="s">
        <v>498</v>
      </c>
      <c r="N22" s="993"/>
    </row>
    <row r="23" spans="1:14" ht="45">
      <c r="A23" s="1014"/>
      <c r="B23" s="617" t="s">
        <v>499</v>
      </c>
      <c r="C23" s="616" t="s">
        <v>500</v>
      </c>
      <c r="D23" s="616" t="s">
        <v>501</v>
      </c>
      <c r="E23" s="617" t="s">
        <v>499</v>
      </c>
      <c r="F23" s="617" t="s">
        <v>502</v>
      </c>
      <c r="G23" s="616" t="s">
        <v>501</v>
      </c>
      <c r="H23" s="617" t="s">
        <v>499</v>
      </c>
      <c r="I23" s="617" t="s">
        <v>500</v>
      </c>
      <c r="J23" s="616" t="s">
        <v>501</v>
      </c>
      <c r="K23" s="994"/>
      <c r="L23" s="1018"/>
      <c r="M23" s="994"/>
      <c r="N23" s="995"/>
    </row>
    <row r="24" spans="1:14" ht="18" customHeight="1">
      <c r="A24" s="1015"/>
      <c r="B24" s="619">
        <v>1</v>
      </c>
      <c r="C24" s="618">
        <v>2</v>
      </c>
      <c r="D24" s="603">
        <v>3</v>
      </c>
      <c r="E24" s="619">
        <v>4</v>
      </c>
      <c r="F24" s="619">
        <v>5</v>
      </c>
      <c r="G24" s="619">
        <v>6</v>
      </c>
      <c r="H24" s="619">
        <v>7</v>
      </c>
      <c r="I24" s="619">
        <v>8</v>
      </c>
      <c r="J24" s="603">
        <v>9</v>
      </c>
      <c r="K24" s="603" t="s">
        <v>503</v>
      </c>
      <c r="L24" s="604" t="s">
        <v>504</v>
      </c>
      <c r="M24" s="603" t="s">
        <v>505</v>
      </c>
      <c r="N24" s="629" t="s">
        <v>319</v>
      </c>
    </row>
    <row r="25" spans="1:14" ht="18" customHeight="1">
      <c r="A25" s="645" t="s">
        <v>441</v>
      </c>
      <c r="B25" s="643">
        <f>SUM(B26:B33)</f>
        <v>886.6</v>
      </c>
      <c r="C25" s="620">
        <f>SUM(C26:C33)</f>
        <v>289.31999999999994</v>
      </c>
      <c r="D25" s="621">
        <f>C25/$C$25%</f>
        <v>100</v>
      </c>
      <c r="E25" s="622">
        <f>SUM(E26:E33)</f>
        <v>836.33</v>
      </c>
      <c r="F25" s="622">
        <f>SUM(F26:F33)</f>
        <v>327.92</v>
      </c>
      <c r="G25" s="621">
        <f aca="true" t="shared" si="1" ref="G25:G33">F25/$F$25%</f>
        <v>100</v>
      </c>
      <c r="H25" s="622">
        <f>SUM(H26:H33)</f>
        <v>717.1</v>
      </c>
      <c r="I25" s="622">
        <f>SUM(I26:I33)</f>
        <v>342.42</v>
      </c>
      <c r="J25" s="621">
        <f>I25/$I$25%</f>
        <v>100</v>
      </c>
      <c r="K25" s="621">
        <f aca="true" t="shared" si="2" ref="K25:K33">E25/B25%-100</f>
        <v>-5.66997518610421</v>
      </c>
      <c r="L25" s="623">
        <f>H25/E25%-100</f>
        <v>-14.256334222137198</v>
      </c>
      <c r="M25" s="623">
        <f aca="true" t="shared" si="3" ref="M25:M33">F25/C25%-100</f>
        <v>13.341628646481439</v>
      </c>
      <c r="N25" s="635">
        <f>I25/F25%-100</f>
        <v>4.421810197609162</v>
      </c>
    </row>
    <row r="26" spans="1:14" ht="18" customHeight="1">
      <c r="A26" s="646" t="s">
        <v>490</v>
      </c>
      <c r="B26" s="643">
        <v>624.1</v>
      </c>
      <c r="C26" s="620">
        <v>245.67</v>
      </c>
      <c r="D26" s="621">
        <f aca="true" t="shared" si="4" ref="D26:D33">C26/$C$25%</f>
        <v>84.91289921194527</v>
      </c>
      <c r="E26" s="622">
        <v>442.46</v>
      </c>
      <c r="F26" s="622">
        <v>244.5</v>
      </c>
      <c r="G26" s="621">
        <f t="shared" si="1"/>
        <v>74.5608685045133</v>
      </c>
      <c r="H26" s="624">
        <v>458.58</v>
      </c>
      <c r="I26" s="625">
        <v>278.24</v>
      </c>
      <c r="J26" s="622">
        <f aca="true" t="shared" si="5" ref="J26:J33">I26/$I$25%</f>
        <v>81.2569359266398</v>
      </c>
      <c r="K26" s="621">
        <f t="shared" si="2"/>
        <v>-29.104310206697647</v>
      </c>
      <c r="L26" s="623">
        <f aca="true" t="shared" si="6" ref="L26:L33">H26/E26%-100</f>
        <v>3.6432671879943967</v>
      </c>
      <c r="M26" s="623">
        <f t="shared" si="3"/>
        <v>-0.47624862620587294</v>
      </c>
      <c r="N26" s="635">
        <f aca="true" t="shared" si="7" ref="N26:N33">I26/F26%-100</f>
        <v>13.799591002045005</v>
      </c>
    </row>
    <row r="27" spans="1:14" ht="18" customHeight="1">
      <c r="A27" s="646" t="s">
        <v>491</v>
      </c>
      <c r="B27" s="643">
        <v>16.51</v>
      </c>
      <c r="C27" s="620">
        <v>3.86</v>
      </c>
      <c r="D27" s="621">
        <f t="shared" si="4"/>
        <v>1.3341628646481407</v>
      </c>
      <c r="E27" s="622">
        <v>39.43</v>
      </c>
      <c r="F27" s="622">
        <v>6.07</v>
      </c>
      <c r="G27" s="621">
        <f t="shared" si="1"/>
        <v>1.8510612344474262</v>
      </c>
      <c r="H27" s="624">
        <v>9.33</v>
      </c>
      <c r="I27" s="625">
        <v>1.88</v>
      </c>
      <c r="J27" s="622">
        <f t="shared" si="5"/>
        <v>0.5490333508556743</v>
      </c>
      <c r="K27" s="621">
        <f t="shared" si="2"/>
        <v>138.82495457298603</v>
      </c>
      <c r="L27" s="623">
        <f t="shared" si="6"/>
        <v>-76.33781384732437</v>
      </c>
      <c r="M27" s="623">
        <f t="shared" si="3"/>
        <v>57.25388601036272</v>
      </c>
      <c r="N27" s="635">
        <f t="shared" si="7"/>
        <v>-69.02800658978583</v>
      </c>
    </row>
    <row r="28" spans="1:14" ht="18" customHeight="1">
      <c r="A28" s="646" t="s">
        <v>492</v>
      </c>
      <c r="B28" s="643">
        <v>69.27</v>
      </c>
      <c r="C28" s="620">
        <v>12.74</v>
      </c>
      <c r="D28" s="621">
        <f t="shared" si="4"/>
        <v>4.403428729434538</v>
      </c>
      <c r="E28" s="622">
        <v>148.56</v>
      </c>
      <c r="F28" s="622">
        <v>18.36</v>
      </c>
      <c r="G28" s="621">
        <f t="shared" si="1"/>
        <v>5.598926567455476</v>
      </c>
      <c r="H28" s="624">
        <v>24.19</v>
      </c>
      <c r="I28" s="625">
        <v>6.4</v>
      </c>
      <c r="J28" s="622">
        <f t="shared" si="5"/>
        <v>1.8690497050405934</v>
      </c>
      <c r="K28" s="621">
        <f t="shared" si="2"/>
        <v>114.4651364226938</v>
      </c>
      <c r="L28" s="623">
        <f t="shared" si="6"/>
        <v>-83.71701669359182</v>
      </c>
      <c r="M28" s="623">
        <f t="shared" si="3"/>
        <v>44.11302982731553</v>
      </c>
      <c r="N28" s="635">
        <f t="shared" si="7"/>
        <v>-65.14161220043573</v>
      </c>
    </row>
    <row r="29" spans="1:14" ht="18" customHeight="1">
      <c r="A29" s="646" t="s">
        <v>493</v>
      </c>
      <c r="B29" s="643">
        <v>166.74</v>
      </c>
      <c r="C29" s="620">
        <v>25.32</v>
      </c>
      <c r="D29" s="621">
        <f t="shared" si="4"/>
        <v>8.751555371215266</v>
      </c>
      <c r="E29" s="622">
        <v>99.9</v>
      </c>
      <c r="F29" s="622">
        <v>18.81</v>
      </c>
      <c r="G29" s="621">
        <f t="shared" si="1"/>
        <v>5.736155159795071</v>
      </c>
      <c r="H29" s="624">
        <v>133.21</v>
      </c>
      <c r="I29" s="625">
        <v>18.57</v>
      </c>
      <c r="J29" s="622">
        <f t="shared" si="5"/>
        <v>5.423164534781846</v>
      </c>
      <c r="K29" s="621">
        <f t="shared" si="2"/>
        <v>-40.08636200071968</v>
      </c>
      <c r="L29" s="623">
        <f t="shared" si="6"/>
        <v>33.34334334334335</v>
      </c>
      <c r="M29" s="623">
        <f t="shared" si="3"/>
        <v>-25.71090047393365</v>
      </c>
      <c r="N29" s="635">
        <f t="shared" si="7"/>
        <v>-1.2759170653907432</v>
      </c>
    </row>
    <row r="30" spans="1:14" ht="18" customHeight="1">
      <c r="A30" s="646" t="s">
        <v>450</v>
      </c>
      <c r="B30" s="643">
        <v>0.33</v>
      </c>
      <c r="C30" s="620">
        <v>0.33</v>
      </c>
      <c r="D30" s="621">
        <f t="shared" si="4"/>
        <v>0.11406055578598095</v>
      </c>
      <c r="E30" s="622">
        <v>0.57</v>
      </c>
      <c r="F30" s="622">
        <v>1.18</v>
      </c>
      <c r="G30" s="621">
        <f t="shared" si="1"/>
        <v>0.3598438643571602</v>
      </c>
      <c r="H30" s="624">
        <v>1.95</v>
      </c>
      <c r="I30" s="625">
        <v>4.97</v>
      </c>
      <c r="J30" s="622">
        <f t="shared" si="5"/>
        <v>1.4514339115705857</v>
      </c>
      <c r="K30" s="621">
        <f t="shared" si="2"/>
        <v>72.72727272727272</v>
      </c>
      <c r="L30" s="623">
        <f t="shared" si="6"/>
        <v>242.1052631578948</v>
      </c>
      <c r="M30" s="623">
        <f t="shared" si="3"/>
        <v>257.57575757575756</v>
      </c>
      <c r="N30" s="635">
        <f t="shared" si="7"/>
        <v>321.1864406779661</v>
      </c>
    </row>
    <row r="31" spans="1:18" ht="18" customHeight="1">
      <c r="A31" s="646" t="s">
        <v>451</v>
      </c>
      <c r="B31" s="643">
        <v>7.43</v>
      </c>
      <c r="C31" s="620">
        <v>0.35</v>
      </c>
      <c r="D31" s="621">
        <f t="shared" si="4"/>
        <v>0.12097331674270706</v>
      </c>
      <c r="E31" s="622">
        <v>3.77</v>
      </c>
      <c r="F31" s="622">
        <v>0.16</v>
      </c>
      <c r="G31" s="621">
        <f t="shared" si="1"/>
        <v>0.04879238838741156</v>
      </c>
      <c r="H31" s="624">
        <v>2.11</v>
      </c>
      <c r="I31" s="625">
        <v>0.11</v>
      </c>
      <c r="J31" s="622">
        <f t="shared" si="5"/>
        <v>0.032124291805385195</v>
      </c>
      <c r="K31" s="621">
        <f t="shared" si="2"/>
        <v>-49.25975773889636</v>
      </c>
      <c r="L31" s="623">
        <f t="shared" si="6"/>
        <v>-44.03183023872679</v>
      </c>
      <c r="M31" s="623">
        <f t="shared" si="3"/>
        <v>-54.28571428571428</v>
      </c>
      <c r="N31" s="635">
        <f t="shared" si="7"/>
        <v>-31.25</v>
      </c>
      <c r="O31"/>
      <c r="P31"/>
      <c r="Q31"/>
      <c r="R31"/>
    </row>
    <row r="32" spans="1:18" ht="18" customHeight="1">
      <c r="A32" s="646" t="s">
        <v>452</v>
      </c>
      <c r="B32" s="643">
        <v>0.22</v>
      </c>
      <c r="C32" s="620">
        <v>0.28</v>
      </c>
      <c r="D32" s="621">
        <f t="shared" si="4"/>
        <v>0.09677865339416566</v>
      </c>
      <c r="E32" s="622">
        <v>0.03</v>
      </c>
      <c r="F32" s="622">
        <v>0.07</v>
      </c>
      <c r="G32" s="621">
        <f t="shared" si="1"/>
        <v>0.02134666991949256</v>
      </c>
      <c r="H32" s="624">
        <v>0.39</v>
      </c>
      <c r="I32" s="625">
        <v>0.34</v>
      </c>
      <c r="J32" s="622">
        <f t="shared" si="5"/>
        <v>0.09929326558028152</v>
      </c>
      <c r="K32" s="621">
        <f t="shared" si="2"/>
        <v>-86.36363636363636</v>
      </c>
      <c r="L32" s="623">
        <f t="shared" si="6"/>
        <v>1200.0000000000002</v>
      </c>
      <c r="M32" s="623">
        <f t="shared" si="3"/>
        <v>-75</v>
      </c>
      <c r="N32" s="635">
        <f t="shared" si="7"/>
        <v>385.71428571428567</v>
      </c>
      <c r="O32"/>
      <c r="P32"/>
      <c r="Q32"/>
      <c r="R32"/>
    </row>
    <row r="33" spans="1:18" ht="18" customHeight="1" thickBot="1">
      <c r="A33" s="647" t="s">
        <v>453</v>
      </c>
      <c r="B33" s="644">
        <v>2</v>
      </c>
      <c r="C33" s="636">
        <v>0.77</v>
      </c>
      <c r="D33" s="637">
        <f t="shared" si="4"/>
        <v>0.26614129683395554</v>
      </c>
      <c r="E33" s="638">
        <v>101.61</v>
      </c>
      <c r="F33" s="638">
        <v>38.77</v>
      </c>
      <c r="G33" s="637">
        <f t="shared" si="1"/>
        <v>11.823005611124664</v>
      </c>
      <c r="H33" s="639">
        <v>87.34</v>
      </c>
      <c r="I33" s="640">
        <v>31.91</v>
      </c>
      <c r="J33" s="638">
        <f t="shared" si="5"/>
        <v>9.318965013725833</v>
      </c>
      <c r="K33" s="637">
        <f t="shared" si="2"/>
        <v>4980.5</v>
      </c>
      <c r="L33" s="641">
        <f t="shared" si="6"/>
        <v>-14.04389331758685</v>
      </c>
      <c r="M33" s="641">
        <f t="shared" si="3"/>
        <v>4935.0649350649355</v>
      </c>
      <c r="N33" s="642">
        <f t="shared" si="7"/>
        <v>-17.694093371163277</v>
      </c>
      <c r="O33"/>
      <c r="P33"/>
      <c r="Q33"/>
      <c r="R33"/>
    </row>
    <row r="34" spans="12:18" ht="18" customHeight="1">
      <c r="L34" s="275"/>
      <c r="M34" s="275"/>
      <c r="O34"/>
      <c r="P34"/>
      <c r="Q34"/>
      <c r="R34"/>
    </row>
    <row r="35" spans="1:18" ht="18" customHeight="1">
      <c r="A35" s="545" t="s">
        <v>506</v>
      </c>
      <c r="L35" s="275"/>
      <c r="M35" s="275"/>
      <c r="O35"/>
      <c r="P35"/>
      <c r="Q35"/>
      <c r="R35"/>
    </row>
    <row r="36" spans="12:18" ht="18" customHeight="1">
      <c r="L36" s="275"/>
      <c r="M36" s="275"/>
      <c r="O36"/>
      <c r="P36"/>
      <c r="Q36"/>
      <c r="R36"/>
    </row>
    <row r="37" spans="12:18" ht="18" customHeight="1">
      <c r="L37" s="275"/>
      <c r="M37" s="275"/>
      <c r="O37"/>
      <c r="P37"/>
      <c r="Q37"/>
      <c r="R37"/>
    </row>
    <row r="38" spans="12:18" ht="18" customHeight="1">
      <c r="L38" s="275"/>
      <c r="M38" s="275"/>
      <c r="O38"/>
      <c r="P38"/>
      <c r="Q38"/>
      <c r="R38"/>
    </row>
    <row r="39" spans="12:18" ht="18" customHeight="1">
      <c r="L39" s="275"/>
      <c r="M39" s="275"/>
      <c r="O39"/>
      <c r="P39"/>
      <c r="Q39"/>
      <c r="R39"/>
    </row>
    <row r="40" spans="12:18" ht="18" customHeight="1">
      <c r="L40" s="275"/>
      <c r="M40" s="275"/>
      <c r="O40"/>
      <c r="P40"/>
      <c r="Q40"/>
      <c r="R40"/>
    </row>
    <row r="41" spans="12:18" ht="18" customHeight="1">
      <c r="L41" s="275"/>
      <c r="M41" s="275"/>
      <c r="O41"/>
      <c r="P41"/>
      <c r="Q41"/>
      <c r="R41"/>
    </row>
    <row r="42" spans="3:18" ht="18" customHeight="1">
      <c r="C42" s="626"/>
      <c r="D42" s="626"/>
      <c r="E42" s="627"/>
      <c r="F42" s="626"/>
      <c r="G42" s="626"/>
      <c r="L42" s="275"/>
      <c r="M42" s="275"/>
      <c r="O42"/>
      <c r="P42"/>
      <c r="Q42"/>
      <c r="R42"/>
    </row>
    <row r="43" spans="3:18" ht="18" customHeight="1">
      <c r="C43" s="626"/>
      <c r="D43" s="626"/>
      <c r="E43" s="626"/>
      <c r="F43" s="627"/>
      <c r="G43" s="626"/>
      <c r="L43" s="275"/>
      <c r="M43" s="275"/>
      <c r="O43"/>
      <c r="P43"/>
      <c r="Q43"/>
      <c r="R43"/>
    </row>
    <row r="44" spans="12:18" ht="12.75">
      <c r="L44" s="275"/>
      <c r="M44" s="275"/>
      <c r="O44"/>
      <c r="P44"/>
      <c r="Q44"/>
      <c r="R44"/>
    </row>
    <row r="45" spans="12:18" ht="12.75">
      <c r="L45" s="275"/>
      <c r="M45" s="275"/>
      <c r="O45"/>
      <c r="P45"/>
      <c r="Q45"/>
      <c r="R45"/>
    </row>
    <row r="46" spans="12:18" ht="18" customHeight="1">
      <c r="L46" s="275"/>
      <c r="M46" s="275"/>
      <c r="O46"/>
      <c r="P46"/>
      <c r="Q46"/>
      <c r="R46"/>
    </row>
    <row r="47" spans="12:18" ht="12.75" customHeight="1">
      <c r="L47" s="275"/>
      <c r="M47" s="275"/>
      <c r="O47"/>
      <c r="P47"/>
      <c r="Q47"/>
      <c r="R47"/>
    </row>
    <row r="48" spans="12:18" ht="12.75">
      <c r="L48" s="275"/>
      <c r="M48" s="275"/>
      <c r="O48"/>
      <c r="P48"/>
      <c r="Q48"/>
      <c r="R48"/>
    </row>
    <row r="49" spans="12:18" ht="12.75">
      <c r="L49" s="275"/>
      <c r="M49" s="275"/>
      <c r="O49"/>
      <c r="P49"/>
      <c r="Q49"/>
      <c r="R49"/>
    </row>
    <row r="50" spans="12:18" ht="12.75">
      <c r="L50" s="275"/>
      <c r="M50" s="275"/>
      <c r="O50"/>
      <c r="P50"/>
      <c r="Q50"/>
      <c r="R50"/>
    </row>
    <row r="51" spans="12:18" ht="12.75">
      <c r="L51" s="275"/>
      <c r="M51" s="275"/>
      <c r="O51"/>
      <c r="P51"/>
      <c r="Q51"/>
      <c r="R51"/>
    </row>
    <row r="52" spans="12:18" ht="12.75">
      <c r="L52" s="275"/>
      <c r="M52" s="275"/>
      <c r="O52"/>
      <c r="P52"/>
      <c r="Q52"/>
      <c r="R52"/>
    </row>
    <row r="53" spans="12:18" ht="12.75">
      <c r="L53" s="275"/>
      <c r="M53" s="275"/>
      <c r="O53"/>
      <c r="P53"/>
      <c r="Q53"/>
      <c r="R53"/>
    </row>
    <row r="54" spans="12:18" ht="12.75">
      <c r="L54" s="275"/>
      <c r="M54" s="275"/>
      <c r="O54"/>
      <c r="P54"/>
      <c r="Q54"/>
      <c r="R54"/>
    </row>
    <row r="55" spans="12:18" ht="12.75">
      <c r="L55" s="275"/>
      <c r="M55" s="275"/>
      <c r="O55"/>
      <c r="P55"/>
      <c r="Q55"/>
      <c r="R55"/>
    </row>
    <row r="56" spans="12:18" ht="12.75">
      <c r="L56" s="275"/>
      <c r="M56" s="275"/>
      <c r="O56"/>
      <c r="P56"/>
      <c r="Q56"/>
      <c r="R56"/>
    </row>
    <row r="57" spans="12:18" ht="12.75">
      <c r="L57" s="275"/>
      <c r="M57" s="275"/>
      <c r="O57"/>
      <c r="P57"/>
      <c r="Q57"/>
      <c r="R57"/>
    </row>
    <row r="58" spans="12:18" ht="12.75">
      <c r="L58" s="275"/>
      <c r="M58" s="275"/>
      <c r="O58"/>
      <c r="P58"/>
      <c r="Q58"/>
      <c r="R58"/>
    </row>
    <row r="59" spans="12:18" ht="12.75">
      <c r="L59" s="275"/>
      <c r="M59" s="275"/>
      <c r="O59"/>
      <c r="P59"/>
      <c r="Q59"/>
      <c r="R59"/>
    </row>
    <row r="60" spans="12:18" ht="12.75">
      <c r="L60" s="275"/>
      <c r="M60" s="275"/>
      <c r="O60"/>
      <c r="P60"/>
      <c r="Q60"/>
      <c r="R60"/>
    </row>
    <row r="61" spans="12:18" ht="12.75">
      <c r="L61" s="275"/>
      <c r="M61" s="275"/>
      <c r="O61"/>
      <c r="P61"/>
      <c r="Q61"/>
      <c r="R61"/>
    </row>
    <row r="62" spans="12:18" ht="12.75">
      <c r="L62" s="275"/>
      <c r="M62" s="275"/>
      <c r="O62"/>
      <c r="P62"/>
      <c r="Q62"/>
      <c r="R62"/>
    </row>
    <row r="63" spans="12:18" ht="12.75">
      <c r="L63" s="275"/>
      <c r="M63" s="275"/>
      <c r="O63"/>
      <c r="P63"/>
      <c r="Q63"/>
      <c r="R63"/>
    </row>
    <row r="64" spans="12:18" ht="12.75">
      <c r="L64" s="275"/>
      <c r="M64" s="275"/>
      <c r="O64"/>
      <c r="P64"/>
      <c r="Q64"/>
      <c r="R64"/>
    </row>
    <row r="65" spans="12:13" ht="12.75">
      <c r="L65" s="275"/>
      <c r="M65" s="275"/>
    </row>
    <row r="66" spans="12:13" ht="12.75">
      <c r="L66" s="275"/>
      <c r="M66" s="275"/>
    </row>
    <row r="67" spans="12:13" ht="12.75">
      <c r="L67" s="275"/>
      <c r="M67" s="275"/>
    </row>
    <row r="68" spans="12:13" ht="12.75">
      <c r="L68" s="275"/>
      <c r="M68" s="275"/>
    </row>
    <row r="69" spans="12:13" ht="12.75">
      <c r="L69" s="275"/>
      <c r="M69" s="275"/>
    </row>
    <row r="70" spans="12:13" ht="12.75">
      <c r="L70" s="275"/>
      <c r="M70" s="275"/>
    </row>
    <row r="71" spans="12:13" ht="12.75">
      <c r="L71" s="275"/>
      <c r="M71" s="275"/>
    </row>
    <row r="72" spans="12:13" ht="12.75">
      <c r="L72" s="275"/>
      <c r="M72" s="275"/>
    </row>
    <row r="73" spans="12:13" ht="12.75">
      <c r="L73" s="275"/>
      <c r="M73" s="275"/>
    </row>
    <row r="74" spans="12:13" ht="12.75">
      <c r="L74" s="275"/>
      <c r="M74" s="275"/>
    </row>
    <row r="75" spans="12:13" ht="12.75">
      <c r="L75" s="275"/>
      <c r="M75" s="275"/>
    </row>
    <row r="76" spans="12:13" ht="12.75">
      <c r="L76" s="275"/>
      <c r="M76" s="275"/>
    </row>
    <row r="77" spans="12:13" ht="12.75">
      <c r="L77" s="275"/>
      <c r="M77" s="275"/>
    </row>
    <row r="78" spans="12:13" ht="12.75">
      <c r="L78" s="275"/>
      <c r="M78" s="275"/>
    </row>
    <row r="79" spans="12:13" ht="12.75">
      <c r="L79" s="275"/>
      <c r="M79" s="275"/>
    </row>
    <row r="80" spans="12:13" ht="12.75">
      <c r="L80" s="275"/>
      <c r="M80" s="275"/>
    </row>
    <row r="81" spans="12:13" ht="12.75">
      <c r="L81" s="275"/>
      <c r="M81" s="275"/>
    </row>
    <row r="82" spans="12:13" ht="12.75">
      <c r="L82" s="275"/>
      <c r="M82" s="275"/>
    </row>
    <row r="83" spans="12:13" ht="12.75">
      <c r="L83" s="275"/>
      <c r="M83" s="275"/>
    </row>
    <row r="84" spans="12:13" ht="12.75">
      <c r="L84" s="275"/>
      <c r="M84" s="275"/>
    </row>
    <row r="85" spans="12:13" ht="12.75">
      <c r="L85" s="275"/>
      <c r="M85" s="275"/>
    </row>
    <row r="86" spans="12:13" ht="12.75">
      <c r="L86" s="275"/>
      <c r="M86" s="275"/>
    </row>
    <row r="87" spans="12:13" ht="12.75">
      <c r="L87" s="275"/>
      <c r="M87" s="275"/>
    </row>
    <row r="88" spans="12:13" ht="12.75">
      <c r="L88" s="275"/>
      <c r="M88" s="275"/>
    </row>
    <row r="89" spans="12:13" ht="12.75">
      <c r="L89" s="275"/>
      <c r="M89" s="275"/>
    </row>
    <row r="90" spans="12:13" ht="12.75">
      <c r="L90" s="275"/>
      <c r="M90" s="275"/>
    </row>
    <row r="91" spans="12:13" ht="12.75">
      <c r="L91" s="275"/>
      <c r="M91" s="275"/>
    </row>
    <row r="92" spans="12:13" ht="12.75">
      <c r="L92" s="275"/>
      <c r="M92" s="275"/>
    </row>
    <row r="93" spans="12:13" ht="12.75">
      <c r="L93" s="275"/>
      <c r="M93" s="275"/>
    </row>
    <row r="94" spans="12:13" ht="12.75">
      <c r="L94" s="275"/>
      <c r="M94" s="275"/>
    </row>
    <row r="95" spans="12:13" ht="12.75">
      <c r="L95" s="275"/>
      <c r="M95" s="275"/>
    </row>
    <row r="96" spans="12:13" ht="12.75">
      <c r="L96" s="275"/>
      <c r="M96" s="275"/>
    </row>
    <row r="97" spans="12:13" ht="12.75">
      <c r="L97" s="275"/>
      <c r="M97" s="275"/>
    </row>
    <row r="98" spans="12:13" ht="12.75">
      <c r="L98" s="275"/>
      <c r="M98" s="275"/>
    </row>
    <row r="99" spans="12:13" ht="12.75">
      <c r="L99" s="275"/>
      <c r="M99" s="275"/>
    </row>
    <row r="100" spans="12:13" ht="12.75">
      <c r="L100" s="275"/>
      <c r="M100" s="275"/>
    </row>
    <row r="101" spans="12:13" ht="12.75">
      <c r="L101" s="275"/>
      <c r="M101" s="275"/>
    </row>
    <row r="102" spans="12:13" ht="12.75">
      <c r="L102" s="275"/>
      <c r="M102" s="275"/>
    </row>
    <row r="103" spans="12:13" ht="12.75">
      <c r="L103" s="275"/>
      <c r="M103" s="275"/>
    </row>
    <row r="104" spans="12:13" ht="12.75">
      <c r="L104" s="275"/>
      <c r="M104" s="275"/>
    </row>
    <row r="105" spans="12:13" ht="12.75">
      <c r="L105" s="275"/>
      <c r="M105" s="275"/>
    </row>
    <row r="106" spans="12:13" ht="12.75">
      <c r="L106" s="275"/>
      <c r="M106" s="275"/>
    </row>
    <row r="107" spans="12:13" ht="12.75">
      <c r="L107" s="275"/>
      <c r="M107" s="275"/>
    </row>
    <row r="108" spans="12:13" ht="12.75">
      <c r="L108" s="275"/>
      <c r="M108" s="275"/>
    </row>
    <row r="109" spans="12:13" ht="12.75">
      <c r="L109" s="275"/>
      <c r="M109" s="275"/>
    </row>
    <row r="110" spans="12:13" ht="12.75">
      <c r="L110" s="275"/>
      <c r="M110" s="275"/>
    </row>
    <row r="111" spans="12:13" ht="12.75">
      <c r="L111" s="275"/>
      <c r="M111" s="275"/>
    </row>
    <row r="112" spans="12:13" ht="12.75">
      <c r="L112" s="275"/>
      <c r="M112" s="275"/>
    </row>
    <row r="113" spans="12:13" ht="12.75">
      <c r="L113" s="275"/>
      <c r="M113" s="275"/>
    </row>
    <row r="114" spans="12:13" ht="12.75">
      <c r="L114" s="275"/>
      <c r="M114" s="275"/>
    </row>
    <row r="115" spans="12:13" ht="12.75">
      <c r="L115" s="275"/>
      <c r="M115" s="275"/>
    </row>
    <row r="116" spans="12:13" ht="12.75">
      <c r="L116" s="275"/>
      <c r="M116" s="275"/>
    </row>
    <row r="117" spans="12:13" ht="12.75">
      <c r="L117" s="275"/>
      <c r="M117" s="275"/>
    </row>
    <row r="118" spans="12:13" ht="12.75">
      <c r="L118" s="275"/>
      <c r="M118" s="275"/>
    </row>
    <row r="119" spans="12:13" ht="12.75">
      <c r="L119" s="275"/>
      <c r="M119" s="275"/>
    </row>
    <row r="120" spans="12:13" ht="12.75">
      <c r="L120" s="275"/>
      <c r="M120" s="275"/>
    </row>
    <row r="121" spans="12:13" ht="12.75">
      <c r="L121" s="275"/>
      <c r="M121" s="275"/>
    </row>
    <row r="122" spans="12:13" ht="12.75">
      <c r="L122" s="275"/>
      <c r="M122" s="275"/>
    </row>
    <row r="123" spans="12:13" ht="12.75">
      <c r="L123" s="275"/>
      <c r="M123" s="275"/>
    </row>
    <row r="124" spans="12:13" ht="12.75">
      <c r="L124" s="275"/>
      <c r="M124" s="275"/>
    </row>
    <row r="125" spans="12:13" ht="12.75">
      <c r="L125" s="275"/>
      <c r="M125" s="275"/>
    </row>
    <row r="126" spans="12:13" ht="12.75">
      <c r="L126" s="275"/>
      <c r="M126" s="275"/>
    </row>
    <row r="127" spans="12:13" ht="12.75">
      <c r="L127" s="275"/>
      <c r="M127" s="275"/>
    </row>
    <row r="128" spans="12:13" ht="12.75">
      <c r="L128" s="275"/>
      <c r="M128" s="275"/>
    </row>
    <row r="129" spans="12:13" ht="12.75">
      <c r="L129" s="275"/>
      <c r="M129" s="275"/>
    </row>
    <row r="130" spans="12:13" ht="12.75">
      <c r="L130" s="275"/>
      <c r="M130" s="275"/>
    </row>
    <row r="131" spans="12:13" ht="12.75">
      <c r="L131" s="275"/>
      <c r="M131" s="275"/>
    </row>
    <row r="132" spans="12:13" ht="12.75">
      <c r="L132" s="275"/>
      <c r="M132" s="275"/>
    </row>
    <row r="133" spans="12:13" ht="12.75">
      <c r="L133" s="275"/>
      <c r="M133" s="275"/>
    </row>
    <row r="134" spans="12:13" ht="12.75">
      <c r="L134" s="275"/>
      <c r="M134" s="275"/>
    </row>
    <row r="135" spans="12:13" ht="12.75">
      <c r="L135" s="275"/>
      <c r="M135" s="275"/>
    </row>
    <row r="136" spans="12:13" ht="12.75">
      <c r="L136" s="275"/>
      <c r="M136" s="275"/>
    </row>
    <row r="137" spans="12:13" ht="12.75">
      <c r="L137" s="275"/>
      <c r="M137" s="275"/>
    </row>
    <row r="138" spans="12:13" ht="12.75">
      <c r="L138" s="275"/>
      <c r="M138" s="275"/>
    </row>
    <row r="139" spans="12:13" ht="12.75">
      <c r="L139" s="275"/>
      <c r="M139" s="275"/>
    </row>
    <row r="140" spans="12:13" ht="12.75">
      <c r="L140" s="275"/>
      <c r="M140" s="275"/>
    </row>
    <row r="141" spans="12:13" ht="12.75">
      <c r="L141" s="275"/>
      <c r="M141" s="275"/>
    </row>
    <row r="142" spans="12:13" ht="12.75">
      <c r="L142" s="275"/>
      <c r="M142" s="275"/>
    </row>
    <row r="143" spans="12:13" ht="12.75">
      <c r="L143" s="275"/>
      <c r="M143" s="275"/>
    </row>
    <row r="144" spans="12:13" ht="12.75">
      <c r="L144" s="275"/>
      <c r="M144" s="275"/>
    </row>
    <row r="145" spans="12:13" ht="12.75">
      <c r="L145" s="275"/>
      <c r="M145" s="275"/>
    </row>
  </sheetData>
  <mergeCells count="20">
    <mergeCell ref="A1:N1"/>
    <mergeCell ref="A20:N20"/>
    <mergeCell ref="A21:A24"/>
    <mergeCell ref="B21:D21"/>
    <mergeCell ref="E21:J21"/>
    <mergeCell ref="K21:N21"/>
    <mergeCell ref="B22:D22"/>
    <mergeCell ref="E22:G22"/>
    <mergeCell ref="H22:J22"/>
    <mergeCell ref="K22:L23"/>
    <mergeCell ref="M22:N23"/>
    <mergeCell ref="A2:N2"/>
    <mergeCell ref="A4:A8"/>
    <mergeCell ref="B4:K4"/>
    <mergeCell ref="L4:N7"/>
    <mergeCell ref="C5:E5"/>
    <mergeCell ref="F5:K5"/>
    <mergeCell ref="C6:E6"/>
    <mergeCell ref="F6:H6"/>
    <mergeCell ref="I6:K6"/>
  </mergeCells>
  <printOptions/>
  <pageMargins left="0.33" right="0.34" top="1" bottom="1" header="0.5" footer="0.5"/>
  <pageSetup fitToHeight="1" fitToWidth="1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1">
      <selection activeCell="K70" sqref="K70"/>
    </sheetView>
  </sheetViews>
  <sheetFormatPr defaultColWidth="9.140625" defaultRowHeight="12.75"/>
  <cols>
    <col min="1" max="1" width="28.7109375" style="0" customWidth="1"/>
    <col min="2" max="2" width="7.8515625" style="0" customWidth="1"/>
    <col min="3" max="3" width="7.421875" style="0" bestFit="1" customWidth="1"/>
    <col min="4" max="4" width="8.7109375" style="0" bestFit="1" customWidth="1"/>
    <col min="5" max="5" width="7.421875" style="0" bestFit="1" customWidth="1"/>
    <col min="7" max="7" width="8.7109375" style="0" bestFit="1" customWidth="1"/>
    <col min="8" max="8" width="8.8515625" style="0" bestFit="1" customWidth="1"/>
    <col min="9" max="10" width="8.421875" style="0" customWidth="1"/>
    <col min="11" max="11" width="8.28125" style="0" customWidth="1"/>
    <col min="12" max="12" width="8.421875" style="0" customWidth="1"/>
  </cols>
  <sheetData>
    <row r="1" spans="1:12" ht="12.75">
      <c r="A1" s="968" t="s">
        <v>509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</row>
    <row r="2" spans="1:12" ht="15.75">
      <c r="A2" s="901" t="s">
        <v>796</v>
      </c>
      <c r="B2" s="8"/>
      <c r="C2" s="8"/>
      <c r="D2" s="900"/>
      <c r="E2" s="8"/>
      <c r="F2" s="8"/>
      <c r="G2" s="8"/>
      <c r="H2" s="8"/>
      <c r="I2" s="8"/>
      <c r="J2" s="8"/>
      <c r="K2" s="8"/>
      <c r="L2" s="8"/>
    </row>
    <row r="3" spans="1:12" ht="12.75">
      <c r="A3" s="9" t="s">
        <v>126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3.5" thickBot="1">
      <c r="A5" s="10" t="s">
        <v>127</v>
      </c>
      <c r="B5" s="11"/>
      <c r="C5" s="257"/>
      <c r="D5" s="257"/>
      <c r="E5" s="257"/>
      <c r="F5" s="257"/>
      <c r="G5" s="257"/>
      <c r="H5" s="11"/>
      <c r="I5" s="11"/>
      <c r="J5" s="11"/>
      <c r="K5" s="11"/>
      <c r="L5" s="11"/>
    </row>
    <row r="6" spans="1:12" ht="12.75">
      <c r="A6" s="258"/>
      <c r="B6" s="259" t="s">
        <v>128</v>
      </c>
      <c r="C6" s="1022" t="s">
        <v>129</v>
      </c>
      <c r="D6" s="1023"/>
      <c r="E6" s="1022" t="s">
        <v>4</v>
      </c>
      <c r="F6" s="1024"/>
      <c r="G6" s="1023"/>
      <c r="H6" s="260" t="s">
        <v>130</v>
      </c>
      <c r="I6" s="261"/>
      <c r="J6" s="262" t="s">
        <v>131</v>
      </c>
      <c r="K6" s="261"/>
      <c r="L6" s="263"/>
    </row>
    <row r="7" spans="1:12" ht="12.75">
      <c r="A7" s="264" t="s">
        <v>132</v>
      </c>
      <c r="B7" s="12" t="s">
        <v>133</v>
      </c>
      <c r="C7" s="13" t="s">
        <v>134</v>
      </c>
      <c r="D7" s="13" t="s">
        <v>135</v>
      </c>
      <c r="E7" s="13" t="s">
        <v>134</v>
      </c>
      <c r="F7" s="13" t="s">
        <v>136</v>
      </c>
      <c r="G7" s="13" t="s">
        <v>135</v>
      </c>
      <c r="H7" s="13" t="s">
        <v>134</v>
      </c>
      <c r="I7" s="14" t="s">
        <v>137</v>
      </c>
      <c r="J7" s="14" t="s">
        <v>137</v>
      </c>
      <c r="K7" s="14" t="s">
        <v>138</v>
      </c>
      <c r="L7" s="265" t="s">
        <v>138</v>
      </c>
    </row>
    <row r="8" spans="1:12" ht="12.75">
      <c r="A8" s="266">
        <v>1</v>
      </c>
      <c r="B8" s="15">
        <v>2</v>
      </c>
      <c r="C8" s="16" t="s">
        <v>139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6" t="s">
        <v>140</v>
      </c>
      <c r="J8" s="16" t="s">
        <v>141</v>
      </c>
      <c r="K8" s="16" t="s">
        <v>142</v>
      </c>
      <c r="L8" s="267" t="s">
        <v>143</v>
      </c>
    </row>
    <row r="9" spans="1:12" ht="12.75">
      <c r="A9" s="268"/>
      <c r="B9" s="18"/>
      <c r="C9" s="19"/>
      <c r="D9" s="19"/>
      <c r="E9" s="19"/>
      <c r="F9" s="19"/>
      <c r="G9" s="19"/>
      <c r="H9" s="20"/>
      <c r="I9" s="19"/>
      <c r="J9" s="19"/>
      <c r="K9" s="19"/>
      <c r="L9" s="269"/>
    </row>
    <row r="10" spans="1:12" ht="12.75">
      <c r="A10" s="270" t="s">
        <v>144</v>
      </c>
      <c r="B10" s="21">
        <v>100</v>
      </c>
      <c r="C10" s="271">
        <v>159.1</v>
      </c>
      <c r="D10" s="271">
        <v>166.8</v>
      </c>
      <c r="E10" s="271">
        <v>170.7</v>
      </c>
      <c r="F10" s="271">
        <v>179.6</v>
      </c>
      <c r="G10" s="271">
        <v>180.6</v>
      </c>
      <c r="H10" s="272">
        <v>182.4</v>
      </c>
      <c r="I10" s="22">
        <f>E10/C10*100-100</f>
        <v>7.29101194217472</v>
      </c>
      <c r="J10" s="22">
        <f>E10/D10*100-100</f>
        <v>2.338129496402857</v>
      </c>
      <c r="K10" s="22">
        <f>H10/E10*100-100</f>
        <v>6.854130052724088</v>
      </c>
      <c r="L10" s="273">
        <f>H10/G10*100-100</f>
        <v>0.9966777408637881</v>
      </c>
    </row>
    <row r="11" spans="1:12" ht="12.75">
      <c r="A11" s="274"/>
      <c r="B11" s="23"/>
      <c r="C11" s="275"/>
      <c r="D11" s="275"/>
      <c r="E11" s="275"/>
      <c r="F11" s="275"/>
      <c r="G11" s="275"/>
      <c r="H11" s="276"/>
      <c r="I11" s="25"/>
      <c r="J11" s="25"/>
      <c r="K11" s="25"/>
      <c r="L11" s="277"/>
    </row>
    <row r="12" spans="1:12" ht="12.75">
      <c r="A12" s="270" t="s">
        <v>145</v>
      </c>
      <c r="B12" s="21">
        <v>53.2</v>
      </c>
      <c r="C12" s="271">
        <v>154.8</v>
      </c>
      <c r="D12" s="271">
        <v>160.3</v>
      </c>
      <c r="E12" s="271">
        <v>165</v>
      </c>
      <c r="F12" s="271">
        <v>170.9</v>
      </c>
      <c r="G12" s="271">
        <v>172.9</v>
      </c>
      <c r="H12" s="272">
        <v>175</v>
      </c>
      <c r="I12" s="22">
        <f>E12/C12*100-100</f>
        <v>6.589147286821699</v>
      </c>
      <c r="J12" s="22">
        <f>E12/D12*100-100</f>
        <v>2.9320024953212567</v>
      </c>
      <c r="K12" s="22">
        <f>H12/E12*100-100</f>
        <v>6.060606060606062</v>
      </c>
      <c r="L12" s="273">
        <f>H12/G12*100-100</f>
        <v>1.214574898785429</v>
      </c>
    </row>
    <row r="13" spans="1:12" ht="12.75">
      <c r="A13" s="278"/>
      <c r="B13" s="23"/>
      <c r="C13" s="275"/>
      <c r="D13" s="275"/>
      <c r="E13" s="275"/>
      <c r="F13" s="275"/>
      <c r="G13" s="275"/>
      <c r="H13" s="276"/>
      <c r="I13" s="26"/>
      <c r="J13" s="26"/>
      <c r="K13" s="26"/>
      <c r="L13" s="279"/>
    </row>
    <row r="14" spans="1:12" ht="12.75">
      <c r="A14" s="274" t="s">
        <v>146</v>
      </c>
      <c r="B14" s="27">
        <v>18</v>
      </c>
      <c r="C14" s="275">
        <v>143</v>
      </c>
      <c r="D14" s="275">
        <v>151.8</v>
      </c>
      <c r="E14" s="275">
        <v>158.8</v>
      </c>
      <c r="F14" s="275">
        <v>170</v>
      </c>
      <c r="G14" s="275">
        <v>170.1</v>
      </c>
      <c r="H14" s="276">
        <v>170.5</v>
      </c>
      <c r="I14" s="26">
        <f aca="true" t="shared" si="0" ref="I14:I34">E14/C14*100-100</f>
        <v>11.048951048951054</v>
      </c>
      <c r="J14" s="26">
        <f aca="true" t="shared" si="1" ref="J14:J34">E14/D14*100-100</f>
        <v>4.611330698287233</v>
      </c>
      <c r="K14" s="26">
        <f aca="true" t="shared" si="2" ref="K14:K34">H14/E14*100-100</f>
        <v>7.367758186397992</v>
      </c>
      <c r="L14" s="279">
        <f aca="true" t="shared" si="3" ref="L14:L34">H14/G14*100-100</f>
        <v>0.23515579071133175</v>
      </c>
    </row>
    <row r="15" spans="1:12" ht="12.75">
      <c r="A15" s="274" t="s">
        <v>147</v>
      </c>
      <c r="B15" s="27" t="s">
        <v>148</v>
      </c>
      <c r="C15" s="275">
        <v>141.4</v>
      </c>
      <c r="D15" s="275">
        <v>150.2</v>
      </c>
      <c r="E15" s="275">
        <v>158.9</v>
      </c>
      <c r="F15" s="275">
        <v>166.7</v>
      </c>
      <c r="G15" s="275">
        <v>166.7</v>
      </c>
      <c r="H15" s="276">
        <v>167.1</v>
      </c>
      <c r="I15" s="26">
        <f t="shared" si="0"/>
        <v>12.376237623762364</v>
      </c>
      <c r="J15" s="26">
        <f t="shared" si="1"/>
        <v>5.792276964047943</v>
      </c>
      <c r="K15" s="26">
        <f t="shared" si="2"/>
        <v>5.160478288231587</v>
      </c>
      <c r="L15" s="279">
        <f t="shared" si="3"/>
        <v>0.2399520095980705</v>
      </c>
    </row>
    <row r="16" spans="1:12" ht="12.75" hidden="1">
      <c r="A16" s="274" t="s">
        <v>149</v>
      </c>
      <c r="B16" s="28">
        <v>1.79</v>
      </c>
      <c r="C16" s="275">
        <v>159.5</v>
      </c>
      <c r="D16" s="275">
        <v>173</v>
      </c>
      <c r="E16" s="275">
        <v>174.8</v>
      </c>
      <c r="F16" s="275">
        <v>217.9</v>
      </c>
      <c r="G16" s="275">
        <v>214.6</v>
      </c>
      <c r="H16" s="276">
        <v>212.4</v>
      </c>
      <c r="I16" s="26">
        <f t="shared" si="0"/>
        <v>9.592476489028215</v>
      </c>
      <c r="J16" s="26">
        <f t="shared" si="1"/>
        <v>1.0404624277456662</v>
      </c>
      <c r="K16" s="26">
        <f t="shared" si="2"/>
        <v>21.51029748283753</v>
      </c>
      <c r="L16" s="279">
        <f t="shared" si="3"/>
        <v>-1.0251630941286152</v>
      </c>
    </row>
    <row r="17" spans="1:12" ht="12.75" hidden="1">
      <c r="A17" s="274" t="s">
        <v>150</v>
      </c>
      <c r="B17" s="28">
        <v>2.05</v>
      </c>
      <c r="C17" s="275">
        <v>139.8</v>
      </c>
      <c r="D17" s="275">
        <v>144.3</v>
      </c>
      <c r="E17" s="275">
        <v>144.3</v>
      </c>
      <c r="F17" s="275">
        <v>152.3</v>
      </c>
      <c r="G17" s="275">
        <v>154.6</v>
      </c>
      <c r="H17" s="276">
        <v>158.2</v>
      </c>
      <c r="I17" s="26">
        <f t="shared" si="0"/>
        <v>3.21888412017168</v>
      </c>
      <c r="J17" s="26">
        <f t="shared" si="1"/>
        <v>0</v>
      </c>
      <c r="K17" s="26">
        <f t="shared" si="2"/>
        <v>9.632709632709606</v>
      </c>
      <c r="L17" s="279">
        <f t="shared" si="3"/>
        <v>2.328589909443707</v>
      </c>
    </row>
    <row r="18" spans="1:12" ht="12.75">
      <c r="A18" s="274" t="s">
        <v>151</v>
      </c>
      <c r="B18" s="28">
        <v>2.73</v>
      </c>
      <c r="C18" s="275">
        <v>130.2</v>
      </c>
      <c r="D18" s="275">
        <v>134</v>
      </c>
      <c r="E18" s="275">
        <v>137.1</v>
      </c>
      <c r="F18" s="275">
        <v>172</v>
      </c>
      <c r="G18" s="275">
        <v>171.2</v>
      </c>
      <c r="H18" s="276">
        <v>169.5</v>
      </c>
      <c r="I18" s="26">
        <f t="shared" si="0"/>
        <v>5.299539170506918</v>
      </c>
      <c r="J18" s="26">
        <f t="shared" si="1"/>
        <v>2.3134328358208904</v>
      </c>
      <c r="K18" s="26">
        <f t="shared" si="2"/>
        <v>23.632385120350108</v>
      </c>
      <c r="L18" s="279">
        <f t="shared" si="3"/>
        <v>-0.9929906542055988</v>
      </c>
    </row>
    <row r="19" spans="1:12" ht="12.75">
      <c r="A19" s="274" t="s">
        <v>152</v>
      </c>
      <c r="B19" s="28">
        <v>7.89</v>
      </c>
      <c r="C19" s="275">
        <v>163.2</v>
      </c>
      <c r="D19" s="275">
        <v>158</v>
      </c>
      <c r="E19" s="275">
        <v>166.7</v>
      </c>
      <c r="F19" s="275">
        <v>149.6</v>
      </c>
      <c r="G19" s="275">
        <v>160.9</v>
      </c>
      <c r="H19" s="276">
        <v>173.8</v>
      </c>
      <c r="I19" s="26">
        <f t="shared" si="0"/>
        <v>2.1446078431372655</v>
      </c>
      <c r="J19" s="26">
        <f t="shared" si="1"/>
        <v>5.506329113924039</v>
      </c>
      <c r="K19" s="26">
        <f t="shared" si="2"/>
        <v>4.259148170365947</v>
      </c>
      <c r="L19" s="279">
        <f t="shared" si="3"/>
        <v>8.017402113113747</v>
      </c>
    </row>
    <row r="20" spans="1:12" ht="12.75" hidden="1">
      <c r="A20" s="274" t="s">
        <v>153</v>
      </c>
      <c r="B20" s="28">
        <v>6.25</v>
      </c>
      <c r="C20" s="275">
        <v>160.2</v>
      </c>
      <c r="D20" s="275">
        <v>152.4</v>
      </c>
      <c r="E20" s="275">
        <v>161.7</v>
      </c>
      <c r="F20" s="275">
        <v>139.9</v>
      </c>
      <c r="G20" s="275">
        <v>153.6</v>
      </c>
      <c r="H20" s="276">
        <v>167.3</v>
      </c>
      <c r="I20" s="26">
        <f t="shared" si="0"/>
        <v>0.9363295880149707</v>
      </c>
      <c r="J20" s="26">
        <f t="shared" si="1"/>
        <v>6.1023622047244</v>
      </c>
      <c r="K20" s="26">
        <f t="shared" si="2"/>
        <v>3.4632034632034845</v>
      </c>
      <c r="L20" s="279">
        <f t="shared" si="3"/>
        <v>8.919270833333343</v>
      </c>
    </row>
    <row r="21" spans="1:12" ht="12.75" hidden="1">
      <c r="A21" s="274" t="s">
        <v>154</v>
      </c>
      <c r="B21" s="28">
        <v>5.15</v>
      </c>
      <c r="C21" s="275">
        <v>156.8</v>
      </c>
      <c r="D21" s="275">
        <v>155.2</v>
      </c>
      <c r="E21" s="275">
        <v>165.5</v>
      </c>
      <c r="F21" s="275">
        <v>138.1</v>
      </c>
      <c r="G21" s="275">
        <v>150.9</v>
      </c>
      <c r="H21" s="276">
        <v>163.9</v>
      </c>
      <c r="I21" s="26">
        <f t="shared" si="0"/>
        <v>5.548469387755091</v>
      </c>
      <c r="J21" s="26">
        <f t="shared" si="1"/>
        <v>6.636597938144334</v>
      </c>
      <c r="K21" s="26">
        <f t="shared" si="2"/>
        <v>-0.9667673716012075</v>
      </c>
      <c r="L21" s="279">
        <f t="shared" si="3"/>
        <v>8.614976805831674</v>
      </c>
    </row>
    <row r="22" spans="1:12" ht="12.75" hidden="1">
      <c r="A22" s="274" t="s">
        <v>155</v>
      </c>
      <c r="B22" s="28">
        <v>1.1</v>
      </c>
      <c r="C22" s="275">
        <v>202.3</v>
      </c>
      <c r="D22" s="275">
        <v>148.8</v>
      </c>
      <c r="E22" s="275">
        <v>154.9</v>
      </c>
      <c r="F22" s="275">
        <v>165.4</v>
      </c>
      <c r="G22" s="275">
        <v>188.3</v>
      </c>
      <c r="H22" s="276">
        <v>207</v>
      </c>
      <c r="I22" s="26">
        <f t="shared" si="0"/>
        <v>-23.43054869006427</v>
      </c>
      <c r="J22" s="26">
        <f t="shared" si="1"/>
        <v>4.099462365591393</v>
      </c>
      <c r="K22" s="26">
        <f t="shared" si="2"/>
        <v>33.634602969657834</v>
      </c>
      <c r="L22" s="279">
        <f t="shared" si="3"/>
        <v>9.93096123207647</v>
      </c>
    </row>
    <row r="23" spans="1:12" ht="12.75" hidden="1">
      <c r="A23" s="274" t="s">
        <v>156</v>
      </c>
      <c r="B23" s="28">
        <v>1.65</v>
      </c>
      <c r="C23" s="275">
        <v>172.8</v>
      </c>
      <c r="D23" s="275">
        <v>179.1</v>
      </c>
      <c r="E23" s="275">
        <v>185.6</v>
      </c>
      <c r="F23" s="275">
        <v>186.7</v>
      </c>
      <c r="G23" s="275">
        <v>187.8</v>
      </c>
      <c r="H23" s="276">
        <v>196.4</v>
      </c>
      <c r="I23" s="26">
        <f t="shared" si="0"/>
        <v>7.407407407407391</v>
      </c>
      <c r="J23" s="26">
        <f t="shared" si="1"/>
        <v>3.629257398101629</v>
      </c>
      <c r="K23" s="26">
        <f t="shared" si="2"/>
        <v>5.818965517241395</v>
      </c>
      <c r="L23" s="279">
        <f t="shared" si="3"/>
        <v>4.579339723109683</v>
      </c>
    </row>
    <row r="24" spans="1:12" ht="12.75" hidden="1">
      <c r="A24" s="274" t="s">
        <v>157</v>
      </c>
      <c r="B24" s="28">
        <v>1.59</v>
      </c>
      <c r="C24" s="275">
        <v>173</v>
      </c>
      <c r="D24" s="275">
        <v>177.7</v>
      </c>
      <c r="E24" s="275">
        <v>184.5</v>
      </c>
      <c r="F24" s="275">
        <v>185.5</v>
      </c>
      <c r="G24" s="275">
        <v>187</v>
      </c>
      <c r="H24" s="276">
        <v>195.9</v>
      </c>
      <c r="I24" s="26">
        <f t="shared" si="0"/>
        <v>6.647398843930645</v>
      </c>
      <c r="J24" s="26">
        <f t="shared" si="1"/>
        <v>3.8266741699493565</v>
      </c>
      <c r="K24" s="26">
        <f t="shared" si="2"/>
        <v>6.17886178861788</v>
      </c>
      <c r="L24" s="279">
        <f t="shared" si="3"/>
        <v>4.759358288770059</v>
      </c>
    </row>
    <row r="25" spans="1:12" ht="12.75" hidden="1">
      <c r="A25" s="274" t="s">
        <v>158</v>
      </c>
      <c r="B25" s="23">
        <v>0.05</v>
      </c>
      <c r="C25" s="275">
        <v>167.2</v>
      </c>
      <c r="D25" s="275">
        <v>212.6</v>
      </c>
      <c r="E25" s="275">
        <v>212.7</v>
      </c>
      <c r="F25" s="275">
        <v>213.6</v>
      </c>
      <c r="G25" s="275">
        <v>208.3</v>
      </c>
      <c r="H25" s="276">
        <v>206.6</v>
      </c>
      <c r="I25" s="26">
        <f t="shared" si="0"/>
        <v>27.212918660287073</v>
      </c>
      <c r="J25" s="26">
        <f t="shared" si="1"/>
        <v>0.04703668861711208</v>
      </c>
      <c r="K25" s="26">
        <f t="shared" si="2"/>
        <v>-2.86788904560413</v>
      </c>
      <c r="L25" s="279">
        <f t="shared" si="3"/>
        <v>-0.8161305808929455</v>
      </c>
    </row>
    <row r="26" spans="1:12" ht="12.75">
      <c r="A26" s="274" t="s">
        <v>159</v>
      </c>
      <c r="B26" s="27">
        <v>1.85</v>
      </c>
      <c r="C26" s="275">
        <v>153.3</v>
      </c>
      <c r="D26" s="275">
        <v>147.4</v>
      </c>
      <c r="E26" s="275">
        <v>145.9</v>
      </c>
      <c r="F26" s="275">
        <v>156.8</v>
      </c>
      <c r="G26" s="275">
        <v>159.9</v>
      </c>
      <c r="H26" s="276">
        <v>161.2</v>
      </c>
      <c r="I26" s="26">
        <f t="shared" si="0"/>
        <v>-4.827136333985649</v>
      </c>
      <c r="J26" s="26">
        <f t="shared" si="1"/>
        <v>-1.0176390773405757</v>
      </c>
      <c r="K26" s="26">
        <f t="shared" si="2"/>
        <v>10.486634681288535</v>
      </c>
      <c r="L26" s="279">
        <f t="shared" si="3"/>
        <v>0.8130081300813004</v>
      </c>
    </row>
    <row r="27" spans="1:12" ht="12.75">
      <c r="A27" s="274" t="s">
        <v>160</v>
      </c>
      <c r="B27" s="27">
        <v>5.21</v>
      </c>
      <c r="C27" s="275">
        <v>165.8</v>
      </c>
      <c r="D27" s="275">
        <v>172</v>
      </c>
      <c r="E27" s="275">
        <v>173</v>
      </c>
      <c r="F27" s="275">
        <v>183</v>
      </c>
      <c r="G27" s="275">
        <v>183.9</v>
      </c>
      <c r="H27" s="276">
        <v>182</v>
      </c>
      <c r="I27" s="26">
        <f t="shared" si="0"/>
        <v>4.342581423401697</v>
      </c>
      <c r="J27" s="26">
        <f t="shared" si="1"/>
        <v>0.581395348837205</v>
      </c>
      <c r="K27" s="26">
        <f t="shared" si="2"/>
        <v>5.202312138728331</v>
      </c>
      <c r="L27" s="279">
        <f t="shared" si="3"/>
        <v>-1.033170201196313</v>
      </c>
    </row>
    <row r="28" spans="1:12" ht="12.75">
      <c r="A28" s="274" t="s">
        <v>161</v>
      </c>
      <c r="B28" s="27">
        <v>4.05</v>
      </c>
      <c r="C28" s="275">
        <v>150.5</v>
      </c>
      <c r="D28" s="275">
        <v>154.5</v>
      </c>
      <c r="E28" s="275">
        <v>156.2</v>
      </c>
      <c r="F28" s="275">
        <v>160.2</v>
      </c>
      <c r="G28" s="275">
        <v>163.7</v>
      </c>
      <c r="H28" s="276">
        <v>165.9</v>
      </c>
      <c r="I28" s="26">
        <f t="shared" si="0"/>
        <v>3.7873754152823835</v>
      </c>
      <c r="J28" s="26">
        <f t="shared" si="1"/>
        <v>1.100323624595461</v>
      </c>
      <c r="K28" s="26">
        <f t="shared" si="2"/>
        <v>6.209987195902713</v>
      </c>
      <c r="L28" s="279">
        <f t="shared" si="3"/>
        <v>1.3439218081857263</v>
      </c>
    </row>
    <row r="29" spans="1:12" ht="12.75">
      <c r="A29" s="274" t="s">
        <v>162</v>
      </c>
      <c r="B29" s="27">
        <v>3.07</v>
      </c>
      <c r="C29" s="275">
        <v>151.8</v>
      </c>
      <c r="D29" s="275">
        <v>148.2</v>
      </c>
      <c r="E29" s="275">
        <v>147.7</v>
      </c>
      <c r="F29" s="275">
        <v>149.6</v>
      </c>
      <c r="G29" s="275">
        <v>148.4</v>
      </c>
      <c r="H29" s="276">
        <v>149.2</v>
      </c>
      <c r="I29" s="26">
        <f t="shared" si="0"/>
        <v>-2.7009222661396706</v>
      </c>
      <c r="J29" s="26">
        <f t="shared" si="1"/>
        <v>-0.33738191632927794</v>
      </c>
      <c r="K29" s="26">
        <f t="shared" si="2"/>
        <v>1.0155721056194835</v>
      </c>
      <c r="L29" s="279">
        <f t="shared" si="3"/>
        <v>0.5390835579514714</v>
      </c>
    </row>
    <row r="30" spans="1:12" ht="12.75">
      <c r="A30" s="274" t="s">
        <v>163</v>
      </c>
      <c r="B30" s="27">
        <v>1.21</v>
      </c>
      <c r="C30" s="275">
        <v>140.3</v>
      </c>
      <c r="D30" s="275">
        <v>158.4</v>
      </c>
      <c r="E30" s="275">
        <v>158.9</v>
      </c>
      <c r="F30" s="275">
        <v>167.4</v>
      </c>
      <c r="G30" s="275">
        <v>164.7</v>
      </c>
      <c r="H30" s="276">
        <v>164.4</v>
      </c>
      <c r="I30" s="26">
        <f t="shared" si="0"/>
        <v>13.257305773342836</v>
      </c>
      <c r="J30" s="26">
        <f t="shared" si="1"/>
        <v>0.31565656565658173</v>
      </c>
      <c r="K30" s="26">
        <f t="shared" si="2"/>
        <v>3.4612964128382515</v>
      </c>
      <c r="L30" s="279">
        <f t="shared" si="3"/>
        <v>-0.1821493624772188</v>
      </c>
    </row>
    <row r="31" spans="1:12" ht="12.75">
      <c r="A31" s="274" t="s">
        <v>164</v>
      </c>
      <c r="B31" s="28">
        <v>2.28</v>
      </c>
      <c r="C31" s="275">
        <v>161.1</v>
      </c>
      <c r="D31" s="275">
        <v>167.4</v>
      </c>
      <c r="E31" s="275">
        <v>177.4</v>
      </c>
      <c r="F31" s="275">
        <v>183.7</v>
      </c>
      <c r="G31" s="275">
        <v>183.8</v>
      </c>
      <c r="H31" s="276">
        <v>186</v>
      </c>
      <c r="I31" s="26">
        <f t="shared" si="0"/>
        <v>10.117939168218498</v>
      </c>
      <c r="J31" s="26">
        <f t="shared" si="1"/>
        <v>5.973715651135009</v>
      </c>
      <c r="K31" s="26">
        <f t="shared" si="2"/>
        <v>4.847801578354009</v>
      </c>
      <c r="L31" s="279">
        <f t="shared" si="3"/>
        <v>1.196953210010875</v>
      </c>
    </row>
    <row r="32" spans="1:12" ht="12.75" hidden="1">
      <c r="A32" s="274" t="s">
        <v>165</v>
      </c>
      <c r="B32" s="28">
        <v>0.75</v>
      </c>
      <c r="C32" s="275">
        <v>128.5</v>
      </c>
      <c r="D32" s="275">
        <v>141.1</v>
      </c>
      <c r="E32" s="275">
        <v>141.4</v>
      </c>
      <c r="F32" s="275">
        <v>142.3</v>
      </c>
      <c r="G32" s="275">
        <v>142.6</v>
      </c>
      <c r="H32" s="276">
        <v>142.9</v>
      </c>
      <c r="I32" s="26">
        <f t="shared" si="0"/>
        <v>10.038910505836583</v>
      </c>
      <c r="J32" s="26">
        <f t="shared" si="1"/>
        <v>0.2126151665485594</v>
      </c>
      <c r="K32" s="26">
        <f t="shared" si="2"/>
        <v>1.060820367751063</v>
      </c>
      <c r="L32" s="279">
        <f t="shared" si="3"/>
        <v>0.21037868162694906</v>
      </c>
    </row>
    <row r="33" spans="1:12" ht="12.75" hidden="1">
      <c r="A33" s="274" t="s">
        <v>166</v>
      </c>
      <c r="B33" s="28">
        <v>1.53</v>
      </c>
      <c r="C33" s="275">
        <v>174.5</v>
      </c>
      <c r="D33" s="275">
        <v>177.9</v>
      </c>
      <c r="E33" s="275">
        <v>191.6</v>
      </c>
      <c r="F33" s="275">
        <v>199.9</v>
      </c>
      <c r="G33" s="275">
        <v>199.9</v>
      </c>
      <c r="H33" s="276">
        <v>203.1</v>
      </c>
      <c r="I33" s="26">
        <f t="shared" si="0"/>
        <v>9.799426934097411</v>
      </c>
      <c r="J33" s="26">
        <f t="shared" si="1"/>
        <v>7.700955593029789</v>
      </c>
      <c r="K33" s="26">
        <f t="shared" si="2"/>
        <v>6.002087682672226</v>
      </c>
      <c r="L33" s="279">
        <f t="shared" si="3"/>
        <v>1.6008004002001002</v>
      </c>
    </row>
    <row r="34" spans="1:12" ht="12.75">
      <c r="A34" s="274" t="s">
        <v>167</v>
      </c>
      <c r="B34" s="28">
        <v>6.91</v>
      </c>
      <c r="C34" s="275">
        <v>185.5</v>
      </c>
      <c r="D34" s="275">
        <v>199.9</v>
      </c>
      <c r="E34" s="275">
        <v>201.5</v>
      </c>
      <c r="F34" s="275">
        <v>206.6</v>
      </c>
      <c r="G34" s="275">
        <v>206.6</v>
      </c>
      <c r="H34" s="276">
        <v>206.4</v>
      </c>
      <c r="I34" s="26">
        <f t="shared" si="0"/>
        <v>8.625336927223714</v>
      </c>
      <c r="J34" s="26">
        <f t="shared" si="1"/>
        <v>0.800400200100043</v>
      </c>
      <c r="K34" s="26">
        <f t="shared" si="2"/>
        <v>2.4317617866004895</v>
      </c>
      <c r="L34" s="279">
        <f t="shared" si="3"/>
        <v>-0.09680542110356782</v>
      </c>
    </row>
    <row r="35" spans="1:12" ht="12.75">
      <c r="A35" s="278"/>
      <c r="B35" s="28"/>
      <c r="C35" s="275"/>
      <c r="D35" s="275"/>
      <c r="E35" s="275"/>
      <c r="F35" s="275"/>
      <c r="G35" s="275"/>
      <c r="H35" s="276"/>
      <c r="I35" s="25"/>
      <c r="J35" s="25"/>
      <c r="K35" s="25"/>
      <c r="L35" s="277"/>
    </row>
    <row r="36" spans="1:12" ht="12.75">
      <c r="A36" s="280" t="s">
        <v>168</v>
      </c>
      <c r="B36" s="21">
        <v>46.8</v>
      </c>
      <c r="C36" s="271">
        <v>164.1</v>
      </c>
      <c r="D36" s="271">
        <v>174.4</v>
      </c>
      <c r="E36" s="271">
        <v>177.2</v>
      </c>
      <c r="F36" s="271">
        <v>189.5</v>
      </c>
      <c r="G36" s="271">
        <v>189.6</v>
      </c>
      <c r="H36" s="272">
        <v>191</v>
      </c>
      <c r="I36" s="22">
        <f>E36/C36*100-100</f>
        <v>7.982937233394267</v>
      </c>
      <c r="J36" s="22">
        <f>E36/D36*100-100</f>
        <v>1.6055045871559628</v>
      </c>
      <c r="K36" s="22">
        <f>H36/E36*100-100</f>
        <v>7.7878103837471855</v>
      </c>
      <c r="L36" s="273">
        <f>H36/G36*100-100</f>
        <v>0.7383966244725713</v>
      </c>
    </row>
    <row r="37" spans="1:12" ht="12.75">
      <c r="A37" s="278"/>
      <c r="B37" s="27"/>
      <c r="C37" s="275"/>
      <c r="D37" s="275"/>
      <c r="E37" s="275"/>
      <c r="F37" s="275"/>
      <c r="G37" s="275"/>
      <c r="H37" s="276"/>
      <c r="I37" s="26"/>
      <c r="J37" s="26"/>
      <c r="K37" s="26"/>
      <c r="L37" s="279"/>
    </row>
    <row r="38" spans="1:12" ht="12.75">
      <c r="A38" s="274" t="s">
        <v>169</v>
      </c>
      <c r="B38" s="27">
        <v>8.92</v>
      </c>
      <c r="C38" s="275">
        <v>140.1</v>
      </c>
      <c r="D38" s="275">
        <v>143.1</v>
      </c>
      <c r="E38" s="275">
        <v>144.1</v>
      </c>
      <c r="F38" s="275">
        <v>145.7</v>
      </c>
      <c r="G38" s="275">
        <v>145.9</v>
      </c>
      <c r="H38" s="276">
        <v>146.6</v>
      </c>
      <c r="I38" s="26">
        <f aca="true" t="shared" si="4" ref="I38:I60">E38/C38*100-100</f>
        <v>2.855103497501773</v>
      </c>
      <c r="J38" s="26">
        <f aca="true" t="shared" si="5" ref="J38:J60">E38/D38*100-100</f>
        <v>0.6988120195667449</v>
      </c>
      <c r="K38" s="26">
        <f aca="true" t="shared" si="6" ref="K38:K60">H38/E38*100-100</f>
        <v>1.7349063150589927</v>
      </c>
      <c r="L38" s="279">
        <f aca="true" t="shared" si="7" ref="L38:L60">H38/G38*100-100</f>
        <v>0.4797806716929358</v>
      </c>
    </row>
    <row r="39" spans="1:12" ht="12.75">
      <c r="A39" s="274" t="s">
        <v>170</v>
      </c>
      <c r="B39" s="27" t="s">
        <v>171</v>
      </c>
      <c r="C39" s="275">
        <v>129.1</v>
      </c>
      <c r="D39" s="275">
        <v>131.6</v>
      </c>
      <c r="E39" s="275">
        <v>133.2</v>
      </c>
      <c r="F39" s="275">
        <v>134</v>
      </c>
      <c r="G39" s="275">
        <v>134.2</v>
      </c>
      <c r="H39" s="276">
        <v>134.6</v>
      </c>
      <c r="I39" s="26">
        <f t="shared" si="4"/>
        <v>3.175832687838877</v>
      </c>
      <c r="J39" s="26">
        <f t="shared" si="5"/>
        <v>1.215805471124611</v>
      </c>
      <c r="K39" s="26">
        <f t="shared" si="6"/>
        <v>1.0510510510510613</v>
      </c>
      <c r="L39" s="279">
        <f t="shared" si="7"/>
        <v>0.2980625931445502</v>
      </c>
    </row>
    <row r="40" spans="1:12" ht="12.75">
      <c r="A40" s="274" t="s">
        <v>172</v>
      </c>
      <c r="B40" s="27" t="s">
        <v>173</v>
      </c>
      <c r="C40" s="275">
        <v>139.1</v>
      </c>
      <c r="D40" s="275">
        <v>142.6</v>
      </c>
      <c r="E40" s="275">
        <v>142.8</v>
      </c>
      <c r="F40" s="275">
        <v>144.8</v>
      </c>
      <c r="G40" s="275">
        <v>145</v>
      </c>
      <c r="H40" s="276">
        <v>145.4</v>
      </c>
      <c r="I40" s="26">
        <f t="shared" si="4"/>
        <v>2.6599568655643537</v>
      </c>
      <c r="J40" s="26">
        <f t="shared" si="5"/>
        <v>0.1402524544179613</v>
      </c>
      <c r="K40" s="26">
        <f t="shared" si="6"/>
        <v>1.8207282913165272</v>
      </c>
      <c r="L40" s="279">
        <f t="shared" si="7"/>
        <v>0.2758620689655231</v>
      </c>
    </row>
    <row r="41" spans="1:12" ht="12.75" hidden="1">
      <c r="A41" s="274" t="s">
        <v>174</v>
      </c>
      <c r="B41" s="29">
        <v>0.89</v>
      </c>
      <c r="C41" s="275">
        <v>179.4</v>
      </c>
      <c r="D41" s="275">
        <v>181.2</v>
      </c>
      <c r="E41" s="275">
        <v>185.4</v>
      </c>
      <c r="F41" s="275">
        <v>187.5</v>
      </c>
      <c r="G41" s="275">
        <v>187.5</v>
      </c>
      <c r="H41" s="276">
        <v>190.2</v>
      </c>
      <c r="I41" s="26">
        <f t="shared" si="4"/>
        <v>3.344481605351163</v>
      </c>
      <c r="J41" s="26">
        <f t="shared" si="5"/>
        <v>2.317880794701992</v>
      </c>
      <c r="K41" s="26">
        <f t="shared" si="6"/>
        <v>2.5889967637540394</v>
      </c>
      <c r="L41" s="279">
        <f t="shared" si="7"/>
        <v>1.4399999999999977</v>
      </c>
    </row>
    <row r="42" spans="1:12" ht="12.75">
      <c r="A42" s="274" t="s">
        <v>175</v>
      </c>
      <c r="B42" s="29">
        <v>2.2</v>
      </c>
      <c r="C42" s="275">
        <v>132.8</v>
      </c>
      <c r="D42" s="275">
        <v>134.9</v>
      </c>
      <c r="E42" s="275">
        <v>136.2</v>
      </c>
      <c r="F42" s="275">
        <v>139.5</v>
      </c>
      <c r="G42" s="275">
        <v>139.5</v>
      </c>
      <c r="H42" s="276">
        <v>140</v>
      </c>
      <c r="I42" s="26">
        <f t="shared" si="4"/>
        <v>2.5602409638554064</v>
      </c>
      <c r="J42" s="26">
        <f t="shared" si="5"/>
        <v>0.9636767976278549</v>
      </c>
      <c r="K42" s="26">
        <f t="shared" si="6"/>
        <v>2.7900146842878115</v>
      </c>
      <c r="L42" s="279">
        <f t="shared" si="7"/>
        <v>0.35842293906809175</v>
      </c>
    </row>
    <row r="43" spans="1:12" ht="12.75">
      <c r="A43" s="274" t="s">
        <v>176</v>
      </c>
      <c r="B43" s="29">
        <v>14.87</v>
      </c>
      <c r="C43" s="275">
        <v>164.7</v>
      </c>
      <c r="D43" s="275">
        <v>186.2</v>
      </c>
      <c r="E43" s="275">
        <v>186.6</v>
      </c>
      <c r="F43" s="275">
        <v>211.7</v>
      </c>
      <c r="G43" s="275">
        <v>211.7</v>
      </c>
      <c r="H43" s="276">
        <v>213.4</v>
      </c>
      <c r="I43" s="26">
        <f t="shared" si="4"/>
        <v>13.296903460837896</v>
      </c>
      <c r="J43" s="26">
        <f t="shared" si="5"/>
        <v>0.21482277121374693</v>
      </c>
      <c r="K43" s="26">
        <f t="shared" si="6"/>
        <v>14.362272240085744</v>
      </c>
      <c r="L43" s="279">
        <f t="shared" si="7"/>
        <v>0.8030231459612764</v>
      </c>
    </row>
    <row r="44" spans="1:12" ht="12.75" hidden="1">
      <c r="A44" s="274" t="s">
        <v>177</v>
      </c>
      <c r="B44" s="29">
        <v>3.5</v>
      </c>
      <c r="C44" s="275">
        <v>133.4</v>
      </c>
      <c r="D44" s="275">
        <v>138.2</v>
      </c>
      <c r="E44" s="275">
        <v>139.7</v>
      </c>
      <c r="F44" s="275">
        <v>143.1</v>
      </c>
      <c r="G44" s="275">
        <v>143.1</v>
      </c>
      <c r="H44" s="276">
        <v>144.6</v>
      </c>
      <c r="I44" s="26">
        <f t="shared" si="4"/>
        <v>4.7226386806596565</v>
      </c>
      <c r="J44" s="26">
        <f t="shared" si="5"/>
        <v>1.085383502170771</v>
      </c>
      <c r="K44" s="26">
        <f t="shared" si="6"/>
        <v>3.5075161059413063</v>
      </c>
      <c r="L44" s="279">
        <f t="shared" si="7"/>
        <v>1.0482180293501102</v>
      </c>
    </row>
    <row r="45" spans="1:12" ht="12.75" hidden="1">
      <c r="A45" s="274" t="s">
        <v>178</v>
      </c>
      <c r="B45" s="29">
        <v>4.19</v>
      </c>
      <c r="C45" s="275">
        <v>148.3</v>
      </c>
      <c r="D45" s="275">
        <v>154.9</v>
      </c>
      <c r="E45" s="275">
        <v>154.9</v>
      </c>
      <c r="F45" s="275">
        <v>161.8</v>
      </c>
      <c r="G45" s="275">
        <v>161.8</v>
      </c>
      <c r="H45" s="276">
        <v>161.8</v>
      </c>
      <c r="I45" s="26">
        <f t="shared" si="4"/>
        <v>4.450438300741737</v>
      </c>
      <c r="J45" s="26">
        <f t="shared" si="5"/>
        <v>0</v>
      </c>
      <c r="K45" s="26">
        <f t="shared" si="6"/>
        <v>4.454486765655275</v>
      </c>
      <c r="L45" s="279">
        <f t="shared" si="7"/>
        <v>0</v>
      </c>
    </row>
    <row r="46" spans="1:12" ht="12.75" hidden="1">
      <c r="A46" s="274" t="s">
        <v>179</v>
      </c>
      <c r="B46" s="29">
        <v>1.26</v>
      </c>
      <c r="C46" s="275">
        <v>140.2</v>
      </c>
      <c r="D46" s="275">
        <v>143.5</v>
      </c>
      <c r="E46" s="275">
        <v>143.8</v>
      </c>
      <c r="F46" s="275">
        <v>144.2</v>
      </c>
      <c r="G46" s="275">
        <v>144.1</v>
      </c>
      <c r="H46" s="276">
        <v>158.9</v>
      </c>
      <c r="I46" s="26">
        <f t="shared" si="4"/>
        <v>2.5677603423680466</v>
      </c>
      <c r="J46" s="26">
        <f t="shared" si="5"/>
        <v>0.20905923344949429</v>
      </c>
      <c r="K46" s="26">
        <f t="shared" si="6"/>
        <v>10.500695410292053</v>
      </c>
      <c r="L46" s="279">
        <f t="shared" si="7"/>
        <v>10.270645385149209</v>
      </c>
    </row>
    <row r="47" spans="1:12" ht="12.75">
      <c r="A47" s="274" t="s">
        <v>180</v>
      </c>
      <c r="B47" s="27" t="s">
        <v>181</v>
      </c>
      <c r="C47" s="275">
        <v>201.5</v>
      </c>
      <c r="D47" s="275">
        <v>246</v>
      </c>
      <c r="E47" s="275">
        <v>246.1</v>
      </c>
      <c r="F47" s="275">
        <v>300.8</v>
      </c>
      <c r="G47" s="275">
        <v>300.8</v>
      </c>
      <c r="H47" s="276">
        <v>300.8</v>
      </c>
      <c r="I47" s="26">
        <f t="shared" si="4"/>
        <v>22.133995037220842</v>
      </c>
      <c r="J47" s="26">
        <f t="shared" si="5"/>
        <v>0.0406504065040707</v>
      </c>
      <c r="K47" s="26">
        <f t="shared" si="6"/>
        <v>22.226737098740372</v>
      </c>
      <c r="L47" s="279">
        <f t="shared" si="7"/>
        <v>0</v>
      </c>
    </row>
    <row r="48" spans="1:12" ht="12.75">
      <c r="A48" s="274" t="s">
        <v>182</v>
      </c>
      <c r="B48" s="28">
        <v>4.03</v>
      </c>
      <c r="C48" s="275">
        <v>186.2</v>
      </c>
      <c r="D48" s="275">
        <v>209.9</v>
      </c>
      <c r="E48" s="275">
        <v>215.9</v>
      </c>
      <c r="F48" s="275">
        <v>253.6</v>
      </c>
      <c r="G48" s="275">
        <v>253.6</v>
      </c>
      <c r="H48" s="276">
        <v>254.6</v>
      </c>
      <c r="I48" s="26">
        <f t="shared" si="4"/>
        <v>15.950590762620848</v>
      </c>
      <c r="J48" s="26">
        <f t="shared" si="5"/>
        <v>2.858504049547392</v>
      </c>
      <c r="K48" s="26">
        <f t="shared" si="6"/>
        <v>17.92496526169522</v>
      </c>
      <c r="L48" s="279">
        <f t="shared" si="7"/>
        <v>0.39432176656151796</v>
      </c>
    </row>
    <row r="49" spans="1:12" ht="12.75" hidden="1">
      <c r="A49" s="274" t="s">
        <v>183</v>
      </c>
      <c r="B49" s="28">
        <v>3.61</v>
      </c>
      <c r="C49" s="275">
        <v>193.4</v>
      </c>
      <c r="D49" s="275">
        <v>219.6</v>
      </c>
      <c r="E49" s="275">
        <v>226.4</v>
      </c>
      <c r="F49" s="275">
        <v>268.4</v>
      </c>
      <c r="G49" s="275">
        <v>268.4</v>
      </c>
      <c r="H49" s="276">
        <v>269.5</v>
      </c>
      <c r="I49" s="26">
        <f t="shared" si="4"/>
        <v>17.063081695966915</v>
      </c>
      <c r="J49" s="26">
        <f t="shared" si="5"/>
        <v>3.096539162112947</v>
      </c>
      <c r="K49" s="26">
        <f t="shared" si="6"/>
        <v>19.037102473498237</v>
      </c>
      <c r="L49" s="279">
        <f t="shared" si="7"/>
        <v>0.40983606557378494</v>
      </c>
    </row>
    <row r="50" spans="1:12" ht="12.75" hidden="1">
      <c r="A50" s="274" t="s">
        <v>184</v>
      </c>
      <c r="B50" s="28">
        <v>2.54</v>
      </c>
      <c r="C50" s="275">
        <v>204.5</v>
      </c>
      <c r="D50" s="275">
        <v>236.6</v>
      </c>
      <c r="E50" s="275">
        <v>246.4</v>
      </c>
      <c r="F50" s="275">
        <v>300.3</v>
      </c>
      <c r="G50" s="275">
        <v>300.3</v>
      </c>
      <c r="H50" s="276">
        <v>301.7</v>
      </c>
      <c r="I50" s="26">
        <f t="shared" si="4"/>
        <v>20.488997555012233</v>
      </c>
      <c r="J50" s="26">
        <f t="shared" si="5"/>
        <v>4.142011834319533</v>
      </c>
      <c r="K50" s="26">
        <f t="shared" si="6"/>
        <v>22.443181818181813</v>
      </c>
      <c r="L50" s="279">
        <f t="shared" si="7"/>
        <v>0.46620046620044775</v>
      </c>
    </row>
    <row r="51" spans="1:12" ht="12.75" hidden="1">
      <c r="A51" s="274" t="s">
        <v>185</v>
      </c>
      <c r="B51" s="28">
        <v>1.07</v>
      </c>
      <c r="C51" s="275">
        <v>165.4</v>
      </c>
      <c r="D51" s="275">
        <v>173.8</v>
      </c>
      <c r="E51" s="275">
        <v>174.6</v>
      </c>
      <c r="F51" s="275">
        <v>183</v>
      </c>
      <c r="G51" s="275">
        <v>183</v>
      </c>
      <c r="H51" s="276">
        <v>184.5</v>
      </c>
      <c r="I51" s="26">
        <f t="shared" si="4"/>
        <v>5.562273276904463</v>
      </c>
      <c r="J51" s="26">
        <f t="shared" si="5"/>
        <v>0.46029919447640566</v>
      </c>
      <c r="K51" s="26">
        <f t="shared" si="6"/>
        <v>5.670103092783506</v>
      </c>
      <c r="L51" s="279">
        <f t="shared" si="7"/>
        <v>0.8196721311475272</v>
      </c>
    </row>
    <row r="52" spans="1:12" ht="12.75" hidden="1">
      <c r="A52" s="274" t="s">
        <v>186</v>
      </c>
      <c r="B52" s="28">
        <v>0.42</v>
      </c>
      <c r="C52" s="275">
        <v>123.4</v>
      </c>
      <c r="D52" s="275">
        <v>126.6</v>
      </c>
      <c r="E52" s="275">
        <v>126.6</v>
      </c>
      <c r="F52" s="275">
        <v>126.6</v>
      </c>
      <c r="G52" s="275">
        <v>126.6</v>
      </c>
      <c r="H52" s="276">
        <v>126.6</v>
      </c>
      <c r="I52" s="26">
        <f t="shared" si="4"/>
        <v>2.5931928687195978</v>
      </c>
      <c r="J52" s="26">
        <f t="shared" si="5"/>
        <v>0</v>
      </c>
      <c r="K52" s="26">
        <f t="shared" si="6"/>
        <v>0</v>
      </c>
      <c r="L52" s="279">
        <f t="shared" si="7"/>
        <v>0</v>
      </c>
    </row>
    <row r="53" spans="1:12" ht="12.75">
      <c r="A53" s="274" t="s">
        <v>187</v>
      </c>
      <c r="B53" s="28">
        <v>8.03</v>
      </c>
      <c r="C53" s="275">
        <v>171.2</v>
      </c>
      <c r="D53" s="275">
        <v>172.7</v>
      </c>
      <c r="E53" s="275">
        <v>175</v>
      </c>
      <c r="F53" s="275">
        <v>177.7</v>
      </c>
      <c r="G53" s="275">
        <v>177.7</v>
      </c>
      <c r="H53" s="276">
        <v>179.4</v>
      </c>
      <c r="I53" s="26">
        <f t="shared" si="4"/>
        <v>2.219626168224309</v>
      </c>
      <c r="J53" s="26">
        <f t="shared" si="5"/>
        <v>1.331789229878396</v>
      </c>
      <c r="K53" s="26">
        <f t="shared" si="6"/>
        <v>2.5142857142857196</v>
      </c>
      <c r="L53" s="279">
        <f t="shared" si="7"/>
        <v>0.9566685424873498</v>
      </c>
    </row>
    <row r="54" spans="1:12" ht="12.75" hidden="1">
      <c r="A54" s="274" t="s">
        <v>188</v>
      </c>
      <c r="B54" s="28">
        <v>6.21</v>
      </c>
      <c r="C54" s="275">
        <v>176.4</v>
      </c>
      <c r="D54" s="275">
        <v>177.7</v>
      </c>
      <c r="E54" s="275">
        <v>180.4</v>
      </c>
      <c r="F54" s="275">
        <v>183.4</v>
      </c>
      <c r="G54" s="275">
        <v>183.4</v>
      </c>
      <c r="H54" s="276">
        <v>185.5</v>
      </c>
      <c r="I54" s="26">
        <f t="shared" si="4"/>
        <v>2.2675736961451207</v>
      </c>
      <c r="J54" s="26">
        <f t="shared" si="5"/>
        <v>1.5194147439504917</v>
      </c>
      <c r="K54" s="26">
        <f t="shared" si="6"/>
        <v>2.827050997782706</v>
      </c>
      <c r="L54" s="279">
        <f t="shared" si="7"/>
        <v>1.1450381679389352</v>
      </c>
    </row>
    <row r="55" spans="1:12" ht="12.75" hidden="1">
      <c r="A55" s="274" t="s">
        <v>189</v>
      </c>
      <c r="B55" s="28">
        <v>1.82</v>
      </c>
      <c r="C55" s="275">
        <v>153.3</v>
      </c>
      <c r="D55" s="275">
        <v>155.4</v>
      </c>
      <c r="E55" s="275">
        <v>156.4</v>
      </c>
      <c r="F55" s="275">
        <v>157.8</v>
      </c>
      <c r="G55" s="275">
        <v>157.8</v>
      </c>
      <c r="H55" s="276">
        <v>158.2</v>
      </c>
      <c r="I55" s="26">
        <f t="shared" si="4"/>
        <v>2.0221787345074915</v>
      </c>
      <c r="J55" s="26">
        <f t="shared" si="5"/>
        <v>0.6435006435006443</v>
      </c>
      <c r="K55" s="26">
        <f t="shared" si="6"/>
        <v>1.1508951406649572</v>
      </c>
      <c r="L55" s="279">
        <f t="shared" si="7"/>
        <v>0.253485424588078</v>
      </c>
    </row>
    <row r="56" spans="1:12" ht="12.75">
      <c r="A56" s="274" t="s">
        <v>190</v>
      </c>
      <c r="B56" s="28">
        <v>7.09</v>
      </c>
      <c r="C56" s="275">
        <v>188.9</v>
      </c>
      <c r="D56" s="275">
        <v>191.2</v>
      </c>
      <c r="E56" s="275">
        <v>199.8</v>
      </c>
      <c r="F56" s="275">
        <v>200.2</v>
      </c>
      <c r="G56" s="275">
        <v>200.3</v>
      </c>
      <c r="H56" s="276">
        <v>201.1</v>
      </c>
      <c r="I56" s="26">
        <f t="shared" si="4"/>
        <v>5.770248808893612</v>
      </c>
      <c r="J56" s="26">
        <f t="shared" si="5"/>
        <v>4.4979079497908145</v>
      </c>
      <c r="K56" s="26">
        <f t="shared" si="6"/>
        <v>0.6506506506506469</v>
      </c>
      <c r="L56" s="279">
        <f t="shared" si="7"/>
        <v>0.39940089865200434</v>
      </c>
    </row>
    <row r="57" spans="1:12" ht="12.75" hidden="1">
      <c r="A57" s="274" t="s">
        <v>191</v>
      </c>
      <c r="B57" s="28">
        <v>4.78</v>
      </c>
      <c r="C57" s="275">
        <v>210.2</v>
      </c>
      <c r="D57" s="275">
        <v>210.6</v>
      </c>
      <c r="E57" s="275">
        <v>221</v>
      </c>
      <c r="F57" s="275">
        <v>221.2</v>
      </c>
      <c r="G57" s="275">
        <v>221.2</v>
      </c>
      <c r="H57" s="276">
        <v>222</v>
      </c>
      <c r="I57" s="26">
        <f t="shared" si="4"/>
        <v>5.137963843958147</v>
      </c>
      <c r="J57" s="26">
        <f t="shared" si="5"/>
        <v>4.938271604938265</v>
      </c>
      <c r="K57" s="26">
        <f t="shared" si="6"/>
        <v>0.4524886877828038</v>
      </c>
      <c r="L57" s="279">
        <f t="shared" si="7"/>
        <v>0.36166365280290336</v>
      </c>
    </row>
    <row r="58" spans="1:12" ht="12.75" hidden="1">
      <c r="A58" s="274" t="s">
        <v>192</v>
      </c>
      <c r="B58" s="28">
        <v>1.63</v>
      </c>
      <c r="C58" s="275">
        <v>138.2</v>
      </c>
      <c r="D58" s="275">
        <v>144.2</v>
      </c>
      <c r="E58" s="275">
        <v>151.2</v>
      </c>
      <c r="F58" s="275">
        <v>149.7</v>
      </c>
      <c r="G58" s="275">
        <v>149.7</v>
      </c>
      <c r="H58" s="276">
        <v>150.1</v>
      </c>
      <c r="I58" s="26">
        <f t="shared" si="4"/>
        <v>9.40665701881332</v>
      </c>
      <c r="J58" s="26">
        <f t="shared" si="5"/>
        <v>4.854368932038838</v>
      </c>
      <c r="K58" s="26">
        <f t="shared" si="6"/>
        <v>-0.7275132275132279</v>
      </c>
      <c r="L58" s="279">
        <f t="shared" si="7"/>
        <v>0.26720106880426897</v>
      </c>
    </row>
    <row r="59" spans="1:12" ht="12.75" hidden="1">
      <c r="A59" s="274" t="s">
        <v>193</v>
      </c>
      <c r="B59" s="28">
        <v>0.68</v>
      </c>
      <c r="C59" s="275">
        <v>169</v>
      </c>
      <c r="D59" s="275">
        <v>175.6</v>
      </c>
      <c r="E59" s="275">
        <v>176.6</v>
      </c>
      <c r="F59" s="275">
        <v>180</v>
      </c>
      <c r="G59" s="275">
        <v>181.2</v>
      </c>
      <c r="H59" s="276">
        <v>182.1</v>
      </c>
      <c r="I59" s="26">
        <f t="shared" si="4"/>
        <v>4.497041420118336</v>
      </c>
      <c r="J59" s="26">
        <f t="shared" si="5"/>
        <v>0.5694760820045559</v>
      </c>
      <c r="K59" s="26">
        <f t="shared" si="6"/>
        <v>3.114382785956977</v>
      </c>
      <c r="L59" s="279">
        <f t="shared" si="7"/>
        <v>0.4966887417218686</v>
      </c>
    </row>
    <row r="60" spans="1:12" ht="13.5" thickBot="1">
      <c r="A60" s="281" t="s">
        <v>194</v>
      </c>
      <c r="B60" s="30">
        <v>1.66</v>
      </c>
      <c r="C60" s="282">
        <v>153.5</v>
      </c>
      <c r="D60" s="282">
        <v>159.7</v>
      </c>
      <c r="E60" s="282">
        <v>162.1</v>
      </c>
      <c r="F60" s="282">
        <v>164.6</v>
      </c>
      <c r="G60" s="282">
        <v>164.6</v>
      </c>
      <c r="H60" s="283">
        <v>172.7</v>
      </c>
      <c r="I60" s="31">
        <f t="shared" si="4"/>
        <v>5.602605863192196</v>
      </c>
      <c r="J60" s="31">
        <f t="shared" si="5"/>
        <v>1.5028177833437724</v>
      </c>
      <c r="K60" s="31">
        <f t="shared" si="6"/>
        <v>6.539173349784093</v>
      </c>
      <c r="L60" s="284">
        <f t="shared" si="7"/>
        <v>4.921020656136093</v>
      </c>
    </row>
    <row r="61" spans="1:12" ht="13.5" thickTop="1">
      <c r="A61" s="1025" t="s">
        <v>195</v>
      </c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7"/>
    </row>
    <row r="62" spans="1:12" ht="12.75">
      <c r="A62" s="285" t="s">
        <v>196</v>
      </c>
      <c r="B62" s="32">
        <v>100</v>
      </c>
      <c r="C62" s="286">
        <v>154.6</v>
      </c>
      <c r="D62" s="286">
        <v>160.5</v>
      </c>
      <c r="E62" s="286">
        <v>164</v>
      </c>
      <c r="F62" s="286">
        <v>171.2</v>
      </c>
      <c r="G62" s="286">
        <v>172.2</v>
      </c>
      <c r="H62" s="287">
        <v>173.7</v>
      </c>
      <c r="I62" s="33">
        <f aca="true" t="shared" si="8" ref="I62:I70">E62/C62*100-100</f>
        <v>6.080206985769749</v>
      </c>
      <c r="J62" s="33">
        <f aca="true" t="shared" si="9" ref="J62:J70">E62/D62*100-100</f>
        <v>2.1806853582554453</v>
      </c>
      <c r="K62" s="33">
        <f aca="true" t="shared" si="10" ref="K62:K70">H62/E62*100-100</f>
        <v>5.914634146341456</v>
      </c>
      <c r="L62" s="288">
        <f aca="true" t="shared" si="11" ref="L62:L70">H62/G62*100-100</f>
        <v>0.8710801393728218</v>
      </c>
    </row>
    <row r="63" spans="1:12" ht="12.75">
      <c r="A63" s="289" t="s">
        <v>197</v>
      </c>
      <c r="B63" s="34">
        <v>51.53</v>
      </c>
      <c r="C63" s="161">
        <v>150.9</v>
      </c>
      <c r="D63" s="161">
        <v>154.2</v>
      </c>
      <c r="E63" s="161">
        <v>156.9</v>
      </c>
      <c r="F63" s="161">
        <v>161.9</v>
      </c>
      <c r="G63" s="161">
        <v>163.8</v>
      </c>
      <c r="H63" s="290">
        <v>165.7</v>
      </c>
      <c r="I63" s="26">
        <f t="shared" si="8"/>
        <v>3.976143141153088</v>
      </c>
      <c r="J63" s="26">
        <f t="shared" si="9"/>
        <v>1.7509727626459295</v>
      </c>
      <c r="K63" s="26">
        <f t="shared" si="10"/>
        <v>5.608667941363919</v>
      </c>
      <c r="L63" s="279">
        <f t="shared" si="11"/>
        <v>1.159951159951163</v>
      </c>
    </row>
    <row r="64" spans="1:12" ht="12.75">
      <c r="A64" s="289" t="s">
        <v>198</v>
      </c>
      <c r="B64" s="35">
        <v>48.47</v>
      </c>
      <c r="C64" s="291">
        <v>158.6</v>
      </c>
      <c r="D64" s="291">
        <v>167.2</v>
      </c>
      <c r="E64" s="291">
        <v>171.6</v>
      </c>
      <c r="F64" s="291">
        <v>181</v>
      </c>
      <c r="G64" s="291">
        <v>181.1</v>
      </c>
      <c r="H64" s="292">
        <v>182.3</v>
      </c>
      <c r="I64" s="36">
        <f t="shared" si="8"/>
        <v>8.196721311475414</v>
      </c>
      <c r="J64" s="36">
        <f t="shared" si="9"/>
        <v>2.631578947368425</v>
      </c>
      <c r="K64" s="36">
        <f t="shared" si="10"/>
        <v>6.23543123543125</v>
      </c>
      <c r="L64" s="293">
        <f t="shared" si="11"/>
        <v>0.6626173384870242</v>
      </c>
    </row>
    <row r="65" spans="1:12" ht="12.75">
      <c r="A65" s="294" t="s">
        <v>199</v>
      </c>
      <c r="B65" s="37">
        <v>81.26</v>
      </c>
      <c r="C65" s="161">
        <v>153.1</v>
      </c>
      <c r="D65" s="161">
        <v>156.7</v>
      </c>
      <c r="E65" s="161">
        <v>160.7</v>
      </c>
      <c r="F65" s="161">
        <v>165.7</v>
      </c>
      <c r="G65" s="161">
        <v>167</v>
      </c>
      <c r="H65" s="290">
        <v>168.4</v>
      </c>
      <c r="I65" s="26">
        <f t="shared" si="8"/>
        <v>4.964075767472238</v>
      </c>
      <c r="J65" s="26">
        <f t="shared" si="9"/>
        <v>2.5526483726866758</v>
      </c>
      <c r="K65" s="26">
        <f t="shared" si="10"/>
        <v>4.791537025513378</v>
      </c>
      <c r="L65" s="279">
        <f t="shared" si="11"/>
        <v>0.8383233532934184</v>
      </c>
    </row>
    <row r="66" spans="1:12" ht="12.75">
      <c r="A66" s="278" t="s">
        <v>200</v>
      </c>
      <c r="B66" s="38">
        <v>18.74</v>
      </c>
      <c r="C66" s="291">
        <v>161.1</v>
      </c>
      <c r="D66" s="291">
        <v>176.8</v>
      </c>
      <c r="E66" s="291">
        <v>178.3</v>
      </c>
      <c r="F66" s="291">
        <v>195</v>
      </c>
      <c r="G66" s="291">
        <v>194.7</v>
      </c>
      <c r="H66" s="292">
        <v>196.5</v>
      </c>
      <c r="I66" s="36">
        <f t="shared" si="8"/>
        <v>10.676598386095606</v>
      </c>
      <c r="J66" s="36">
        <f t="shared" si="9"/>
        <v>0.8484162895927625</v>
      </c>
      <c r="K66" s="36">
        <f t="shared" si="10"/>
        <v>10.207515423443624</v>
      </c>
      <c r="L66" s="293">
        <f t="shared" si="11"/>
        <v>0.9244992295839722</v>
      </c>
    </row>
    <row r="67" spans="1:12" ht="12.75">
      <c r="A67" s="278" t="s">
        <v>201</v>
      </c>
      <c r="B67" s="37">
        <v>68.86</v>
      </c>
      <c r="C67" s="161">
        <v>151</v>
      </c>
      <c r="D67" s="161">
        <v>157</v>
      </c>
      <c r="E67" s="161">
        <v>159.3</v>
      </c>
      <c r="F67" s="161">
        <v>167.1</v>
      </c>
      <c r="G67" s="161">
        <v>168.4</v>
      </c>
      <c r="H67" s="290">
        <v>170.3</v>
      </c>
      <c r="I67" s="26">
        <f t="shared" si="8"/>
        <v>5.496688741721869</v>
      </c>
      <c r="J67" s="26">
        <f t="shared" si="9"/>
        <v>1.4649681528662484</v>
      </c>
      <c r="K67" s="26">
        <f t="shared" si="10"/>
        <v>6.905210295040803</v>
      </c>
      <c r="L67" s="279">
        <f t="shared" si="11"/>
        <v>1.1282660332541496</v>
      </c>
    </row>
    <row r="68" spans="1:12" ht="12.75">
      <c r="A68" s="278" t="s">
        <v>202</v>
      </c>
      <c r="B68" s="38">
        <v>31.14</v>
      </c>
      <c r="C68" s="291">
        <v>162.7</v>
      </c>
      <c r="D68" s="291">
        <v>168.2</v>
      </c>
      <c r="E68" s="291">
        <v>174.4</v>
      </c>
      <c r="F68" s="291">
        <v>180.1</v>
      </c>
      <c r="G68" s="291">
        <v>180.6</v>
      </c>
      <c r="H68" s="292">
        <v>181.3</v>
      </c>
      <c r="I68" s="36">
        <f t="shared" si="8"/>
        <v>7.191149354640444</v>
      </c>
      <c r="J68" s="36">
        <f t="shared" si="9"/>
        <v>3.686087990487536</v>
      </c>
      <c r="K68" s="36">
        <f t="shared" si="10"/>
        <v>3.9564220183486327</v>
      </c>
      <c r="L68" s="293">
        <f t="shared" si="11"/>
        <v>0.38759689922480334</v>
      </c>
    </row>
    <row r="69" spans="1:12" ht="12.75">
      <c r="A69" s="278" t="s">
        <v>203</v>
      </c>
      <c r="B69" s="37">
        <v>17.03</v>
      </c>
      <c r="C69" s="161">
        <v>165</v>
      </c>
      <c r="D69" s="161">
        <v>186</v>
      </c>
      <c r="E69" s="161">
        <v>192.4</v>
      </c>
      <c r="F69" s="161">
        <v>214.6</v>
      </c>
      <c r="G69" s="161">
        <v>216.4</v>
      </c>
      <c r="H69" s="290">
        <v>217.2</v>
      </c>
      <c r="I69" s="26">
        <f t="shared" si="8"/>
        <v>16.606060606060595</v>
      </c>
      <c r="J69" s="26">
        <f t="shared" si="9"/>
        <v>3.4408602150537604</v>
      </c>
      <c r="K69" s="26">
        <f t="shared" si="10"/>
        <v>12.889812889812873</v>
      </c>
      <c r="L69" s="279">
        <f t="shared" si="11"/>
        <v>0.3696857670979483</v>
      </c>
    </row>
    <row r="70" spans="1:12" ht="12.75">
      <c r="A70" s="295" t="s">
        <v>204</v>
      </c>
      <c r="B70" s="38">
        <v>82.97</v>
      </c>
      <c r="C70" s="291">
        <v>152.5</v>
      </c>
      <c r="D70" s="291">
        <v>155.2</v>
      </c>
      <c r="E70" s="291">
        <v>158.2</v>
      </c>
      <c r="F70" s="291">
        <v>162.2</v>
      </c>
      <c r="G70" s="291">
        <v>163.1</v>
      </c>
      <c r="H70" s="292">
        <v>164.8</v>
      </c>
      <c r="I70" s="36">
        <f t="shared" si="8"/>
        <v>3.737704918032776</v>
      </c>
      <c r="J70" s="36">
        <f t="shared" si="9"/>
        <v>1.9329896907216408</v>
      </c>
      <c r="K70" s="36">
        <f t="shared" si="10"/>
        <v>4.17193426042985</v>
      </c>
      <c r="L70" s="293">
        <f t="shared" si="11"/>
        <v>1.0423053341508393</v>
      </c>
    </row>
    <row r="71" spans="1:12" ht="12.75">
      <c r="A71" s="1019" t="s">
        <v>205</v>
      </c>
      <c r="B71" s="1020"/>
      <c r="C71" s="1020"/>
      <c r="D71" s="1020"/>
      <c r="E71" s="1020"/>
      <c r="F71" s="1020"/>
      <c r="G71" s="1020"/>
      <c r="H71" s="1021"/>
      <c r="I71" s="1020"/>
      <c r="J71" s="1020"/>
      <c r="K71" s="1020"/>
      <c r="L71" s="296"/>
    </row>
    <row r="72" spans="1:12" ht="12.75">
      <c r="A72" s="289" t="s">
        <v>196</v>
      </c>
      <c r="B72" s="35">
        <v>100</v>
      </c>
      <c r="C72" s="291">
        <v>161.6</v>
      </c>
      <c r="D72" s="291">
        <v>169.7</v>
      </c>
      <c r="E72" s="291">
        <v>173.6</v>
      </c>
      <c r="F72" s="291">
        <v>183.6</v>
      </c>
      <c r="G72" s="291">
        <v>184.7</v>
      </c>
      <c r="H72" s="287">
        <v>186.6</v>
      </c>
      <c r="I72" s="36">
        <f>E72/C72*100-100</f>
        <v>7.425742574257427</v>
      </c>
      <c r="J72" s="36">
        <f>E72/D72*100-100</f>
        <v>2.298173246906316</v>
      </c>
      <c r="K72" s="36">
        <f>H72/E72*100-100</f>
        <v>7.488479262672826</v>
      </c>
      <c r="L72" s="293">
        <f>H72/G72*100-100</f>
        <v>1.0286951813752125</v>
      </c>
    </row>
    <row r="73" spans="1:12" ht="12.75">
      <c r="A73" s="289" t="s">
        <v>197</v>
      </c>
      <c r="B73" s="34">
        <v>54.98</v>
      </c>
      <c r="C73" s="161">
        <v>156.2</v>
      </c>
      <c r="D73" s="161">
        <v>162.1</v>
      </c>
      <c r="E73" s="161">
        <v>168</v>
      </c>
      <c r="F73" s="161">
        <v>174.6</v>
      </c>
      <c r="G73" s="161">
        <v>176.7</v>
      </c>
      <c r="H73" s="290">
        <v>178.9</v>
      </c>
      <c r="I73" s="26">
        <f>E73/C73*100-100</f>
        <v>7.554417413572338</v>
      </c>
      <c r="J73" s="26">
        <f>E73/D73*100-100</f>
        <v>3.639728562615673</v>
      </c>
      <c r="K73" s="26">
        <f>H73/E73*100-100</f>
        <v>6.488095238095241</v>
      </c>
      <c r="L73" s="279">
        <f>H73/G73*100-100</f>
        <v>1.245048104131314</v>
      </c>
    </row>
    <row r="74" spans="1:12" ht="12.75">
      <c r="A74" s="297" t="s">
        <v>198</v>
      </c>
      <c r="B74" s="35">
        <v>45.02</v>
      </c>
      <c r="C74" s="291">
        <v>168.2</v>
      </c>
      <c r="D74" s="291">
        <v>179</v>
      </c>
      <c r="E74" s="291">
        <v>180.5</v>
      </c>
      <c r="F74" s="291">
        <v>194.5</v>
      </c>
      <c r="G74" s="291">
        <v>194.6</v>
      </c>
      <c r="H74" s="292">
        <v>196</v>
      </c>
      <c r="I74" s="36">
        <f>E74/C74*100-100</f>
        <v>7.312722948870402</v>
      </c>
      <c r="J74" s="36">
        <f>E74/D74*100-100</f>
        <v>0.8379888268156463</v>
      </c>
      <c r="K74" s="36">
        <f>H74/E74*100-100</f>
        <v>8.58725761772854</v>
      </c>
      <c r="L74" s="293">
        <f>H74/G74*100-100</f>
        <v>0.7194244604316538</v>
      </c>
    </row>
    <row r="75" spans="1:12" ht="12.75">
      <c r="A75" s="298" t="s">
        <v>206</v>
      </c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299"/>
    </row>
    <row r="76" spans="1:12" ht="12.75">
      <c r="A76" s="285" t="s">
        <v>196</v>
      </c>
      <c r="B76" s="32">
        <v>100</v>
      </c>
      <c r="C76" s="286">
        <v>159.7</v>
      </c>
      <c r="D76" s="286">
        <v>169.7</v>
      </c>
      <c r="E76" s="286">
        <v>173.6</v>
      </c>
      <c r="F76" s="286">
        <v>182.7</v>
      </c>
      <c r="G76" s="286">
        <v>183.5</v>
      </c>
      <c r="H76" s="287">
        <v>185.4</v>
      </c>
      <c r="I76" s="33">
        <f>E76/C76*100-100</f>
        <v>8.703819661865992</v>
      </c>
      <c r="J76" s="33">
        <f>E76/D76*100-100</f>
        <v>2.298173246906316</v>
      </c>
      <c r="K76" s="33">
        <f>H76/E76*100-100</f>
        <v>6.79723502304148</v>
      </c>
      <c r="L76" s="288">
        <f>H76/G76*100-100</f>
        <v>1.0354223433242566</v>
      </c>
    </row>
    <row r="77" spans="1:12" ht="12.75">
      <c r="A77" s="289" t="s">
        <v>197</v>
      </c>
      <c r="B77" s="34">
        <v>53.04</v>
      </c>
      <c r="C77" s="161">
        <v>157.5</v>
      </c>
      <c r="D77" s="161">
        <v>165.9</v>
      </c>
      <c r="E77" s="161">
        <v>170.2</v>
      </c>
      <c r="F77" s="161">
        <v>176.1</v>
      </c>
      <c r="G77" s="161">
        <v>177.6</v>
      </c>
      <c r="H77" s="290">
        <v>179.5</v>
      </c>
      <c r="I77" s="26">
        <f>E77/C77*100-100</f>
        <v>8.063492063492063</v>
      </c>
      <c r="J77" s="26">
        <f>E77/D77*100-100</f>
        <v>2.591922845087396</v>
      </c>
      <c r="K77" s="26">
        <f>H77/E77*100-100</f>
        <v>5.464159811985908</v>
      </c>
      <c r="L77" s="279">
        <f>H77/G77*100-100</f>
        <v>1.0698198198198128</v>
      </c>
    </row>
    <row r="78" spans="1:12" ht="13.5" thickBot="1">
      <c r="A78" s="300" t="s">
        <v>198</v>
      </c>
      <c r="B78" s="301">
        <v>46.96</v>
      </c>
      <c r="C78" s="302">
        <v>162.1</v>
      </c>
      <c r="D78" s="302">
        <v>174.1</v>
      </c>
      <c r="E78" s="302">
        <v>177.5</v>
      </c>
      <c r="F78" s="302">
        <v>190.1</v>
      </c>
      <c r="G78" s="302">
        <v>190.1</v>
      </c>
      <c r="H78" s="303">
        <v>192.1</v>
      </c>
      <c r="I78" s="304">
        <f>E78/C78*100-100</f>
        <v>9.500308451573105</v>
      </c>
      <c r="J78" s="304">
        <f>E78/D78*100-100</f>
        <v>1.952900631820782</v>
      </c>
      <c r="K78" s="304">
        <f>H78/E78*100-100</f>
        <v>8.225352112676049</v>
      </c>
      <c r="L78" s="305">
        <f>H78/G78*100-100</f>
        <v>1.0520778537611761</v>
      </c>
    </row>
    <row r="79" spans="1:2" ht="12.75">
      <c r="A79" t="s">
        <v>207</v>
      </c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</sheetData>
  <mergeCells count="5">
    <mergeCell ref="A71:K71"/>
    <mergeCell ref="A1:L1"/>
    <mergeCell ref="C6:D6"/>
    <mergeCell ref="E6:G6"/>
    <mergeCell ref="A61:L61"/>
  </mergeCells>
  <printOptions/>
  <pageMargins left="0.68" right="0.75" top="0.91" bottom="1" header="0.5" footer="0.5"/>
  <pageSetup fitToHeight="1" fitToWidth="1" horizontalDpi="300" verticalDpi="3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7">
      <selection activeCell="A3" sqref="A3:J3"/>
    </sheetView>
  </sheetViews>
  <sheetFormatPr defaultColWidth="9.140625" defaultRowHeight="12.75"/>
  <cols>
    <col min="1" max="1" width="36.8515625" style="0" bestFit="1" customWidth="1"/>
    <col min="3" max="4" width="0" style="0" hidden="1" customWidth="1"/>
  </cols>
  <sheetData>
    <row r="1" spans="1:14" ht="12.75">
      <c r="A1" s="982" t="s">
        <v>208</v>
      </c>
      <c r="B1" s="982"/>
      <c r="C1" s="982"/>
      <c r="D1" s="982"/>
      <c r="E1" s="982"/>
      <c r="F1" s="982"/>
      <c r="G1" s="982"/>
      <c r="H1" s="982"/>
      <c r="I1" s="982"/>
      <c r="J1" s="982"/>
      <c r="K1" s="43"/>
      <c r="L1" s="43"/>
      <c r="M1" s="43"/>
      <c r="N1" s="43"/>
    </row>
    <row r="2" spans="1:14" ht="15.75">
      <c r="A2" s="1033" t="s">
        <v>797</v>
      </c>
      <c r="B2" s="1033"/>
      <c r="C2" s="1033"/>
      <c r="D2" s="1033"/>
      <c r="E2" s="1033"/>
      <c r="F2" s="1033"/>
      <c r="G2" s="1033"/>
      <c r="H2" s="1033"/>
      <c r="I2" s="1033"/>
      <c r="J2" s="1033"/>
      <c r="K2" s="43"/>
      <c r="L2" s="43"/>
      <c r="M2" s="43"/>
      <c r="N2" s="43"/>
    </row>
    <row r="3" spans="1:14" ht="12.75">
      <c r="A3" s="1034" t="s">
        <v>126</v>
      </c>
      <c r="B3" s="1034"/>
      <c r="C3" s="1034"/>
      <c r="D3" s="1034"/>
      <c r="E3" s="1034"/>
      <c r="F3" s="1034"/>
      <c r="G3" s="1034"/>
      <c r="H3" s="1034"/>
      <c r="I3" s="1034"/>
      <c r="J3" s="1034"/>
      <c r="K3" s="43"/>
      <c r="L3" s="43"/>
      <c r="M3" s="43"/>
      <c r="N3" s="43"/>
    </row>
    <row r="5" spans="1:14" ht="13.5" thickBot="1">
      <c r="A5" s="1035" t="s">
        <v>127</v>
      </c>
      <c r="B5" s="1035"/>
      <c r="C5" s="1035"/>
      <c r="D5" s="1035"/>
      <c r="E5" s="1035"/>
      <c r="F5" s="1035"/>
      <c r="G5" s="1035"/>
      <c r="H5" s="1035"/>
      <c r="I5" s="1035"/>
      <c r="J5" s="1035"/>
      <c r="K5" s="43"/>
      <c r="L5" s="43"/>
      <c r="M5" s="43"/>
      <c r="N5" s="43"/>
    </row>
    <row r="6" spans="1:14" ht="12.75">
      <c r="A6" s="1028" t="s">
        <v>209</v>
      </c>
      <c r="B6" s="344" t="s">
        <v>128</v>
      </c>
      <c r="C6" s="306"/>
      <c r="D6" s="306"/>
      <c r="E6" s="324" t="s">
        <v>210</v>
      </c>
      <c r="F6" s="332" t="s">
        <v>129</v>
      </c>
      <c r="G6" s="307" t="s">
        <v>4</v>
      </c>
      <c r="H6" s="333" t="s">
        <v>130</v>
      </c>
      <c r="I6" s="1030" t="s">
        <v>211</v>
      </c>
      <c r="J6" s="1031"/>
      <c r="K6" s="43"/>
      <c r="L6" s="43"/>
      <c r="M6" s="43"/>
      <c r="N6" s="43"/>
    </row>
    <row r="7" spans="1:14" ht="12.75">
      <c r="A7" s="1029"/>
      <c r="B7" s="345" t="s">
        <v>133</v>
      </c>
      <c r="C7" s="44"/>
      <c r="D7" s="44"/>
      <c r="E7" s="325" t="s">
        <v>128</v>
      </c>
      <c r="F7" s="334" t="s">
        <v>134</v>
      </c>
      <c r="G7" s="13" t="s">
        <v>134</v>
      </c>
      <c r="H7" s="335" t="s">
        <v>134</v>
      </c>
      <c r="I7" s="330" t="s">
        <v>129</v>
      </c>
      <c r="J7" s="308" t="s">
        <v>4</v>
      </c>
      <c r="K7" s="43"/>
      <c r="L7" s="43"/>
      <c r="M7" s="43"/>
      <c r="N7" s="43"/>
    </row>
    <row r="8" spans="1:14" ht="12.75">
      <c r="A8" s="309" t="s">
        <v>212</v>
      </c>
      <c r="B8" s="346">
        <v>100</v>
      </c>
      <c r="C8" s="45"/>
      <c r="D8" s="46"/>
      <c r="E8" s="326">
        <v>100</v>
      </c>
      <c r="F8" s="336">
        <v>157.81585</v>
      </c>
      <c r="G8" s="271">
        <v>164.84416</v>
      </c>
      <c r="H8" s="337">
        <v>172.46544000000003</v>
      </c>
      <c r="I8" s="331">
        <v>4.5</v>
      </c>
      <c r="J8" s="310">
        <v>4.6</v>
      </c>
      <c r="K8" s="43"/>
      <c r="M8" s="43"/>
      <c r="N8" s="43"/>
    </row>
    <row r="9" spans="1:14" ht="12.75">
      <c r="A9" s="309"/>
      <c r="B9" s="346"/>
      <c r="C9" s="45"/>
      <c r="D9" s="46"/>
      <c r="E9" s="326"/>
      <c r="F9" s="338"/>
      <c r="G9" s="311"/>
      <c r="H9" s="339"/>
      <c r="I9" s="331"/>
      <c r="J9" s="310"/>
      <c r="K9" s="43"/>
      <c r="M9" s="43"/>
      <c r="N9" s="43"/>
    </row>
    <row r="10" spans="1:14" ht="12.75">
      <c r="A10" s="309" t="s">
        <v>213</v>
      </c>
      <c r="B10" s="346">
        <v>53.2</v>
      </c>
      <c r="C10" s="45"/>
      <c r="D10" s="45"/>
      <c r="E10" s="326">
        <v>45.53</v>
      </c>
      <c r="F10" s="336">
        <v>159.52826707665275</v>
      </c>
      <c r="G10" s="271">
        <v>167.87584010542497</v>
      </c>
      <c r="H10" s="337">
        <v>179.5452888205579</v>
      </c>
      <c r="I10" s="331">
        <v>5.2</v>
      </c>
      <c r="J10" s="310">
        <v>7</v>
      </c>
      <c r="K10" s="43"/>
      <c r="M10" s="43"/>
      <c r="N10" s="43"/>
    </row>
    <row r="11" spans="1:14" ht="12.75">
      <c r="A11" s="312"/>
      <c r="B11" s="347"/>
      <c r="C11" s="47"/>
      <c r="D11" s="47"/>
      <c r="E11" s="327"/>
      <c r="F11" s="340"/>
      <c r="G11" s="275"/>
      <c r="H11" s="341"/>
      <c r="I11" s="49"/>
      <c r="J11" s="313"/>
      <c r="K11" s="43"/>
      <c r="M11" s="43"/>
      <c r="N11" s="43"/>
    </row>
    <row r="12" spans="1:14" ht="12.75">
      <c r="A12" s="314" t="s">
        <v>146</v>
      </c>
      <c r="B12" s="348"/>
      <c r="C12" s="48"/>
      <c r="D12" s="48"/>
      <c r="E12" s="328"/>
      <c r="F12" s="340"/>
      <c r="G12" s="275"/>
      <c r="H12" s="341"/>
      <c r="I12" s="49"/>
      <c r="J12" s="313"/>
      <c r="K12" s="43"/>
      <c r="M12" s="43"/>
      <c r="N12" s="43"/>
    </row>
    <row r="13" spans="1:14" ht="12.75">
      <c r="A13" s="315" t="s">
        <v>214</v>
      </c>
      <c r="B13" s="349">
        <v>14.16</v>
      </c>
      <c r="C13" s="47"/>
      <c r="D13" s="47"/>
      <c r="E13" s="328">
        <v>0</v>
      </c>
      <c r="F13" s="340">
        <v>141.4</v>
      </c>
      <c r="G13" s="275">
        <v>158.9</v>
      </c>
      <c r="H13" s="341">
        <v>167.1</v>
      </c>
      <c r="I13" s="50">
        <v>12.4</v>
      </c>
      <c r="J13" s="316">
        <v>5.2</v>
      </c>
      <c r="K13" s="43"/>
      <c r="L13" s="51"/>
      <c r="M13" s="43"/>
      <c r="N13" s="43"/>
    </row>
    <row r="14" spans="1:14" ht="12.75">
      <c r="A14" s="315" t="s">
        <v>215</v>
      </c>
      <c r="B14" s="348">
        <v>1.79</v>
      </c>
      <c r="C14" s="47">
        <v>1.79</v>
      </c>
      <c r="D14" s="47">
        <v>0.8261940952937737</v>
      </c>
      <c r="E14" s="328">
        <v>2.62</v>
      </c>
      <c r="F14" s="340">
        <v>159.5</v>
      </c>
      <c r="G14" s="275">
        <v>174.8</v>
      </c>
      <c r="H14" s="341">
        <v>212.4</v>
      </c>
      <c r="I14" s="50">
        <v>9.6</v>
      </c>
      <c r="J14" s="316">
        <v>21.5</v>
      </c>
      <c r="K14" s="43"/>
      <c r="L14" s="51"/>
      <c r="M14" s="43"/>
      <c r="N14" s="43"/>
    </row>
    <row r="15" spans="1:14" ht="12.75">
      <c r="A15" s="315" t="s">
        <v>216</v>
      </c>
      <c r="B15" s="348">
        <v>2.05</v>
      </c>
      <c r="C15" s="47">
        <v>2.05</v>
      </c>
      <c r="D15" s="47">
        <v>0.946199941537562</v>
      </c>
      <c r="E15" s="328">
        <v>3</v>
      </c>
      <c r="F15" s="340">
        <v>139.8</v>
      </c>
      <c r="G15" s="275">
        <v>144.3</v>
      </c>
      <c r="H15" s="341">
        <v>158.2</v>
      </c>
      <c r="I15" s="50">
        <v>3.2</v>
      </c>
      <c r="J15" s="316">
        <v>9.6</v>
      </c>
      <c r="K15" s="43"/>
      <c r="L15" s="51"/>
      <c r="M15" s="43"/>
      <c r="N15" s="43"/>
    </row>
    <row r="16" spans="1:14" ht="12.75">
      <c r="A16" s="314" t="s">
        <v>151</v>
      </c>
      <c r="B16" s="348">
        <v>2.73</v>
      </c>
      <c r="C16" s="47">
        <v>2.73</v>
      </c>
      <c r="D16" s="47">
        <v>1.2600613855597778</v>
      </c>
      <c r="E16" s="328">
        <v>3.99</v>
      </c>
      <c r="F16" s="340">
        <v>130.2</v>
      </c>
      <c r="G16" s="275">
        <v>137.1</v>
      </c>
      <c r="H16" s="341">
        <v>169.5</v>
      </c>
      <c r="I16" s="50">
        <v>5.3</v>
      </c>
      <c r="J16" s="316">
        <v>23.6</v>
      </c>
      <c r="K16" s="43"/>
      <c r="L16" s="51"/>
      <c r="M16" s="43"/>
      <c r="N16" s="24"/>
    </row>
    <row r="17" spans="1:14" ht="12.75">
      <c r="A17" s="317" t="s">
        <v>217</v>
      </c>
      <c r="B17" s="349">
        <v>7.89</v>
      </c>
      <c r="C17" s="47"/>
      <c r="D17" s="47"/>
      <c r="E17" s="328">
        <v>0</v>
      </c>
      <c r="F17" s="340">
        <v>163.2</v>
      </c>
      <c r="G17" s="275">
        <v>166.7</v>
      </c>
      <c r="H17" s="341">
        <v>173.8</v>
      </c>
      <c r="I17" s="50">
        <v>2.1</v>
      </c>
      <c r="J17" s="316">
        <v>4.3</v>
      </c>
      <c r="K17" s="43"/>
      <c r="L17" s="51"/>
      <c r="M17" s="43"/>
      <c r="N17" s="43"/>
    </row>
    <row r="18" spans="1:14" ht="12.75" hidden="1">
      <c r="A18" s="274" t="s">
        <v>218</v>
      </c>
      <c r="B18" s="349"/>
      <c r="C18" s="47"/>
      <c r="D18" s="47"/>
      <c r="E18" s="328">
        <v>0</v>
      </c>
      <c r="F18" s="340">
        <v>160.2</v>
      </c>
      <c r="G18" s="275">
        <v>161.7</v>
      </c>
      <c r="H18" s="341">
        <v>167.3</v>
      </c>
      <c r="I18" s="50">
        <v>0.9</v>
      </c>
      <c r="J18" s="316">
        <v>3.5</v>
      </c>
      <c r="K18" s="43"/>
      <c r="L18" s="51"/>
      <c r="M18" s="43"/>
      <c r="N18" s="43"/>
    </row>
    <row r="19" spans="1:14" ht="12.75" hidden="1">
      <c r="A19" s="318" t="s">
        <v>219</v>
      </c>
      <c r="B19" s="349"/>
      <c r="C19" s="47"/>
      <c r="D19" s="47"/>
      <c r="E19" s="328">
        <v>0</v>
      </c>
      <c r="F19" s="340">
        <v>156.8</v>
      </c>
      <c r="G19" s="275">
        <v>165.5</v>
      </c>
      <c r="H19" s="341">
        <v>163.9</v>
      </c>
      <c r="I19" s="50">
        <v>5.5</v>
      </c>
      <c r="J19" s="316">
        <v>-1</v>
      </c>
      <c r="K19" s="43"/>
      <c r="L19" s="51"/>
      <c r="M19" s="43"/>
      <c r="N19" s="43"/>
    </row>
    <row r="20" spans="1:14" ht="12.75" hidden="1">
      <c r="A20" s="318" t="s">
        <v>220</v>
      </c>
      <c r="B20" s="349"/>
      <c r="C20" s="47"/>
      <c r="D20" s="47"/>
      <c r="E20" s="328">
        <v>0</v>
      </c>
      <c r="F20" s="340">
        <v>202.3</v>
      </c>
      <c r="G20" s="275">
        <v>154.9</v>
      </c>
      <c r="H20" s="341">
        <v>207</v>
      </c>
      <c r="I20" s="50">
        <v>-23.4</v>
      </c>
      <c r="J20" s="316">
        <v>33.6</v>
      </c>
      <c r="K20" s="43"/>
      <c r="L20" s="51"/>
      <c r="M20" s="43"/>
      <c r="N20" s="43"/>
    </row>
    <row r="21" spans="1:14" ht="12.75" hidden="1">
      <c r="A21" s="274" t="s">
        <v>221</v>
      </c>
      <c r="B21" s="349"/>
      <c r="C21" s="47"/>
      <c r="D21" s="47"/>
      <c r="E21" s="328">
        <v>0</v>
      </c>
      <c r="F21" s="340">
        <v>172.8</v>
      </c>
      <c r="G21" s="275">
        <v>185.6</v>
      </c>
      <c r="H21" s="341">
        <v>196.4</v>
      </c>
      <c r="I21" s="50">
        <v>7.4</v>
      </c>
      <c r="J21" s="316">
        <v>5.8</v>
      </c>
      <c r="K21" s="43"/>
      <c r="L21" s="51"/>
      <c r="M21" s="43"/>
      <c r="N21" s="43"/>
    </row>
    <row r="22" spans="1:14" ht="12.75" hidden="1">
      <c r="A22" s="318" t="s">
        <v>222</v>
      </c>
      <c r="B22" s="349"/>
      <c r="C22" s="47"/>
      <c r="D22" s="47"/>
      <c r="E22" s="328">
        <v>0</v>
      </c>
      <c r="F22" s="340">
        <v>173</v>
      </c>
      <c r="G22" s="275">
        <v>184.5</v>
      </c>
      <c r="H22" s="341">
        <v>195.9</v>
      </c>
      <c r="I22" s="50">
        <v>6.6</v>
      </c>
      <c r="J22" s="316">
        <v>6.2</v>
      </c>
      <c r="K22" s="43"/>
      <c r="L22" s="51"/>
      <c r="M22" s="43"/>
      <c r="N22" s="43"/>
    </row>
    <row r="23" spans="1:14" ht="12.75" hidden="1">
      <c r="A23" s="318" t="s">
        <v>223</v>
      </c>
      <c r="B23" s="349"/>
      <c r="C23" s="47"/>
      <c r="D23" s="47"/>
      <c r="E23" s="328">
        <v>0</v>
      </c>
      <c r="F23" s="340">
        <v>167.2</v>
      </c>
      <c r="G23" s="275">
        <v>212.7</v>
      </c>
      <c r="H23" s="341">
        <v>206.6</v>
      </c>
      <c r="I23" s="50">
        <v>27.2</v>
      </c>
      <c r="J23" s="316">
        <v>-2.9</v>
      </c>
      <c r="K23" s="43"/>
      <c r="L23" s="51"/>
      <c r="M23" s="43"/>
      <c r="N23" s="43"/>
    </row>
    <row r="24" spans="1:12" ht="12.75">
      <c r="A24" s="314" t="s">
        <v>159</v>
      </c>
      <c r="B24" s="348">
        <v>1.85</v>
      </c>
      <c r="C24" s="47">
        <v>1.85</v>
      </c>
      <c r="D24" s="47">
        <v>0.8538877521192633</v>
      </c>
      <c r="E24" s="328">
        <v>2.7</v>
      </c>
      <c r="F24" s="340">
        <v>153.3</v>
      </c>
      <c r="G24" s="275">
        <v>145.9</v>
      </c>
      <c r="H24" s="341">
        <v>161.2</v>
      </c>
      <c r="I24" s="50">
        <v>-4.8</v>
      </c>
      <c r="J24" s="316">
        <v>10.5</v>
      </c>
      <c r="L24" s="51"/>
    </row>
    <row r="25" spans="1:12" ht="12.75">
      <c r="A25" s="314" t="s">
        <v>160</v>
      </c>
      <c r="B25" s="348">
        <v>5.21</v>
      </c>
      <c r="C25" s="47">
        <v>5.21</v>
      </c>
      <c r="D25" s="47">
        <v>2.404732534346682</v>
      </c>
      <c r="E25" s="328">
        <v>7.61</v>
      </c>
      <c r="F25" s="340">
        <v>165.8</v>
      </c>
      <c r="G25" s="275">
        <v>173</v>
      </c>
      <c r="H25" s="341">
        <v>182</v>
      </c>
      <c r="I25" s="50">
        <v>4.3</v>
      </c>
      <c r="J25" s="316">
        <v>5.2</v>
      </c>
      <c r="L25" s="51"/>
    </row>
    <row r="26" spans="1:12" ht="12.75">
      <c r="A26" s="314" t="s">
        <v>161</v>
      </c>
      <c r="B26" s="348">
        <v>4.05</v>
      </c>
      <c r="C26" s="47">
        <v>4.05</v>
      </c>
      <c r="D26" s="47">
        <v>1.8693218357205494</v>
      </c>
      <c r="E26" s="328">
        <v>5.92</v>
      </c>
      <c r="F26" s="340">
        <v>150.5</v>
      </c>
      <c r="G26" s="275">
        <v>156.2</v>
      </c>
      <c r="H26" s="341">
        <v>165.9</v>
      </c>
      <c r="I26" s="50">
        <v>3.8</v>
      </c>
      <c r="J26" s="316">
        <v>6.2</v>
      </c>
      <c r="L26" s="51"/>
    </row>
    <row r="27" spans="1:12" ht="12.75">
      <c r="A27" s="314" t="s">
        <v>162</v>
      </c>
      <c r="B27" s="348">
        <v>3.07</v>
      </c>
      <c r="C27" s="47">
        <v>3.07</v>
      </c>
      <c r="D27" s="47">
        <v>1.4169921075708856</v>
      </c>
      <c r="E27" s="328">
        <v>4.49</v>
      </c>
      <c r="F27" s="340">
        <v>151.8</v>
      </c>
      <c r="G27" s="275">
        <v>147.7</v>
      </c>
      <c r="H27" s="341">
        <v>149.2</v>
      </c>
      <c r="I27" s="50">
        <v>-2.7</v>
      </c>
      <c r="J27" s="316">
        <v>1</v>
      </c>
      <c r="L27" s="51"/>
    </row>
    <row r="28" spans="1:12" ht="12.75">
      <c r="A28" s="314" t="s">
        <v>163</v>
      </c>
      <c r="B28" s="348">
        <v>1.21</v>
      </c>
      <c r="C28" s="47">
        <v>1.21</v>
      </c>
      <c r="D28" s="47">
        <v>0.5584887459807074</v>
      </c>
      <c r="E28" s="328">
        <v>1.77</v>
      </c>
      <c r="F28" s="340">
        <v>140.3</v>
      </c>
      <c r="G28" s="275">
        <v>158.9</v>
      </c>
      <c r="H28" s="341">
        <v>164.4</v>
      </c>
      <c r="I28" s="50">
        <v>13.3</v>
      </c>
      <c r="J28" s="316">
        <v>3.5</v>
      </c>
      <c r="L28" s="51"/>
    </row>
    <row r="29" spans="1:12" ht="12.75">
      <c r="A29" s="314" t="s">
        <v>164</v>
      </c>
      <c r="B29" s="348">
        <v>2.28</v>
      </c>
      <c r="C29" s="47">
        <v>2.28</v>
      </c>
      <c r="D29" s="47">
        <v>1.0523589593686056</v>
      </c>
      <c r="E29" s="328">
        <v>3.33</v>
      </c>
      <c r="F29" s="340">
        <v>161.1</v>
      </c>
      <c r="G29" s="275">
        <v>177.4</v>
      </c>
      <c r="H29" s="341">
        <v>186</v>
      </c>
      <c r="I29" s="50">
        <v>10.1</v>
      </c>
      <c r="J29" s="316">
        <v>4.8</v>
      </c>
      <c r="L29" s="51"/>
    </row>
    <row r="30" spans="1:12" ht="12.75" hidden="1">
      <c r="A30" s="274" t="s">
        <v>224</v>
      </c>
      <c r="B30" s="348"/>
      <c r="C30" s="47"/>
      <c r="D30" s="47"/>
      <c r="E30" s="328">
        <v>0</v>
      </c>
      <c r="F30" s="340">
        <v>128.5</v>
      </c>
      <c r="G30" s="275">
        <v>141.4</v>
      </c>
      <c r="H30" s="341">
        <v>142.9</v>
      </c>
      <c r="I30" s="50">
        <v>10</v>
      </c>
      <c r="J30" s="316">
        <v>1.1</v>
      </c>
      <c r="L30" s="51"/>
    </row>
    <row r="31" spans="1:12" ht="12.75" hidden="1">
      <c r="A31" s="274" t="s">
        <v>225</v>
      </c>
      <c r="B31" s="348"/>
      <c r="C31" s="47"/>
      <c r="D31" s="47"/>
      <c r="E31" s="328">
        <v>0</v>
      </c>
      <c r="F31" s="340">
        <v>174.5</v>
      </c>
      <c r="G31" s="275">
        <v>191.6</v>
      </c>
      <c r="H31" s="341">
        <v>203.1</v>
      </c>
      <c r="I31" s="50">
        <v>9.8</v>
      </c>
      <c r="J31" s="316">
        <v>6</v>
      </c>
      <c r="L31" s="51"/>
    </row>
    <row r="32" spans="1:12" ht="12.75">
      <c r="A32" s="314" t="s">
        <v>167</v>
      </c>
      <c r="B32" s="348">
        <v>6.91</v>
      </c>
      <c r="C32" s="47">
        <v>6.91</v>
      </c>
      <c r="D32" s="47">
        <v>3.189386144402221</v>
      </c>
      <c r="E32" s="328">
        <v>10.1</v>
      </c>
      <c r="F32" s="340">
        <v>185.5</v>
      </c>
      <c r="G32" s="275">
        <v>201.5</v>
      </c>
      <c r="H32" s="341">
        <v>206.4</v>
      </c>
      <c r="I32" s="50">
        <v>8.6</v>
      </c>
      <c r="J32" s="316">
        <v>2.4</v>
      </c>
      <c r="L32" s="51"/>
    </row>
    <row r="33" spans="1:12" ht="12.75">
      <c r="A33" s="314"/>
      <c r="B33" s="348"/>
      <c r="C33" s="47"/>
      <c r="D33" s="47"/>
      <c r="E33" s="328"/>
      <c r="F33" s="340"/>
      <c r="G33" s="275"/>
      <c r="H33" s="341"/>
      <c r="I33" s="50"/>
      <c r="J33" s="316"/>
      <c r="L33" s="51"/>
    </row>
    <row r="34" spans="1:12" ht="12.75">
      <c r="A34" s="309" t="s">
        <v>226</v>
      </c>
      <c r="B34" s="346">
        <v>46.8</v>
      </c>
      <c r="C34" s="45"/>
      <c r="D34" s="45"/>
      <c r="E34" s="326">
        <v>54.47</v>
      </c>
      <c r="F34" s="336">
        <v>156.38448687350837</v>
      </c>
      <c r="G34" s="271">
        <v>162.31006058380763</v>
      </c>
      <c r="H34" s="337">
        <v>166.54758582706077</v>
      </c>
      <c r="I34" s="331">
        <v>3.8</v>
      </c>
      <c r="J34" s="310">
        <v>2.6</v>
      </c>
      <c r="L34" s="51"/>
    </row>
    <row r="35" spans="1:12" ht="12.75">
      <c r="A35" s="312"/>
      <c r="B35" s="347"/>
      <c r="C35" s="47"/>
      <c r="D35" s="47"/>
      <c r="E35" s="327"/>
      <c r="F35" s="340"/>
      <c r="G35" s="275"/>
      <c r="H35" s="341"/>
      <c r="I35" s="49"/>
      <c r="J35" s="313"/>
      <c r="L35" s="51"/>
    </row>
    <row r="36" spans="1:12" ht="12.75">
      <c r="A36" s="314" t="s">
        <v>169</v>
      </c>
      <c r="B36" s="348">
        <v>8.92</v>
      </c>
      <c r="C36" s="47">
        <v>8.92</v>
      </c>
      <c r="D36" s="47">
        <v>4.117123648056124</v>
      </c>
      <c r="E36" s="328">
        <v>13.04</v>
      </c>
      <c r="F36" s="340">
        <v>140.1</v>
      </c>
      <c r="G36" s="275">
        <v>144.1</v>
      </c>
      <c r="H36" s="341">
        <v>146.6</v>
      </c>
      <c r="I36" s="50">
        <v>2.9</v>
      </c>
      <c r="J36" s="316">
        <v>1.7</v>
      </c>
      <c r="L36" s="51"/>
    </row>
    <row r="37" spans="1:12" ht="12.75" hidden="1">
      <c r="A37" s="274" t="s">
        <v>227</v>
      </c>
      <c r="B37" s="348"/>
      <c r="C37" s="47"/>
      <c r="D37" s="47"/>
      <c r="E37" s="328">
        <v>0</v>
      </c>
      <c r="F37" s="340">
        <v>129.1</v>
      </c>
      <c r="G37" s="275">
        <v>133.2</v>
      </c>
      <c r="H37" s="341">
        <v>134.6</v>
      </c>
      <c r="I37" s="50">
        <v>3.2</v>
      </c>
      <c r="J37" s="316">
        <v>1.1</v>
      </c>
      <c r="L37" s="51"/>
    </row>
    <row r="38" spans="1:12" ht="12.75" hidden="1">
      <c r="A38" s="274" t="s">
        <v>228</v>
      </c>
      <c r="B38" s="348"/>
      <c r="C38" s="47"/>
      <c r="D38" s="47"/>
      <c r="E38" s="328">
        <v>0</v>
      </c>
      <c r="F38" s="340">
        <v>139.1</v>
      </c>
      <c r="G38" s="275">
        <v>142.8</v>
      </c>
      <c r="H38" s="341">
        <v>145.4</v>
      </c>
      <c r="I38" s="50">
        <v>2.7</v>
      </c>
      <c r="J38" s="316">
        <v>1.8</v>
      </c>
      <c r="L38" s="51"/>
    </row>
    <row r="39" spans="1:12" ht="12.75" hidden="1">
      <c r="A39" s="274" t="s">
        <v>229</v>
      </c>
      <c r="B39" s="348"/>
      <c r="C39" s="47"/>
      <c r="D39" s="47"/>
      <c r="E39" s="328">
        <v>0</v>
      </c>
      <c r="F39" s="340">
        <v>179.4</v>
      </c>
      <c r="G39" s="275">
        <v>185.4</v>
      </c>
      <c r="H39" s="341">
        <v>190.2</v>
      </c>
      <c r="I39" s="50">
        <v>3.3</v>
      </c>
      <c r="J39" s="316">
        <v>2.6</v>
      </c>
      <c r="L39" s="51"/>
    </row>
    <row r="40" spans="1:12" ht="12.75">
      <c r="A40" s="314" t="s">
        <v>175</v>
      </c>
      <c r="B40" s="348">
        <v>2.2</v>
      </c>
      <c r="C40" s="47">
        <v>2.2</v>
      </c>
      <c r="D40" s="47">
        <v>1.0154340836012863</v>
      </c>
      <c r="E40" s="328">
        <v>3.22</v>
      </c>
      <c r="F40" s="340">
        <v>132.8</v>
      </c>
      <c r="G40" s="275">
        <v>136.2</v>
      </c>
      <c r="H40" s="341">
        <v>140</v>
      </c>
      <c r="I40" s="50">
        <v>2.6</v>
      </c>
      <c r="J40" s="316">
        <v>2.8</v>
      </c>
      <c r="L40" s="51"/>
    </row>
    <row r="41" spans="1:12" ht="12.75">
      <c r="A41" s="314" t="s">
        <v>176</v>
      </c>
      <c r="B41" s="348"/>
      <c r="C41" s="47"/>
      <c r="D41" s="47"/>
      <c r="E41" s="328"/>
      <c r="F41" s="340"/>
      <c r="G41" s="275"/>
      <c r="H41" s="341"/>
      <c r="I41" s="50"/>
      <c r="J41" s="316"/>
      <c r="L41" s="51"/>
    </row>
    <row r="42" spans="1:12" ht="12.75">
      <c r="A42" s="315" t="s">
        <v>230</v>
      </c>
      <c r="B42" s="348">
        <v>3.5</v>
      </c>
      <c r="C42" s="47">
        <v>3.5</v>
      </c>
      <c r="D42" s="47">
        <v>1.615463314820228</v>
      </c>
      <c r="E42" s="328">
        <v>5.12</v>
      </c>
      <c r="F42" s="340">
        <v>133.4</v>
      </c>
      <c r="G42" s="275">
        <v>139.7</v>
      </c>
      <c r="H42" s="341">
        <v>144.6</v>
      </c>
      <c r="I42" s="50">
        <v>4.7</v>
      </c>
      <c r="J42" s="316">
        <v>3.5</v>
      </c>
      <c r="L42" s="51"/>
    </row>
    <row r="43" spans="1:12" ht="12.75">
      <c r="A43" s="315" t="s">
        <v>231</v>
      </c>
      <c r="B43" s="348">
        <v>4.19</v>
      </c>
      <c r="C43" s="47">
        <v>4.19</v>
      </c>
      <c r="D43" s="47">
        <v>1.9339403683133587</v>
      </c>
      <c r="E43" s="328">
        <v>6.12</v>
      </c>
      <c r="F43" s="340">
        <v>148.3</v>
      </c>
      <c r="G43" s="275">
        <v>154.9</v>
      </c>
      <c r="H43" s="341">
        <v>161.8</v>
      </c>
      <c r="I43" s="50">
        <v>4.5</v>
      </c>
      <c r="J43" s="316">
        <v>4.5</v>
      </c>
      <c r="L43" s="51"/>
    </row>
    <row r="44" spans="1:12" ht="12.75">
      <c r="A44" s="315" t="s">
        <v>232</v>
      </c>
      <c r="B44" s="348">
        <v>1.26</v>
      </c>
      <c r="C44" s="47">
        <v>1.26</v>
      </c>
      <c r="D44" s="47">
        <v>0.5815667933352819</v>
      </c>
      <c r="E44" s="328">
        <v>1.84</v>
      </c>
      <c r="F44" s="340">
        <v>140.2</v>
      </c>
      <c r="G44" s="275">
        <v>143.8</v>
      </c>
      <c r="H44" s="341">
        <v>158.9</v>
      </c>
      <c r="I44" s="50">
        <v>2.6</v>
      </c>
      <c r="J44" s="316">
        <v>10.5</v>
      </c>
      <c r="L44" s="51"/>
    </row>
    <row r="45" spans="1:12" ht="12.75">
      <c r="A45" s="315" t="s">
        <v>233</v>
      </c>
      <c r="B45" s="349">
        <v>5.92</v>
      </c>
      <c r="C45" s="47"/>
      <c r="D45" s="47">
        <v>0</v>
      </c>
      <c r="E45" s="328">
        <v>0</v>
      </c>
      <c r="F45" s="340">
        <v>201.5</v>
      </c>
      <c r="G45" s="275">
        <v>246.1</v>
      </c>
      <c r="H45" s="341">
        <v>300.8</v>
      </c>
      <c r="I45" s="50">
        <v>22.1</v>
      </c>
      <c r="J45" s="316">
        <v>22.2</v>
      </c>
      <c r="L45" s="51"/>
    </row>
    <row r="46" spans="1:12" ht="12.75" hidden="1">
      <c r="A46" s="278" t="s">
        <v>234</v>
      </c>
      <c r="B46" s="349"/>
      <c r="C46" s="47"/>
      <c r="D46" s="47"/>
      <c r="E46" s="328">
        <v>0</v>
      </c>
      <c r="F46" s="340">
        <v>186.2</v>
      </c>
      <c r="G46" s="275">
        <v>215.9</v>
      </c>
      <c r="H46" s="341">
        <v>254.6</v>
      </c>
      <c r="I46" s="50">
        <v>16</v>
      </c>
      <c r="J46" s="316">
        <v>17.9</v>
      </c>
      <c r="L46" s="51"/>
    </row>
    <row r="47" spans="1:12" ht="12.75">
      <c r="A47" s="317" t="s">
        <v>235</v>
      </c>
      <c r="B47" s="349">
        <v>3.61</v>
      </c>
      <c r="C47" s="47"/>
      <c r="D47" s="47">
        <v>0</v>
      </c>
      <c r="E47" s="328">
        <v>0</v>
      </c>
      <c r="F47" s="340">
        <v>193.4</v>
      </c>
      <c r="G47" s="275">
        <v>226.4</v>
      </c>
      <c r="H47" s="341">
        <v>269.5</v>
      </c>
      <c r="I47" s="50">
        <v>17.1</v>
      </c>
      <c r="J47" s="316">
        <v>19</v>
      </c>
      <c r="L47" s="51"/>
    </row>
    <row r="48" spans="1:12" ht="12.75" hidden="1">
      <c r="A48" s="318" t="s">
        <v>236</v>
      </c>
      <c r="B48" s="349"/>
      <c r="C48" s="47"/>
      <c r="D48" s="47"/>
      <c r="E48" s="328">
        <v>0</v>
      </c>
      <c r="F48" s="340">
        <v>204.5</v>
      </c>
      <c r="G48" s="275">
        <v>246.4</v>
      </c>
      <c r="H48" s="341">
        <v>301.7</v>
      </c>
      <c r="I48" s="50">
        <v>20.5</v>
      </c>
      <c r="J48" s="316">
        <v>22.4</v>
      </c>
      <c r="L48" s="51"/>
    </row>
    <row r="49" spans="1:12" ht="12.75" hidden="1">
      <c r="A49" s="318" t="s">
        <v>237</v>
      </c>
      <c r="B49" s="349"/>
      <c r="C49" s="47"/>
      <c r="D49" s="47"/>
      <c r="E49" s="328">
        <v>0</v>
      </c>
      <c r="F49" s="340">
        <v>165.4</v>
      </c>
      <c r="G49" s="275">
        <v>174.6</v>
      </c>
      <c r="H49" s="341">
        <v>184.5</v>
      </c>
      <c r="I49" s="50">
        <v>5.6</v>
      </c>
      <c r="J49" s="316">
        <v>5.7</v>
      </c>
      <c r="L49" s="51"/>
    </row>
    <row r="50" spans="1:12" ht="12.75">
      <c r="A50" s="314" t="s">
        <v>238</v>
      </c>
      <c r="B50" s="348">
        <v>0.42</v>
      </c>
      <c r="C50" s="47">
        <v>0.42</v>
      </c>
      <c r="D50" s="47">
        <v>0.19385559777842734</v>
      </c>
      <c r="E50" s="328">
        <v>0.61</v>
      </c>
      <c r="F50" s="340">
        <v>123.4</v>
      </c>
      <c r="G50" s="275">
        <v>126.6</v>
      </c>
      <c r="H50" s="341">
        <v>126.6</v>
      </c>
      <c r="I50" s="50">
        <v>2.6</v>
      </c>
      <c r="J50" s="316">
        <v>0</v>
      </c>
      <c r="K50" s="43"/>
      <c r="L50" s="51"/>
    </row>
    <row r="51" spans="1:12" ht="12.75">
      <c r="A51" s="314" t="s">
        <v>187</v>
      </c>
      <c r="B51" s="348">
        <v>8.03</v>
      </c>
      <c r="C51" s="47">
        <v>8.03</v>
      </c>
      <c r="D51" s="47">
        <v>3.7063344051446943</v>
      </c>
      <c r="E51" s="328">
        <v>11.74</v>
      </c>
      <c r="F51" s="340">
        <v>171.2</v>
      </c>
      <c r="G51" s="275">
        <v>175</v>
      </c>
      <c r="H51" s="341">
        <v>179.4</v>
      </c>
      <c r="I51" s="50">
        <v>2.2</v>
      </c>
      <c r="J51" s="316">
        <v>2.5</v>
      </c>
      <c r="K51" s="43"/>
      <c r="L51" s="51"/>
    </row>
    <row r="52" spans="1:12" ht="12.75" hidden="1">
      <c r="A52" s="274" t="s">
        <v>239</v>
      </c>
      <c r="B52" s="348"/>
      <c r="C52" s="47"/>
      <c r="D52" s="47"/>
      <c r="E52" s="328">
        <v>0</v>
      </c>
      <c r="F52" s="340">
        <v>176.4</v>
      </c>
      <c r="G52" s="275">
        <v>180.4</v>
      </c>
      <c r="H52" s="341">
        <v>185.5</v>
      </c>
      <c r="I52" s="50">
        <v>2.3</v>
      </c>
      <c r="J52" s="316">
        <v>2.8</v>
      </c>
      <c r="K52" s="43"/>
      <c r="L52" s="51"/>
    </row>
    <row r="53" spans="1:12" ht="12.75" hidden="1">
      <c r="A53" s="274" t="s">
        <v>240</v>
      </c>
      <c r="B53" s="348"/>
      <c r="C53" s="47"/>
      <c r="D53" s="47"/>
      <c r="E53" s="328">
        <v>0</v>
      </c>
      <c r="F53" s="340">
        <v>153.3</v>
      </c>
      <c r="G53" s="275">
        <v>156.4</v>
      </c>
      <c r="H53" s="341">
        <v>158.2</v>
      </c>
      <c r="I53" s="50">
        <v>2</v>
      </c>
      <c r="J53" s="316">
        <v>1.2</v>
      </c>
      <c r="K53" s="43"/>
      <c r="L53" s="51"/>
    </row>
    <row r="54" spans="1:12" ht="12.75">
      <c r="A54" s="314" t="s">
        <v>190</v>
      </c>
      <c r="B54" s="348">
        <v>7.09</v>
      </c>
      <c r="C54" s="47">
        <v>7.09</v>
      </c>
      <c r="D54" s="47">
        <v>3.2724671148786904</v>
      </c>
      <c r="E54" s="328">
        <v>10.36</v>
      </c>
      <c r="F54" s="340">
        <v>188.9</v>
      </c>
      <c r="G54" s="275">
        <v>199.8</v>
      </c>
      <c r="H54" s="341">
        <v>201.1</v>
      </c>
      <c r="I54" s="50">
        <v>5.8</v>
      </c>
      <c r="J54" s="316">
        <v>0.7</v>
      </c>
      <c r="K54" s="43"/>
      <c r="L54" s="51"/>
    </row>
    <row r="55" spans="1:12" ht="12.75" hidden="1">
      <c r="A55" s="274" t="s">
        <v>241</v>
      </c>
      <c r="B55" s="348"/>
      <c r="C55" s="47"/>
      <c r="D55" s="47"/>
      <c r="E55" s="328">
        <v>0</v>
      </c>
      <c r="F55" s="340">
        <v>210.2</v>
      </c>
      <c r="G55" s="275">
        <v>221</v>
      </c>
      <c r="H55" s="341">
        <v>222</v>
      </c>
      <c r="I55" s="50"/>
      <c r="J55" s="316"/>
      <c r="K55" s="43"/>
      <c r="L55" s="51"/>
    </row>
    <row r="56" spans="1:12" ht="12.75" hidden="1">
      <c r="A56" s="274" t="s">
        <v>242</v>
      </c>
      <c r="B56" s="348"/>
      <c r="C56" s="47"/>
      <c r="D56" s="47"/>
      <c r="E56" s="328">
        <v>0</v>
      </c>
      <c r="F56" s="340">
        <v>138.2</v>
      </c>
      <c r="G56" s="275">
        <v>151.2</v>
      </c>
      <c r="H56" s="341">
        <v>150.1</v>
      </c>
      <c r="I56" s="50"/>
      <c r="J56" s="316"/>
      <c r="K56" s="43"/>
      <c r="L56" s="51"/>
    </row>
    <row r="57" spans="1:12" ht="12.75" hidden="1">
      <c r="A57" s="274" t="s">
        <v>243</v>
      </c>
      <c r="B57" s="348"/>
      <c r="C57" s="47"/>
      <c r="D57" s="47"/>
      <c r="E57" s="328">
        <v>0</v>
      </c>
      <c r="F57" s="340">
        <v>169</v>
      </c>
      <c r="G57" s="275">
        <v>176.6</v>
      </c>
      <c r="H57" s="341">
        <v>182.1</v>
      </c>
      <c r="I57" s="50"/>
      <c r="J57" s="316"/>
      <c r="K57" s="43"/>
      <c r="L57" s="51"/>
    </row>
    <row r="58" spans="1:12" ht="13.5" thickBot="1">
      <c r="A58" s="319" t="s">
        <v>194</v>
      </c>
      <c r="B58" s="350">
        <v>1.66</v>
      </c>
      <c r="C58" s="320">
        <v>1.66</v>
      </c>
      <c r="D58" s="320">
        <v>0.7661911721718795</v>
      </c>
      <c r="E58" s="329">
        <v>2.43</v>
      </c>
      <c r="F58" s="342">
        <v>153.5</v>
      </c>
      <c r="G58" s="321">
        <v>162.1</v>
      </c>
      <c r="H58" s="343">
        <v>172.7</v>
      </c>
      <c r="I58" s="322">
        <v>5.6</v>
      </c>
      <c r="J58" s="323">
        <v>6.5</v>
      </c>
      <c r="K58" s="43"/>
      <c r="L58" s="51"/>
    </row>
    <row r="59" spans="1:12" ht="13.5" hidden="1" thickTop="1">
      <c r="A59" s="43"/>
      <c r="B59" s="54">
        <v>31.58</v>
      </c>
      <c r="C59" s="55">
        <v>68.42</v>
      </c>
      <c r="D59" s="43"/>
      <c r="E59" s="43"/>
      <c r="F59" s="43"/>
      <c r="G59" s="43"/>
      <c r="H59" s="43"/>
      <c r="I59" s="43"/>
      <c r="J59" s="43"/>
      <c r="K59" s="43"/>
      <c r="L59" s="52"/>
    </row>
    <row r="60" spans="1:12" ht="12.75">
      <c r="A60" s="43"/>
      <c r="B60" s="56"/>
      <c r="C60" s="43"/>
      <c r="D60" s="43"/>
      <c r="E60" s="43"/>
      <c r="F60" s="43"/>
      <c r="G60" s="43"/>
      <c r="H60" s="43"/>
      <c r="I60" s="43"/>
      <c r="J60" s="43"/>
      <c r="K60" s="43"/>
      <c r="L60" s="52"/>
    </row>
    <row r="61" spans="1:11" ht="12.75">
      <c r="A61" s="43" t="s">
        <v>244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2.75" customHeight="1">
      <c r="A62" s="1032" t="s">
        <v>245</v>
      </c>
      <c r="B62" s="1032"/>
      <c r="C62" s="1032"/>
      <c r="D62" s="1032"/>
      <c r="E62" s="1032"/>
      <c r="F62" s="1032"/>
      <c r="G62" s="1032"/>
      <c r="H62" s="1032"/>
      <c r="I62" s="1032"/>
      <c r="J62" s="1032"/>
      <c r="K62" s="43"/>
    </row>
    <row r="63" spans="1:12" ht="12.75">
      <c r="A63" s="1032"/>
      <c r="B63" s="1032"/>
      <c r="C63" s="1032"/>
      <c r="D63" s="1032"/>
      <c r="E63" s="1032"/>
      <c r="F63" s="1032"/>
      <c r="G63" s="1032"/>
      <c r="H63" s="1032"/>
      <c r="I63" s="1032"/>
      <c r="J63" s="1032"/>
      <c r="K63" s="43"/>
      <c r="L63" s="52"/>
    </row>
    <row r="64" spans="1:12" ht="12.75">
      <c r="A64" s="43" t="s">
        <v>246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52"/>
    </row>
    <row r="65" spans="1:12" ht="12.75">
      <c r="A65" s="43" t="s">
        <v>247</v>
      </c>
      <c r="L65" s="52"/>
    </row>
    <row r="66" ht="12.75">
      <c r="L66" s="52"/>
    </row>
    <row r="68" ht="12.75">
      <c r="L68" s="52"/>
    </row>
    <row r="69" ht="12.75">
      <c r="L69" s="53"/>
    </row>
    <row r="70" ht="12.75">
      <c r="L70" s="53"/>
    </row>
    <row r="71" ht="12.75">
      <c r="L71" s="52"/>
    </row>
    <row r="73" ht="12.75">
      <c r="L73" s="52"/>
    </row>
    <row r="74" ht="12.75">
      <c r="L74" s="52"/>
    </row>
    <row r="76" ht="12.75">
      <c r="L76" s="52"/>
    </row>
    <row r="77" ht="12.75">
      <c r="L77" s="52"/>
    </row>
    <row r="78" ht="12.75">
      <c r="L78" s="52"/>
    </row>
    <row r="80" ht="12.75">
      <c r="L80" s="52"/>
    </row>
  </sheetData>
  <mergeCells count="7">
    <mergeCell ref="A6:A7"/>
    <mergeCell ref="I6:J6"/>
    <mergeCell ref="A62:J63"/>
    <mergeCell ref="A1:J1"/>
    <mergeCell ref="A2:J2"/>
    <mergeCell ref="A3:J3"/>
    <mergeCell ref="A5:J5"/>
  </mergeCells>
  <printOptions/>
  <pageMargins left="0.49" right="0.58" top="1" bottom="1" header="0.5" footer="0.5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F6" sqref="F6:G6"/>
    </sheetView>
  </sheetViews>
  <sheetFormatPr defaultColWidth="12.421875" defaultRowHeight="12.75"/>
  <cols>
    <col min="1" max="1" width="15.57421875" style="57" customWidth="1"/>
    <col min="2" max="2" width="12.421875" style="57" customWidth="1"/>
    <col min="3" max="3" width="14.00390625" style="57" customWidth="1"/>
    <col min="4" max="7" width="12.421875" style="57" customWidth="1"/>
    <col min="8" max="9" width="12.421875" style="57" hidden="1" customWidth="1"/>
    <col min="10" max="16384" width="12.421875" style="57" customWidth="1"/>
  </cols>
  <sheetData>
    <row r="1" spans="1:7" ht="12.75">
      <c r="A1" s="1041" t="s">
        <v>248</v>
      </c>
      <c r="B1" s="1041"/>
      <c r="C1" s="1041"/>
      <c r="D1" s="1041"/>
      <c r="E1" s="1041"/>
      <c r="F1" s="1041"/>
      <c r="G1" s="1041"/>
    </row>
    <row r="2" spans="1:9" ht="24.75" customHeight="1">
      <c r="A2" s="1042" t="s">
        <v>798</v>
      </c>
      <c r="B2" s="1042"/>
      <c r="C2" s="1042"/>
      <c r="D2" s="1042"/>
      <c r="E2" s="1042"/>
      <c r="F2" s="1042"/>
      <c r="G2" s="1042"/>
      <c r="H2" s="1042"/>
      <c r="I2" s="1042"/>
    </row>
    <row r="3" spans="1:9" ht="15.75" customHeight="1">
      <c r="A3" s="1043" t="s">
        <v>126</v>
      </c>
      <c r="B3" s="1043"/>
      <c r="C3" s="1043"/>
      <c r="D3" s="1043"/>
      <c r="E3" s="1043"/>
      <c r="F3" s="1043"/>
      <c r="G3" s="1043"/>
      <c r="H3" s="1043"/>
      <c r="I3" s="1043"/>
    </row>
    <row r="4" spans="1:9" ht="15.75" customHeight="1">
      <c r="A4" s="1044" t="s">
        <v>866</v>
      </c>
      <c r="B4" s="1044"/>
      <c r="C4" s="1044"/>
      <c r="D4" s="1044"/>
      <c r="E4" s="1044"/>
      <c r="F4" s="1044"/>
      <c r="G4" s="1044"/>
      <c r="H4" s="1044"/>
      <c r="I4" s="1044"/>
    </row>
    <row r="5" spans="1:9" ht="15.75" customHeight="1" thickBot="1">
      <c r="A5" s="59"/>
      <c r="B5" s="59"/>
      <c r="C5" s="59"/>
      <c r="D5" s="59"/>
      <c r="E5" s="59"/>
      <c r="F5" s="59"/>
      <c r="G5" s="59"/>
      <c r="H5" s="59"/>
      <c r="I5" s="59"/>
    </row>
    <row r="6" spans="1:13" ht="24.75" customHeight="1">
      <c r="A6" s="1036" t="s">
        <v>421</v>
      </c>
      <c r="B6" s="1038" t="s">
        <v>249</v>
      </c>
      <c r="C6" s="1039"/>
      <c r="D6" s="1040" t="s">
        <v>250</v>
      </c>
      <c r="E6" s="1040"/>
      <c r="F6" s="1038" t="s">
        <v>251</v>
      </c>
      <c r="G6" s="1039"/>
      <c r="H6" s="61" t="s">
        <v>251</v>
      </c>
      <c r="I6" s="62"/>
      <c r="J6" s="60"/>
      <c r="K6" s="60"/>
      <c r="L6" s="60"/>
      <c r="M6" s="60"/>
    </row>
    <row r="7" spans="1:13" ht="24.75" customHeight="1">
      <c r="A7" s="1037"/>
      <c r="B7" s="359" t="s">
        <v>252</v>
      </c>
      <c r="C7" s="352" t="s">
        <v>253</v>
      </c>
      <c r="D7" s="63" t="s">
        <v>252</v>
      </c>
      <c r="E7" s="362" t="s">
        <v>253</v>
      </c>
      <c r="F7" s="359" t="s">
        <v>252</v>
      </c>
      <c r="G7" s="352" t="s">
        <v>253</v>
      </c>
      <c r="H7" s="64" t="s">
        <v>252</v>
      </c>
      <c r="I7" s="64" t="s">
        <v>253</v>
      </c>
      <c r="J7" s="60"/>
      <c r="K7" s="60"/>
      <c r="L7" s="60"/>
      <c r="M7" s="60"/>
    </row>
    <row r="8" spans="1:7" ht="24.75" customHeight="1">
      <c r="A8" s="356" t="s">
        <v>422</v>
      </c>
      <c r="B8" s="360">
        <v>156.1</v>
      </c>
      <c r="C8" s="353">
        <v>5.188679245283012</v>
      </c>
      <c r="D8" s="351">
        <v>160.2</v>
      </c>
      <c r="E8" s="363">
        <v>2.626521460602177</v>
      </c>
      <c r="F8" s="360">
        <v>173.3</v>
      </c>
      <c r="G8" s="353">
        <v>8.177278401997512</v>
      </c>
    </row>
    <row r="9" spans="1:7" ht="24.75" customHeight="1">
      <c r="A9" s="356" t="s">
        <v>423</v>
      </c>
      <c r="B9" s="360">
        <v>157.1</v>
      </c>
      <c r="C9" s="353">
        <v>5.648957632817769</v>
      </c>
      <c r="D9" s="351">
        <v>161.2</v>
      </c>
      <c r="E9" s="363">
        <v>2.609802673456386</v>
      </c>
      <c r="F9" s="360">
        <v>173.8</v>
      </c>
      <c r="G9" s="353">
        <v>7.816377171215905</v>
      </c>
    </row>
    <row r="10" spans="1:7" ht="24.75" customHeight="1">
      <c r="A10" s="356" t="s">
        <v>424</v>
      </c>
      <c r="B10" s="360">
        <v>156.6</v>
      </c>
      <c r="C10" s="353">
        <v>5.810810810810807</v>
      </c>
      <c r="D10" s="351">
        <v>160.8</v>
      </c>
      <c r="E10" s="363">
        <v>2.6819923371647576</v>
      </c>
      <c r="F10" s="360">
        <v>174.5</v>
      </c>
      <c r="G10" s="353">
        <v>8.519900497512438</v>
      </c>
    </row>
    <row r="11" spans="1:7" ht="24.75" customHeight="1">
      <c r="A11" s="356" t="s">
        <v>425</v>
      </c>
      <c r="B11" s="360">
        <v>154.2</v>
      </c>
      <c r="C11" s="353">
        <v>4.897959183673464</v>
      </c>
      <c r="D11" s="351">
        <v>159</v>
      </c>
      <c r="E11" s="363">
        <v>3.1128404669260874</v>
      </c>
      <c r="F11" s="360">
        <v>173</v>
      </c>
      <c r="G11" s="353">
        <v>8.80503144654088</v>
      </c>
    </row>
    <row r="12" spans="1:7" ht="24.75" customHeight="1">
      <c r="A12" s="356" t="s">
        <v>426</v>
      </c>
      <c r="B12" s="360">
        <v>152.5</v>
      </c>
      <c r="C12" s="353">
        <v>4.955264969029585</v>
      </c>
      <c r="D12" s="351">
        <v>159.5</v>
      </c>
      <c r="E12" s="363">
        <v>4.5901639344262435</v>
      </c>
      <c r="F12" s="360">
        <v>170.6</v>
      </c>
      <c r="G12" s="353">
        <v>6.959247648902817</v>
      </c>
    </row>
    <row r="13" spans="1:7" ht="24.75" customHeight="1">
      <c r="A13" s="356" t="s">
        <v>427</v>
      </c>
      <c r="B13" s="360">
        <v>152.7</v>
      </c>
      <c r="C13" s="353">
        <v>4.732510288065825</v>
      </c>
      <c r="D13" s="351">
        <v>161.4</v>
      </c>
      <c r="E13" s="363">
        <v>5.697445972495103</v>
      </c>
      <c r="F13" s="360">
        <v>170.8</v>
      </c>
      <c r="G13" s="353">
        <v>5.824039653035925</v>
      </c>
    </row>
    <row r="14" spans="1:7" ht="24.75" customHeight="1">
      <c r="A14" s="356" t="s">
        <v>428</v>
      </c>
      <c r="B14" s="360">
        <v>153.1</v>
      </c>
      <c r="C14" s="353">
        <v>4.362644853442404</v>
      </c>
      <c r="D14" s="351">
        <v>161.9</v>
      </c>
      <c r="E14" s="363">
        <v>5.7478772044415365</v>
      </c>
      <c r="F14" s="360">
        <v>174.3</v>
      </c>
      <c r="G14" s="353">
        <v>7.65904879555282</v>
      </c>
    </row>
    <row r="15" spans="1:7" ht="24.75" customHeight="1">
      <c r="A15" s="356" t="s">
        <v>429</v>
      </c>
      <c r="B15" s="360">
        <v>154.1</v>
      </c>
      <c r="C15" s="353">
        <v>1.7161716171617059</v>
      </c>
      <c r="D15" s="351">
        <v>163.1</v>
      </c>
      <c r="E15" s="363">
        <v>5.840363400389364</v>
      </c>
      <c r="F15" s="360">
        <v>176</v>
      </c>
      <c r="G15" s="353">
        <v>7.9092581238503925</v>
      </c>
    </row>
    <row r="16" spans="1:7" ht="24.75" customHeight="1">
      <c r="A16" s="356" t="s">
        <v>430</v>
      </c>
      <c r="B16" s="360">
        <v>154.1</v>
      </c>
      <c r="C16" s="353">
        <v>1.3149243918474554</v>
      </c>
      <c r="D16" s="351">
        <v>164</v>
      </c>
      <c r="E16" s="363">
        <v>6.424399740428299</v>
      </c>
      <c r="F16" s="360">
        <v>179</v>
      </c>
      <c r="G16" s="353">
        <v>9.146341463414643</v>
      </c>
    </row>
    <row r="17" spans="1:7" ht="24.75" customHeight="1">
      <c r="A17" s="356" t="s">
        <v>431</v>
      </c>
      <c r="B17" s="360">
        <v>155</v>
      </c>
      <c r="C17" s="353">
        <v>1.8396846254927794</v>
      </c>
      <c r="D17" s="351">
        <v>164.6</v>
      </c>
      <c r="E17" s="363">
        <v>6.193548387096783</v>
      </c>
      <c r="F17" s="360">
        <v>179.6</v>
      </c>
      <c r="G17" s="353">
        <v>9.113001215066816</v>
      </c>
    </row>
    <row r="18" spans="1:7" ht="24.75" customHeight="1">
      <c r="A18" s="356" t="s">
        <v>432</v>
      </c>
      <c r="B18" s="360">
        <v>156.4</v>
      </c>
      <c r="C18" s="353">
        <v>2.0221787345074915</v>
      </c>
      <c r="D18" s="351">
        <v>166.8</v>
      </c>
      <c r="E18" s="363">
        <v>6.649616368286445</v>
      </c>
      <c r="F18" s="360">
        <v>180.6</v>
      </c>
      <c r="G18" s="353">
        <v>8.273381294964025</v>
      </c>
    </row>
    <row r="19" spans="1:7" ht="24.75" customHeight="1">
      <c r="A19" s="356" t="s">
        <v>7</v>
      </c>
      <c r="B19" s="360">
        <v>159.1</v>
      </c>
      <c r="C19" s="353">
        <v>2.3809523809523796</v>
      </c>
      <c r="D19" s="351">
        <v>170.7</v>
      </c>
      <c r="E19" s="363">
        <v>7.29101194217472</v>
      </c>
      <c r="F19" s="365">
        <v>182.4</v>
      </c>
      <c r="G19" s="354">
        <v>6.854130052724088</v>
      </c>
    </row>
    <row r="20" spans="1:7" ht="24.75" customHeight="1" thickBot="1">
      <c r="A20" s="357" t="s">
        <v>254</v>
      </c>
      <c r="B20" s="361">
        <f aca="true" t="shared" si="0" ref="B20:G20">AVERAGE(B8:B19)</f>
        <v>155.08333333333331</v>
      </c>
      <c r="C20" s="355">
        <f t="shared" si="0"/>
        <v>3.7392282277570565</v>
      </c>
      <c r="D20" s="358">
        <f t="shared" si="0"/>
        <v>162.76666666666665</v>
      </c>
      <c r="E20" s="364">
        <f t="shared" si="0"/>
        <v>4.9554653239906585</v>
      </c>
      <c r="F20" s="361">
        <f t="shared" si="0"/>
        <v>175.6583333333333</v>
      </c>
      <c r="G20" s="355">
        <f t="shared" si="0"/>
        <v>7.921419647064855</v>
      </c>
    </row>
    <row r="21" spans="1:6" ht="19.5" customHeight="1">
      <c r="A21" s="65" t="s">
        <v>255</v>
      </c>
      <c r="B21" s="58"/>
      <c r="C21" s="58"/>
      <c r="D21" s="66"/>
      <c r="E21" s="58"/>
      <c r="F21" s="58"/>
    </row>
    <row r="22" spans="1:6" ht="19.5" customHeight="1">
      <c r="A22" s="65"/>
      <c r="B22" s="58"/>
      <c r="C22" s="58"/>
      <c r="D22" s="58"/>
      <c r="E22" s="58"/>
      <c r="F22" s="58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54" right="0.48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2006-10-17T17:44:20Z</cp:lastPrinted>
  <dcterms:created xsi:type="dcterms:W3CDTF">1996-10-14T23:33:28Z</dcterms:created>
  <dcterms:modified xsi:type="dcterms:W3CDTF">2006-10-17T20:07:41Z</dcterms:modified>
  <cp:category/>
  <cp:version/>
  <cp:contentType/>
  <cp:contentStatus/>
</cp:coreProperties>
</file>