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551" firstSheet="17" activeTab="22"/>
  </bookViews>
  <sheets>
    <sheet name="cover" sheetId="1" r:id="rId1"/>
    <sheet name="Monetary Survey" sheetId="2" r:id="rId2"/>
    <sheet name="Monetary Account" sheetId="3" r:id="rId3"/>
    <sheet name="Assets and Liabilities" sheetId="4" r:id="rId4"/>
    <sheet name="summary of Share market" sheetId="5" r:id="rId5"/>
    <sheet name="Public Issue Approval" sheetId="6" r:id="rId6"/>
    <sheet name="Share Market Activities" sheetId="7" r:id="rId7"/>
    <sheet name="CPI" sheetId="8" r:id="rId8"/>
    <sheet name="Core CPI" sheetId="9" r:id="rId9"/>
    <sheet name="CPI Y-O-Y" sheetId="10" r:id="rId10"/>
    <sheet name="WPI" sheetId="11" r:id="rId11"/>
    <sheet name="WPI Y-O-Y" sheetId="12" r:id="rId12"/>
    <sheet name="SWRI" sheetId="13" r:id="rId13"/>
    <sheet name="GBO" sheetId="14" r:id="rId14"/>
    <sheet name="ODD" sheetId="15" r:id="rId15"/>
    <sheet name="Dir of Foreign Trade" sheetId="16" r:id="rId16"/>
    <sheet name="X IND" sheetId="17" r:id="rId17"/>
    <sheet name="X Other" sheetId="18" r:id="rId18"/>
    <sheet name="I Ind" sheetId="19" r:id="rId19"/>
    <sheet name="I Others" sheetId="20" r:id="rId20"/>
    <sheet name="BOP" sheetId="21" r:id="rId21"/>
    <sheet name="Reserves" sheetId="22" r:id="rId22"/>
    <sheet name="Ex Rate" sheetId="23" r:id="rId23"/>
  </sheets>
  <definedNames>
    <definedName name="_xlnm.Print_Area" localSheetId="0">'cover'!$A$1:$H$30</definedName>
  </definedNames>
  <calcPr fullCalcOnLoad="1"/>
</workbook>
</file>

<file path=xl/sharedStrings.xml><?xml version="1.0" encoding="utf-8"?>
<sst xmlns="http://schemas.openxmlformats.org/spreadsheetml/2006/main" count="1377" uniqueCount="883">
  <si>
    <t>MONETARY SURVEY</t>
  </si>
  <si>
    <t xml:space="preserve"> </t>
  </si>
  <si>
    <t>2005/06</t>
  </si>
  <si>
    <t>2006/07</t>
  </si>
  <si>
    <t xml:space="preserve">Jul </t>
  </si>
  <si>
    <t>Aug</t>
  </si>
  <si>
    <t>Jul (p)</t>
  </si>
  <si>
    <t>Amount</t>
  </si>
  <si>
    <t>1. Foreign Assets, Net</t>
  </si>
  <si>
    <t>1/</t>
  </si>
  <si>
    <t>2/</t>
  </si>
  <si>
    <t xml:space="preserve">     1.1.  Foreign Assets</t>
  </si>
  <si>
    <t xml:space="preserve">     1.2 Foreign Currency Deposits</t>
  </si>
  <si>
    <t xml:space="preserve">     1.3 Other Foreign Liabilities</t>
  </si>
  <si>
    <t>2. Net Domestic Assets</t>
  </si>
  <si>
    <t xml:space="preserve">   2.1. Domestic Credit</t>
  </si>
  <si>
    <t xml:space="preserve">        a. Net Claims on Govt.</t>
  </si>
  <si>
    <t xml:space="preserve">            i. Claims on Govt.</t>
  </si>
  <si>
    <t xml:space="preserve">             ii. Govt. Deposits</t>
  </si>
  <si>
    <t xml:space="preserve">       b. Claims on Non-Financial Govt. Ent.</t>
  </si>
  <si>
    <t xml:space="preserve">       c. Claims on Financial Institutions</t>
  </si>
  <si>
    <t xml:space="preserve">              i. Government </t>
  </si>
  <si>
    <t xml:space="preserve">              ii. Non-government</t>
  </si>
  <si>
    <t xml:space="preserve">   2.2. Net Non-monetary Liabilities</t>
  </si>
  <si>
    <t>3. Broad Money (M2)</t>
  </si>
  <si>
    <t xml:space="preserve">  3.1. Money Supply (M1)</t>
  </si>
  <si>
    <t xml:space="preserve">        a. Currency</t>
  </si>
  <si>
    <t xml:space="preserve">         b. Demand Deposits</t>
  </si>
  <si>
    <t xml:space="preserve">  3.2. Time Deposits</t>
  </si>
  <si>
    <t>4. Broad Money Liquidity (M3)</t>
  </si>
  <si>
    <t>Reserve Money</t>
  </si>
  <si>
    <t>1. Foreign Assets</t>
  </si>
  <si>
    <t xml:space="preserve">   1.1 Gold</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</si>
  <si>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</si>
  <si>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</si>
  <si>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</si>
  <si>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</si>
  <si>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</si>
  <si>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</si>
  <si>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Govt. Papers</t>
  </si>
  <si>
    <t xml:space="preserve">   2.4 Loans and Advances</t>
  </si>
  <si>
    <t>3. Claims on Non-Financial Govt. Ent.</t>
  </si>
  <si>
    <t>4. Claims on Financial Institutions</t>
  </si>
  <si>
    <t xml:space="preserve">     4.1 Government </t>
  </si>
  <si>
    <t xml:space="preserve">     4.2 Non-government</t>
  </si>
  <si>
    <t>5. Claims on Banks</t>
  </si>
  <si>
    <t xml:space="preserve">     5.1 Refinance</t>
  </si>
  <si>
    <t>6. Claims on Private Sector</t>
  </si>
  <si>
    <t>7. Other Assets</t>
  </si>
  <si>
    <t xml:space="preserve">   Assets = Liabilities</t>
  </si>
  <si>
    <t>8.  Reserve Money</t>
  </si>
  <si>
    <t xml:space="preserve">    8.1 Currency Outside Banks</t>
  </si>
  <si>
    <t xml:space="preserve">    8.2 Currency Held by Commercial Banks</t>
  </si>
  <si>
    <t xml:space="preserve">    8.3 Deposits of Commercial Banks</t>
  </si>
  <si>
    <t xml:space="preserve">    8.4 Other Deposits</t>
  </si>
  <si>
    <t>9.  Govt. Deposits</t>
  </si>
  <si>
    <t>10.  Foreign Liabilities</t>
  </si>
  <si>
    <t xml:space="preserve">    10.1 Foreign Deposits</t>
  </si>
  <si>
    <t>12. Other Liabilities</t>
  </si>
  <si>
    <t>NFA</t>
  </si>
  <si>
    <t>NDA</t>
  </si>
  <si>
    <t>Other Items, net</t>
  </si>
  <si>
    <t>CONDENSED ASSETS AND LIABILITIES OF COMMERCIAL BANKS</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</si>
  <si>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</si>
  <si>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</si>
  <si>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</si>
  <si>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</si>
  <si>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</si>
  <si>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</si>
  <si>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Margin Deposits</t>
  </si>
  <si>
    <t>2. Borrowings from Rastra Bank</t>
  </si>
  <si>
    <t>3. Foreign Liabilities</t>
  </si>
  <si>
    <t>4. Other Liabilities</t>
  </si>
  <si>
    <t xml:space="preserve">     4.1 Paid-up Capital</t>
  </si>
  <si>
    <t xml:space="preserve">     4.2 General Reserves</t>
  </si>
  <si>
    <t xml:space="preserve">     4.3 Other Liabilities</t>
  </si>
  <si>
    <t>Assets =  Liabilities</t>
  </si>
  <si>
    <t xml:space="preserve">           a.  Principal</t>
  </si>
  <si>
    <t xml:space="preserve">           b.  Interest Accrued</t>
  </si>
  <si>
    <t>Total Foreign Deposits</t>
  </si>
  <si>
    <t>Table 1</t>
  </si>
  <si>
    <t>Table 2</t>
  </si>
  <si>
    <t>Table 3</t>
  </si>
  <si>
    <t>(1995/96 = 100)</t>
  </si>
  <si>
    <t>Weight</t>
  </si>
  <si>
    <t>2004/05</t>
  </si>
  <si>
    <t>2006/07P</t>
  </si>
  <si>
    <t>Groups &amp; sub-groups</t>
  </si>
  <si>
    <t>%</t>
  </si>
  <si>
    <t>Column 5</t>
  </si>
  <si>
    <t>Column 8</t>
  </si>
  <si>
    <t>3</t>
  </si>
  <si>
    <t>Over 3</t>
  </si>
  <si>
    <t>Over 4</t>
  </si>
  <si>
    <t>Over 5</t>
  </si>
  <si>
    <t>Over 7</t>
  </si>
  <si>
    <t>Grains and Cereal Products</t>
  </si>
  <si>
    <t>(14.16)</t>
  </si>
  <si>
    <t>Pulses</t>
  </si>
  <si>
    <t>3.1 All Vegetables</t>
  </si>
  <si>
    <t>3.2 Fruits and Nuts</t>
  </si>
  <si>
    <t>Spices</t>
  </si>
  <si>
    <t>Meat, Fish and Eggs</t>
  </si>
  <si>
    <t>Milk and Milk Products</t>
  </si>
  <si>
    <t>Oil and Ghee</t>
  </si>
  <si>
    <t>Sugar and Related Products</t>
  </si>
  <si>
    <t>Beverages</t>
  </si>
  <si>
    <t>9.1 Non Alcoholic Beverages</t>
  </si>
  <si>
    <t>9.2 Alcoholic Beverages</t>
  </si>
  <si>
    <t>Restaurant Meals</t>
  </si>
  <si>
    <t>Cloth, Clothing &amp; Sewing Services</t>
  </si>
  <si>
    <t>(2.28)</t>
  </si>
  <si>
    <t>(5.75)</t>
  </si>
  <si>
    <t>Footwear</t>
  </si>
  <si>
    <t>Housing goods and Services</t>
  </si>
  <si>
    <t>(5.92)</t>
  </si>
  <si>
    <t>Medical and Personal Care</t>
  </si>
  <si>
    <t>Education, Reading and Recreation</t>
  </si>
  <si>
    <t>Tobacco and Related Products</t>
  </si>
  <si>
    <t>Urban Consumer Price Index : Kathmandu Valley</t>
  </si>
  <si>
    <t>Urban Consumer Price Index : Terai</t>
  </si>
  <si>
    <t>Urban Consumer Price Index : Hills</t>
  </si>
  <si>
    <t>P = Provisional.</t>
  </si>
  <si>
    <t>Table 7</t>
  </si>
  <si>
    <t>Group &amp; sub-groups</t>
  </si>
  <si>
    <t>Revised</t>
  </si>
  <si>
    <t>OVERALL (Adjusted)</t>
  </si>
  <si>
    <t>FOOD AND BEVERAGES (Adjusted)</t>
  </si>
  <si>
    <t>Rice and Rice Products</t>
  </si>
  <si>
    <t>Wheat and Wheat Flour</t>
  </si>
  <si>
    <t>Other Grains and Cereal Products</t>
  </si>
  <si>
    <t>Vegetables and Fruits</t>
  </si>
  <si>
    <t>ALL VEGETABLES</t>
  </si>
  <si>
    <t>VEG WITHOUT LEAFY GREEN</t>
  </si>
  <si>
    <t>LEAFY GREEN VEGETABLES</t>
  </si>
  <si>
    <t>FRUITS &amp; NUTS</t>
  </si>
  <si>
    <t>FRUITS</t>
  </si>
  <si>
    <t>NUTS</t>
  </si>
  <si>
    <t>NON ALCOHOLIC BEVERAGES</t>
  </si>
  <si>
    <t>ALCOHOLIC BEVERAGES</t>
  </si>
  <si>
    <t>NON-FOOD AND SERVICES (Adjusted)</t>
  </si>
  <si>
    <t>CLOTH</t>
  </si>
  <si>
    <t>CLOTHING</t>
  </si>
  <si>
    <t>SEWING SERVICES</t>
  </si>
  <si>
    <t>House Furnishing and Household Goods</t>
  </si>
  <si>
    <t>House Rent</t>
  </si>
  <si>
    <t>Cleaning Supplies</t>
  </si>
  <si>
    <t>Fuel, Light and Water</t>
  </si>
  <si>
    <t>TRANSPORT &amp; COMMUNICATION</t>
  </si>
  <si>
    <t>Transport</t>
  </si>
  <si>
    <t xml:space="preserve">PUBLIC TRANSPORT </t>
  </si>
  <si>
    <t xml:space="preserve">PRIVATE TRANSPORT </t>
  </si>
  <si>
    <t>Communication</t>
  </si>
  <si>
    <t>MEDICAL CARE</t>
  </si>
  <si>
    <t>PERSONAL CARE</t>
  </si>
  <si>
    <t>EDUCATION</t>
  </si>
  <si>
    <t>READING AND RECREATION</t>
  </si>
  <si>
    <t>RELIGIUS ACTIVITIES</t>
  </si>
  <si>
    <t>**Based on the exclusion principle by excluding rice and rice products, vegetables and fruits, fuel, light and water and transports.</t>
  </si>
  <si>
    <t>Total weight excluded 31.58</t>
  </si>
  <si>
    <t>Total weight included 68.42</t>
  </si>
  <si>
    <t>Table 8</t>
  </si>
  <si>
    <t xml:space="preserve">     2004/05</t>
  </si>
  <si>
    <t xml:space="preserve">     2005/06P</t>
  </si>
  <si>
    <t>INDEX</t>
  </si>
  <si>
    <t>%CHANGES</t>
  </si>
  <si>
    <t>Average</t>
  </si>
  <si>
    <t>Table 9</t>
  </si>
  <si>
    <t>Nepal Rastra Bank</t>
  </si>
  <si>
    <t>Research Department</t>
  </si>
  <si>
    <t>Price Division</t>
  </si>
  <si>
    <t>National Wholesale Price Index</t>
  </si>
  <si>
    <t>(1999/00 = 100)</t>
  </si>
  <si>
    <t>S.</t>
  </si>
  <si>
    <t>N.</t>
  </si>
  <si>
    <t>Groups and Sub-groups</t>
  </si>
  <si>
    <t>Weight %</t>
  </si>
  <si>
    <t>1.1.1</t>
  </si>
  <si>
    <t xml:space="preserve">        Foodgrains </t>
  </si>
  <si>
    <t>1.1.2</t>
  </si>
  <si>
    <t xml:space="preserve">       Cash Crops </t>
  </si>
  <si>
    <t>1.1.3</t>
  </si>
  <si>
    <t xml:space="preserve">        Pulses </t>
  </si>
  <si>
    <t>1.1.4</t>
  </si>
  <si>
    <t xml:space="preserve">        Fruits and Vegetables</t>
  </si>
  <si>
    <t>1.1.5</t>
  </si>
  <si>
    <t xml:space="preserve">        Spices </t>
  </si>
  <si>
    <t>1.1.6</t>
  </si>
  <si>
    <t xml:space="preserve">        Livestock Production</t>
  </si>
  <si>
    <t>1.2.1</t>
  </si>
  <si>
    <t xml:space="preserve">        Food-Related Products</t>
  </si>
  <si>
    <t>1.2.2</t>
  </si>
  <si>
    <t xml:space="preserve">        Beverages and Tobacco </t>
  </si>
  <si>
    <t>1.2.3</t>
  </si>
  <si>
    <t xml:space="preserve">        Construction Materials</t>
  </si>
  <si>
    <t>1.2.4</t>
  </si>
  <si>
    <t xml:space="preserve">        Others </t>
  </si>
  <si>
    <t>1.3.1</t>
  </si>
  <si>
    <t xml:space="preserve">        Petroleum Products and Coal</t>
  </si>
  <si>
    <t>1.3.2</t>
  </si>
  <si>
    <t xml:space="preserve">        Chemical Fertilizers and Chemical Goods</t>
  </si>
  <si>
    <t>1.3.3</t>
  </si>
  <si>
    <t xml:space="preserve">        Transport Vehicles and Machinery Goods</t>
  </si>
  <si>
    <t xml:space="preserve">        Electric and Electronic Goods</t>
  </si>
  <si>
    <t xml:space="preserve">        Drugs and Medicine</t>
  </si>
  <si>
    <t xml:space="preserve">        Textile-Related Products</t>
  </si>
  <si>
    <t>1.3.4</t>
  </si>
  <si>
    <t xml:space="preserve">        Others</t>
  </si>
  <si>
    <t>P = Provisional</t>
  </si>
  <si>
    <t>R = Revised</t>
  </si>
  <si>
    <t>* Revised</t>
  </si>
  <si>
    <t>Note: Some adjustment has been done on Agricultural commodities to make annual average 100</t>
  </si>
  <si>
    <t>Table 10</t>
  </si>
  <si>
    <t>National Salary and Wage Rate Index</t>
  </si>
  <si>
    <t>(2004/05=100)</t>
  </si>
  <si>
    <t>S.No.</t>
  </si>
  <si>
    <t>Groups/Sub-groups</t>
  </si>
  <si>
    <t>Mid-Jul</t>
  </si>
  <si>
    <t>5 over 3</t>
  </si>
  <si>
    <t>5 over 4</t>
  </si>
  <si>
    <t>8 over 5</t>
  </si>
  <si>
    <t>8 over 7</t>
  </si>
  <si>
    <t>Overall Index</t>
  </si>
  <si>
    <t>Salary Index</t>
  </si>
  <si>
    <t>Officers</t>
  </si>
  <si>
    <t>Non Officers</t>
  </si>
  <si>
    <t>Civil Service</t>
  </si>
  <si>
    <t>Public Corporations</t>
  </si>
  <si>
    <t>Bank &amp; Financial Institutions</t>
  </si>
  <si>
    <t>Army &amp;Police Forces</t>
  </si>
  <si>
    <t>Education</t>
  </si>
  <si>
    <t>Private Organisations</t>
  </si>
  <si>
    <t>Wage Rate Index</t>
  </si>
  <si>
    <t>Agricultural Labourer</t>
  </si>
  <si>
    <t>Male</t>
  </si>
  <si>
    <t>Female</t>
  </si>
  <si>
    <t>Industrial Labourer</t>
  </si>
  <si>
    <t>High Skilled</t>
  </si>
  <si>
    <t>Skilled</t>
  </si>
  <si>
    <t>Semi Skilled</t>
  </si>
  <si>
    <t>Unskilled</t>
  </si>
  <si>
    <t>Construction Labourer</t>
  </si>
  <si>
    <t>Mason</t>
  </si>
  <si>
    <t>Carpenter</t>
  </si>
  <si>
    <t>Table 11</t>
  </si>
  <si>
    <t>Table 12</t>
  </si>
  <si>
    <t>(On Cash Basis)</t>
  </si>
  <si>
    <t>Heads</t>
  </si>
  <si>
    <t>2003/04</t>
  </si>
  <si>
    <t>Sanctioned Expenditure</t>
  </si>
  <si>
    <t xml:space="preserve">   Recurrent</t>
  </si>
  <si>
    <t>-</t>
  </si>
  <si>
    <t xml:space="preserve">   Capital</t>
  </si>
  <si>
    <t xml:space="preserve">       a.Domestic Resources &amp; Loans </t>
  </si>
  <si>
    <t xml:space="preserve">       b.Foreign Cash Grants</t>
  </si>
  <si>
    <t xml:space="preserve">   Principal Repayment</t>
  </si>
  <si>
    <t xml:space="preserve">   Others</t>
  </si>
  <si>
    <t>Unspent Government Balance</t>
  </si>
  <si>
    <t>Actual Expenduture</t>
  </si>
  <si>
    <t xml:space="preserve">   Others (Freez Account)</t>
  </si>
  <si>
    <t xml:space="preserve">   Revenue</t>
  </si>
  <si>
    <t xml:space="preserve">   Foreign  Grants</t>
  </si>
  <si>
    <t xml:space="preserve">   Non-Budgetary Receipts,net</t>
  </si>
  <si>
    <t xml:space="preserve">   Others  #</t>
  </si>
  <si>
    <t xml:space="preserve">   V.A.T.</t>
  </si>
  <si>
    <t>Local Authority Accounts (LAA)</t>
  </si>
  <si>
    <t>Deficits(-) Surplus(+)</t>
  </si>
  <si>
    <t>Sources of Financing</t>
  </si>
  <si>
    <t xml:space="preserve">   Internal Loans</t>
  </si>
  <si>
    <t xml:space="preserve">     Domestic Borrowings</t>
  </si>
  <si>
    <t xml:space="preserve">       a. Treasury Bills</t>
  </si>
  <si>
    <t xml:space="preserve">       b. Development Bonds</t>
  </si>
  <si>
    <t xml:space="preserve">       c. National Saving Certificates</t>
  </si>
  <si>
    <t xml:space="preserve">       d. Citizen Saving Certificates</t>
  </si>
  <si>
    <t xml:space="preserve">     Others@</t>
  </si>
  <si>
    <t xml:space="preserve">   Foreign  Loans</t>
  </si>
  <si>
    <t>Deficit (-) Surplus (+) inclusive of LAA</t>
  </si>
  <si>
    <t>Overdraft inclusive of LAA</t>
  </si>
  <si>
    <t xml:space="preserve"> +    As per NRB records.</t>
  </si>
  <si>
    <t xml:space="preserve"> ++ Minus (-) indicates surplus.</t>
  </si>
  <si>
    <t xml:space="preserve"> #  Change in outstanding amount disbursed to VDC/DDC remaining unspent.</t>
  </si>
  <si>
    <t>Table 13</t>
  </si>
  <si>
    <t>Outstanding Domestic Debt of the Government of Nepal</t>
  </si>
  <si>
    <t>No.</t>
  </si>
  <si>
    <t xml:space="preserve"> Name of Bonds/Ownership</t>
  </si>
  <si>
    <t xml:space="preserve"> Treasury Bills</t>
  </si>
  <si>
    <t>a. Banking Sector</t>
  </si>
  <si>
    <t xml:space="preserve">   i. Nepal Rastra Bank</t>
  </si>
  <si>
    <t xml:space="preserve">  ii. Commercial Banks</t>
  </si>
  <si>
    <t>b. Non-Banking Sector</t>
  </si>
  <si>
    <t xml:space="preserve">     (of which ADB/N)</t>
  </si>
  <si>
    <t xml:space="preserve"> Development Bonds</t>
  </si>
  <si>
    <t xml:space="preserve">   i. Nepal Rastra Bank </t>
  </si>
  <si>
    <t xml:space="preserve">b. Non-Banking Sector </t>
  </si>
  <si>
    <t xml:space="preserve"> National Saving Certificates</t>
  </si>
  <si>
    <t xml:space="preserve"> Citizen Saving Bonds</t>
  </si>
  <si>
    <t xml:space="preserve"> Special Bonds</t>
  </si>
  <si>
    <t xml:space="preserve">  i. Commercial Banks</t>
  </si>
  <si>
    <t>b.Non-Banking Sector</t>
  </si>
  <si>
    <t xml:space="preserve">    (Of which duty drawback)</t>
  </si>
  <si>
    <t>Short Term Loan &amp; Advances</t>
  </si>
  <si>
    <t xml:space="preserve"> Grand Total</t>
  </si>
  <si>
    <t xml:space="preserve">  a  Banking Sector</t>
  </si>
  <si>
    <t xml:space="preserve">   i  NRB </t>
  </si>
  <si>
    <t xml:space="preserve"> b. Non-Banking Sector</t>
  </si>
  <si>
    <t>Oct</t>
  </si>
  <si>
    <t>Nov</t>
  </si>
  <si>
    <t>Dec</t>
  </si>
  <si>
    <t>Jan</t>
  </si>
  <si>
    <t>Feb</t>
  </si>
  <si>
    <t>Mar</t>
  </si>
  <si>
    <t>Apr</t>
  </si>
  <si>
    <t>May</t>
  </si>
  <si>
    <t>S.N.</t>
  </si>
  <si>
    <t xml:space="preserve">Particulars                                                                    </t>
  </si>
  <si>
    <t>% Change</t>
  </si>
  <si>
    <t>4 Over 1</t>
  </si>
  <si>
    <t>4 Over 2</t>
  </si>
  <si>
    <t>Total</t>
  </si>
  <si>
    <t xml:space="preserve">Total </t>
  </si>
  <si>
    <t>Share %</t>
  </si>
  <si>
    <t xml:space="preserve">Number of Companies Listed </t>
  </si>
  <si>
    <t xml:space="preserve"> Financial Institutions</t>
  </si>
  <si>
    <t xml:space="preserve">        Commercial Banks</t>
  </si>
  <si>
    <t xml:space="preserve">        Development Banks</t>
  </si>
  <si>
    <t xml:space="preserve">        Insurance</t>
  </si>
  <si>
    <t>Manufacturing &amp; Processing</t>
  </si>
  <si>
    <t>Hotel</t>
  </si>
  <si>
    <t>Trading</t>
  </si>
  <si>
    <t>Others</t>
  </si>
  <si>
    <t>Financial Institutions</t>
  </si>
  <si>
    <t xml:space="preserve">Total Paid Up Value of Listed Shares    (Rs. Million) </t>
  </si>
  <si>
    <t>Market Days</t>
  </si>
  <si>
    <t>Number of Companies Traded</t>
  </si>
  <si>
    <t>Number of Transactions</t>
  </si>
  <si>
    <t xml:space="preserve">Ratio of Turnover to Market Capitalization (%) </t>
  </si>
  <si>
    <t>GDP at current prices ( Rs.in million)</t>
  </si>
  <si>
    <t>Ratio of  Market Capitalization to GDP(%) *</t>
  </si>
  <si>
    <t>* The annual GDP figure has been used.</t>
  </si>
  <si>
    <t>Public Issue Approval</t>
  </si>
  <si>
    <t>Name of Issuing Company</t>
  </si>
  <si>
    <t>Types of Securities</t>
  </si>
  <si>
    <t>Amount of Issue Approved</t>
  </si>
  <si>
    <t>Permission Date</t>
  </si>
  <si>
    <t>(Rs. in million)</t>
  </si>
  <si>
    <t>Ordinary Share</t>
  </si>
  <si>
    <t>18/07/2006 (2063/4/2)</t>
  </si>
  <si>
    <t>Rights Share</t>
  </si>
  <si>
    <t>03/08/2006 (2063/4/18)</t>
  </si>
  <si>
    <t>Group</t>
  </si>
  <si>
    <t>NEPSE*</t>
  </si>
  <si>
    <t>Closing</t>
  </si>
  <si>
    <t>High</t>
  </si>
  <si>
    <t>Low</t>
  </si>
  <si>
    <t>4 over 1</t>
  </si>
  <si>
    <t>10 over 4</t>
  </si>
  <si>
    <t>10 over 7</t>
  </si>
  <si>
    <t>Commercial Banks</t>
  </si>
  <si>
    <t>Development Banks</t>
  </si>
  <si>
    <t xml:space="preserve"> Turnover Details </t>
  </si>
  <si>
    <t>Change in Share Unit (%)</t>
  </si>
  <si>
    <t>Change  in Share Amount (%)</t>
  </si>
  <si>
    <t>Share Units ('000)</t>
  </si>
  <si>
    <t>% Share of Value</t>
  </si>
  <si>
    <t>7 over 1</t>
  </si>
  <si>
    <t>7over 4</t>
  </si>
  <si>
    <t>8 over 2</t>
  </si>
  <si>
    <t>* Base Year: February 12, 1994</t>
  </si>
  <si>
    <t>Share Market Activities</t>
  </si>
  <si>
    <t>Table 6</t>
  </si>
  <si>
    <t xml:space="preserve">Current Macroeconomic Situation </t>
  </si>
  <si>
    <t>Monetary Survey</t>
  </si>
  <si>
    <t>Monetary Authorities' Account</t>
  </si>
  <si>
    <t>Condensed Assets and Liabilities of Commercial Banks</t>
  </si>
  <si>
    <t>Summary of Share Market Transactions</t>
  </si>
  <si>
    <t>National Urban Consumer Price Index</t>
  </si>
  <si>
    <t>Core CPI Inflation</t>
  </si>
  <si>
    <t>National Urban Consumer Price Index (Monthly Series)</t>
  </si>
  <si>
    <t>National Wholesale Price Index (Monthly Series)</t>
  </si>
  <si>
    <t>Government Budgetary Operation</t>
  </si>
  <si>
    <t>Direction of Foreign Trade</t>
  </si>
  <si>
    <t>Export of Major Commodities to India</t>
  </si>
  <si>
    <t>Export of Major Commodities to Other Countries</t>
  </si>
  <si>
    <t>Import of Selected Commodities from India</t>
  </si>
  <si>
    <t>Import of Selected Commodities from Other Countries</t>
  </si>
  <si>
    <t>Gross Foreign Exchange Holdings of the Banking Sector</t>
  </si>
  <si>
    <t xml:space="preserve">Summary  Balance of Payments </t>
  </si>
  <si>
    <t>DIRECTION OF FOREIGN TRADE*</t>
  </si>
  <si>
    <t>TOTAL EXPORTS</t>
  </si>
  <si>
    <t>To India</t>
  </si>
  <si>
    <t>To Other Countries</t>
  </si>
  <si>
    <t>TOTAL IMPORTS</t>
  </si>
  <si>
    <t>From India</t>
  </si>
  <si>
    <t>From Other Countries</t>
  </si>
  <si>
    <t>TOTAL TRADE BALANCE</t>
  </si>
  <si>
    <t>With India</t>
  </si>
  <si>
    <t>With Other Countries</t>
  </si>
  <si>
    <t>TOTAL FOREIGN TRADE</t>
  </si>
  <si>
    <t>1. Ratio of export and import</t>
  </si>
  <si>
    <t>India</t>
  </si>
  <si>
    <t>Other Countries</t>
  </si>
  <si>
    <t>2.Share in  total export</t>
  </si>
  <si>
    <t>3.Share in  total import</t>
  </si>
  <si>
    <t>4.Share in  Trade Balance</t>
  </si>
  <si>
    <t xml:space="preserve">5.Share in  total trade </t>
  </si>
  <si>
    <t>6. Share of  export and import in total trade</t>
  </si>
  <si>
    <t>Export</t>
  </si>
  <si>
    <t>Import</t>
  </si>
  <si>
    <t>* On customs data basis</t>
  </si>
  <si>
    <t>Table 14</t>
  </si>
  <si>
    <t xml:space="preserve"> A. Major Items</t>
  </si>
  <si>
    <t>Aluminium Section</t>
  </si>
  <si>
    <t>Batica hair oil</t>
  </si>
  <si>
    <t>Biscuits</t>
  </si>
  <si>
    <t>Brans</t>
  </si>
  <si>
    <t>Brooms</t>
  </si>
  <si>
    <t>Cardamom</t>
  </si>
  <si>
    <t>Catechue</t>
  </si>
  <si>
    <t>Cattlefeed</t>
  </si>
  <si>
    <t>Chemicals</t>
  </si>
  <si>
    <t>Cinnamon</t>
  </si>
  <si>
    <t>Copper Wire Rod</t>
  </si>
  <si>
    <t>Dried Ginger</t>
  </si>
  <si>
    <t>Fruits</t>
  </si>
  <si>
    <t>G.I. pipe</t>
  </si>
  <si>
    <t>Ghee (Vegetable)</t>
  </si>
  <si>
    <t>Ghee(Clarified)</t>
  </si>
  <si>
    <t>Ginger</t>
  </si>
  <si>
    <t>Handicraft Goods</t>
  </si>
  <si>
    <t>Herbs</t>
  </si>
  <si>
    <t>Juice</t>
  </si>
  <si>
    <t>Jute Goods</t>
  </si>
  <si>
    <t>Live Animals</t>
  </si>
  <si>
    <t>M.S. Pipe</t>
  </si>
  <si>
    <t>Marble Slab</t>
  </si>
  <si>
    <t>Medicine (Ayurvedic)</t>
  </si>
  <si>
    <t>Mustard &amp; Linseed</t>
  </si>
  <si>
    <t>Noodles</t>
  </si>
  <si>
    <t>Oil Cakes</t>
  </si>
  <si>
    <t>Paper</t>
  </si>
  <si>
    <t>Particle Board</t>
  </si>
  <si>
    <t>Pashmina</t>
  </si>
  <si>
    <t>Plastic Utensils</t>
  </si>
  <si>
    <t>Polyster Yarn</t>
  </si>
  <si>
    <t>Raw Jute</t>
  </si>
  <si>
    <t>Readymade garment</t>
  </si>
  <si>
    <t>Ricebran Oil</t>
  </si>
  <si>
    <t>Rosin</t>
  </si>
  <si>
    <t>Shoes and Sandles</t>
  </si>
  <si>
    <t>Skin</t>
  </si>
  <si>
    <t>Soap</t>
  </si>
  <si>
    <t>Stone and Sand</t>
  </si>
  <si>
    <t>Tarpentine</t>
  </si>
  <si>
    <t>Textiles*</t>
  </si>
  <si>
    <t>Thread</t>
  </si>
  <si>
    <t>Tooth Paste</t>
  </si>
  <si>
    <t>Turmeric</t>
  </si>
  <si>
    <t>Vegetable</t>
  </si>
  <si>
    <t>Wire</t>
  </si>
  <si>
    <t>Zinc Oxide</t>
  </si>
  <si>
    <t>Zinc sheet</t>
  </si>
  <si>
    <t xml:space="preserve"> B. Others</t>
  </si>
  <si>
    <t xml:space="preserve"> Total(A+B)</t>
  </si>
  <si>
    <t xml:space="preserve"> R= Revised</t>
  </si>
  <si>
    <t xml:space="preserve"> P = Provisional</t>
  </si>
  <si>
    <t xml:space="preserve"> *= including P.P. Fabric</t>
  </si>
  <si>
    <t>Table 15</t>
  </si>
  <si>
    <t>Handicraft ( Metal and Wooden )</t>
  </si>
  <si>
    <t>Nepalese Paper &amp; Paper Products</t>
  </si>
  <si>
    <t>Nigerseed</t>
  </si>
  <si>
    <t>Pashmina*</t>
  </si>
  <si>
    <t>Readymade Garments</t>
  </si>
  <si>
    <t>Readymade Leather Goods</t>
  </si>
  <si>
    <t>Silverware and Jewelleries</t>
  </si>
  <si>
    <t>Tanned Skin</t>
  </si>
  <si>
    <t>Tea</t>
  </si>
  <si>
    <t>Woolen Carpet</t>
  </si>
  <si>
    <t xml:space="preserve">    Total  (A+B)</t>
  </si>
  <si>
    <t>Table 16</t>
  </si>
  <si>
    <t>Agri. Equip.&amp; Parts</t>
  </si>
  <si>
    <t>Aluminium Ingot, Billet &amp; Rod</t>
  </si>
  <si>
    <t>Baby Food &amp; Milk Products</t>
  </si>
  <si>
    <t>Bitumen</t>
  </si>
  <si>
    <t>Books and Magazines</t>
  </si>
  <si>
    <t>Cement</t>
  </si>
  <si>
    <t>Chemical Fertilizer</t>
  </si>
  <si>
    <t>Coal</t>
  </si>
  <si>
    <t>Coldrolled Sheet Incoil</t>
  </si>
  <si>
    <t>Cooking Stoves</t>
  </si>
  <si>
    <t>Cosmetics</t>
  </si>
  <si>
    <t>Cuminseeds and Peppers</t>
  </si>
  <si>
    <t>Dry Cell Battery</t>
  </si>
  <si>
    <t>Electrical Equipment</t>
  </si>
  <si>
    <t>Enamel &amp; Other Paints</t>
  </si>
  <si>
    <t>Glass Sheet and G.Wares</t>
  </si>
  <si>
    <t>Hotrolled Sheet Incoil</t>
  </si>
  <si>
    <t>Incense Sticks</t>
  </si>
  <si>
    <t>Insecticides</t>
  </si>
  <si>
    <t>M.S. Billet</t>
  </si>
  <si>
    <t>M.S. Wire Rod</t>
  </si>
  <si>
    <t>Medicine</t>
  </si>
  <si>
    <t>Molasses Sugar</t>
  </si>
  <si>
    <t>Other Machinery &amp; Parts</t>
  </si>
  <si>
    <t>Other Stationary Goods</t>
  </si>
  <si>
    <t>Petroleum Products</t>
  </si>
  <si>
    <t>Pipe and Pipe Fittings</t>
  </si>
  <si>
    <t>Radio, TV, Deck &amp; Parts</t>
  </si>
  <si>
    <t>Raw Cotton</t>
  </si>
  <si>
    <t>Rice</t>
  </si>
  <si>
    <t>Salt</t>
  </si>
  <si>
    <t>Sanitaryware</t>
  </si>
  <si>
    <t>Shoes &amp; Sandles</t>
  </si>
  <si>
    <t>Steel Sheet</t>
  </si>
  <si>
    <t>Sugar</t>
  </si>
  <si>
    <t>Textiles</t>
  </si>
  <si>
    <t>Tobacco</t>
  </si>
  <si>
    <t>Tyre Tubes,Flapes</t>
  </si>
  <si>
    <t>Vegetables</t>
  </si>
  <si>
    <t>Vehicles &amp; Spare Parts</t>
  </si>
  <si>
    <t>Wire Products</t>
  </si>
  <si>
    <t xml:space="preserve"> Total (A+B)</t>
  </si>
  <si>
    <t xml:space="preserve"> R=Revised</t>
  </si>
  <si>
    <t xml:space="preserve"> P=Provisional</t>
  </si>
  <si>
    <t>Table 17</t>
  </si>
  <si>
    <t>Aircraft Spareparts</t>
  </si>
  <si>
    <t>Bags</t>
  </si>
  <si>
    <t>Betelnut</t>
  </si>
  <si>
    <t>Button</t>
  </si>
  <si>
    <t>Camera</t>
  </si>
  <si>
    <t>Cigarette Paper</t>
  </si>
  <si>
    <t>Clove</t>
  </si>
  <si>
    <t>Coconut Oil</t>
  </si>
  <si>
    <t>Computer Parts</t>
  </si>
  <si>
    <t>Copper Wire Rod,Scrapes &amp; Sheets</t>
  </si>
  <si>
    <t>Cosmetic Goods</t>
  </si>
  <si>
    <t>Crude Coconut Oil</t>
  </si>
  <si>
    <t>Crude Palm Oil</t>
  </si>
  <si>
    <t>Crude Soyabean Oil</t>
  </si>
  <si>
    <t>Cuminseed</t>
  </si>
  <si>
    <t>Door Locks</t>
  </si>
  <si>
    <t>Drycell Battery</t>
  </si>
  <si>
    <t>Edible Oil</t>
  </si>
  <si>
    <t>Electrical Goods</t>
  </si>
  <si>
    <t>Fastener</t>
  </si>
  <si>
    <t>Flash Light</t>
  </si>
  <si>
    <t>G.I.Wire</t>
  </si>
  <si>
    <t>Glasswares</t>
  </si>
  <si>
    <t>Gold</t>
  </si>
  <si>
    <t>M.S.Wire Rod</t>
  </si>
  <si>
    <t>Medical Equip.&amp; Tools</t>
  </si>
  <si>
    <t>Office Equip.&amp; Stationary</t>
  </si>
  <si>
    <t>Other Machinary &amp; Parts</t>
  </si>
  <si>
    <t>Other Stationaries</t>
  </si>
  <si>
    <t>P.V.C.Compound</t>
  </si>
  <si>
    <t>Palm Oil</t>
  </si>
  <si>
    <t>Parafin Wax</t>
  </si>
  <si>
    <t>Petroleum Products *</t>
  </si>
  <si>
    <t>Pipe &amp; Pipe Fittings</t>
  </si>
  <si>
    <t>Polythene Granules</t>
  </si>
  <si>
    <t>Powder Milk</t>
  </si>
  <si>
    <t>Raw Silk</t>
  </si>
  <si>
    <t>Raw Wool</t>
  </si>
  <si>
    <t>Shoes and Sandals</t>
  </si>
  <si>
    <t>Silver</t>
  </si>
  <si>
    <t>Small Cardamom</t>
  </si>
  <si>
    <t>Steel Rod &amp; Sheet</t>
  </si>
  <si>
    <t>Storage Battery</t>
  </si>
  <si>
    <t>Synthetic &amp; Natural Rubber</t>
  </si>
  <si>
    <t>Synthetic Carpet</t>
  </si>
  <si>
    <t>Telecommunication Equip. Parts</t>
  </si>
  <si>
    <t>Tello</t>
  </si>
  <si>
    <t>Textile Dyes</t>
  </si>
  <si>
    <t>Threads</t>
  </si>
  <si>
    <t>Toys</t>
  </si>
  <si>
    <t>Transport Equip.&amp; Parts</t>
  </si>
  <si>
    <t>Tyre,Tube &amp; Flaps</t>
  </si>
  <si>
    <t>Umbrella and Parts</t>
  </si>
  <si>
    <t>Video Television &amp; Parts</t>
  </si>
  <si>
    <t>Watches &amp; Bands</t>
  </si>
  <si>
    <t>Writing &amp; Printing Paper</t>
  </si>
  <si>
    <t>X-Ray Film</t>
  </si>
  <si>
    <t>Zinc Ingot</t>
  </si>
  <si>
    <t>Table 18</t>
  </si>
  <si>
    <t>Mid-Jul.</t>
  </si>
  <si>
    <t xml:space="preserve">2004 </t>
  </si>
  <si>
    <t xml:space="preserve">2005 </t>
  </si>
  <si>
    <t xml:space="preserve">2006 </t>
  </si>
  <si>
    <t>Convertible</t>
  </si>
  <si>
    <t>Inconvertible</t>
  </si>
  <si>
    <t>Commercial Bank</t>
  </si>
  <si>
    <t>Total Reserve</t>
  </si>
  <si>
    <t xml:space="preserve">      Share in total (in percent)</t>
  </si>
  <si>
    <t>Import Capacity(Equivalent Months)</t>
  </si>
  <si>
    <t>Merchandise</t>
  </si>
  <si>
    <t>Merchandise and Services</t>
  </si>
  <si>
    <t>1.Gross Foreign Exchange Reserve</t>
  </si>
  <si>
    <t>2.Gold,SDR,IMF Gold Tranche</t>
  </si>
  <si>
    <t>3.Gross Foreign Assets(1+2)</t>
  </si>
  <si>
    <t>4.Foreign Liabilities</t>
  </si>
  <si>
    <t>5.Net Foreign Assets(3-4)</t>
  </si>
  <si>
    <t>6.Change in NFA (before adj. ex. val.)*</t>
  </si>
  <si>
    <t xml:space="preserve">7.Exchange Valuation </t>
  </si>
  <si>
    <t>8.Change in NFA (6+7)**</t>
  </si>
  <si>
    <t>Sources: Nepal Rastra Bank and Commercial Banks;  Estimated.</t>
  </si>
  <si>
    <t xml:space="preserve">        * * = After adjusting exchange valuation gain/loss</t>
  </si>
  <si>
    <t>Table 20</t>
  </si>
  <si>
    <t xml:space="preserve">FY </t>
  </si>
  <si>
    <t>Month End*</t>
  </si>
  <si>
    <t>Monthly Average*</t>
  </si>
  <si>
    <t>Buying</t>
  </si>
  <si>
    <t>Selling</t>
  </si>
  <si>
    <t>Average
Middle Rate</t>
  </si>
  <si>
    <t>Sep</t>
  </si>
  <si>
    <t>Jun</t>
  </si>
  <si>
    <t>Jul</t>
  </si>
  <si>
    <t>Table 21</t>
  </si>
  <si>
    <t>Mid-July</t>
  </si>
  <si>
    <t>Jul-Jul</t>
  </si>
  <si>
    <t>Oil ($/barrel)*</t>
  </si>
  <si>
    <t>*Crude Oil Brent</t>
  </si>
  <si>
    <t>Table 22</t>
  </si>
  <si>
    <t>Price of Gold and Oil in the International Market</t>
  </si>
  <si>
    <t>Exchange Rate of US Dollar</t>
  </si>
  <si>
    <t>Particulars</t>
  </si>
  <si>
    <t>Annual</t>
  </si>
  <si>
    <t>A. Current Account</t>
  </si>
  <si>
    <t>Goods: Exports f.o.b.</t>
  </si>
  <si>
    <t>Oil</t>
  </si>
  <si>
    <t>Other</t>
  </si>
  <si>
    <t>Goods: Imports f.o.b.</t>
  </si>
  <si>
    <t>Balance on Goods</t>
  </si>
  <si>
    <t>Services: Net</t>
  </si>
  <si>
    <t>Services: credit</t>
  </si>
  <si>
    <t>Travel</t>
  </si>
  <si>
    <t>Government n.i.e.</t>
  </si>
  <si>
    <t>Services: debit</t>
  </si>
  <si>
    <t>Transportation</t>
  </si>
  <si>
    <t>Balance on Goods and Services</t>
  </si>
  <si>
    <t>Income: Net</t>
  </si>
  <si>
    <t>Income: credit</t>
  </si>
  <si>
    <t>Income: debit</t>
  </si>
  <si>
    <t>Balance on Goods,Services and Income</t>
  </si>
  <si>
    <t>Transfers: Net</t>
  </si>
  <si>
    <t>Current transfers: credit</t>
  </si>
  <si>
    <t>Grants</t>
  </si>
  <si>
    <t>Workers' remittances</t>
  </si>
  <si>
    <t>Pensions</t>
  </si>
  <si>
    <t>Other (Indian Excise Refund)</t>
  </si>
  <si>
    <t>Current transfers: debit</t>
  </si>
  <si>
    <t>B</t>
  </si>
  <si>
    <t>Capital Account (Capital Transfer)</t>
  </si>
  <si>
    <t>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</si>
  <si>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</si>
  <si>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</si>
  <si>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</si>
  <si>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</si>
  <si>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</si>
  <si>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</si>
  <si>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</si>
  <si>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</si>
  <si>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</si>
  <si>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</si>
  <si>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</si>
  <si>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</si>
  <si>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</si>
  <si>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Deposit money banks</t>
  </si>
  <si>
    <t>Other liabilities</t>
  </si>
  <si>
    <t>Total, Group A through C</t>
  </si>
  <si>
    <t>D.</t>
  </si>
  <si>
    <t>Miscellaneous Items, Net</t>
  </si>
  <si>
    <t>Total, Group A through D</t>
  </si>
  <si>
    <t>E. Reserves and Related Items</t>
  </si>
  <si>
    <t>Reserve assets</t>
  </si>
  <si>
    <t>Use of Fund Credit and Loans</t>
  </si>
  <si>
    <t>Changes in reserve net ( - increase )</t>
  </si>
  <si>
    <t>Table 19</t>
  </si>
  <si>
    <t>GROSS FOREIGN HOLDING OF THE BANKING SECTOR</t>
  </si>
  <si>
    <t>IMPORT OF SELECTED COMMODITIES FROM INDIA</t>
  </si>
  <si>
    <t xml:space="preserve"> EXPORT OF MAJOR COMMODITIES TO OTHER COUNTRIES</t>
  </si>
  <si>
    <t xml:space="preserve"> EXPORT OF MAJOR COMMODITIES TO INDIA</t>
  </si>
  <si>
    <t>01/09/2006 (2063/5/16)</t>
  </si>
  <si>
    <t>03/09/2006 (2063/5/18)</t>
  </si>
  <si>
    <t>07/09/2006 (2063/5/22)</t>
  </si>
  <si>
    <t>** Refers to past London historical fix.</t>
  </si>
  <si>
    <t>Gold ($/ounce)**</t>
  </si>
  <si>
    <t xml:space="preserve">     2005/06</t>
  </si>
  <si>
    <t xml:space="preserve">       d. Claims on Private Sector </t>
  </si>
  <si>
    <r>
      <t>2004/05</t>
    </r>
    <r>
      <rPr>
        <b/>
        <vertAlign val="superscript"/>
        <sz val="10"/>
        <rFont val="Times New Roman"/>
        <family val="1"/>
      </rPr>
      <t>R</t>
    </r>
  </si>
  <si>
    <r>
      <t>2005/06</t>
    </r>
    <r>
      <rPr>
        <b/>
        <vertAlign val="superscript"/>
        <sz val="10"/>
        <rFont val="Times New Roman"/>
        <family val="1"/>
      </rPr>
      <t>P</t>
    </r>
  </si>
  <si>
    <r>
      <t>2006/07</t>
    </r>
    <r>
      <rPr>
        <b/>
        <vertAlign val="superscript"/>
        <sz val="10"/>
        <rFont val="Times New Roman"/>
        <family val="1"/>
      </rPr>
      <t>P</t>
    </r>
  </si>
  <si>
    <t>IMPORT OF SELECTED COMMODITIES FROM OTHER COUNTRIES</t>
  </si>
  <si>
    <r>
      <t>2004/05</t>
    </r>
    <r>
      <rPr>
        <b/>
        <vertAlign val="superscript"/>
        <sz val="8"/>
        <rFont val="Times New Roman"/>
        <family val="1"/>
      </rPr>
      <t>R</t>
    </r>
  </si>
  <si>
    <r>
      <t>2005/06</t>
    </r>
    <r>
      <rPr>
        <b/>
        <vertAlign val="superscript"/>
        <sz val="8"/>
        <rFont val="Times New Roman"/>
        <family val="1"/>
      </rPr>
      <t>P</t>
    </r>
  </si>
  <si>
    <r>
      <t>2006/07</t>
    </r>
    <r>
      <rPr>
        <b/>
        <vertAlign val="superscript"/>
        <sz val="8"/>
        <rFont val="Times New Roman"/>
        <family val="1"/>
      </rPr>
      <t>P</t>
    </r>
  </si>
  <si>
    <r>
      <t xml:space="preserve">Sources: </t>
    </r>
    <r>
      <rPr>
        <sz val="8"/>
        <rFont val="Times New Roman"/>
        <family val="1"/>
      </rPr>
      <t>h</t>
    </r>
    <r>
      <rPr>
        <u val="single"/>
        <sz val="8"/>
        <rFont val="Times New Roman"/>
        <family val="1"/>
      </rPr>
      <t>ttp://www.eia.doe.gov/emeu/international/crude1.xls</t>
    </r>
    <r>
      <rPr>
        <sz val="8"/>
        <rFont val="Times New Roman"/>
        <family val="1"/>
      </rPr>
      <t xml:space="preserve"> and </t>
    </r>
    <r>
      <rPr>
        <u val="single"/>
        <sz val="8"/>
        <rFont val="Times New Roman"/>
        <family val="1"/>
      </rPr>
      <t>http://www.kitco.com/gold.londonfix.html</t>
    </r>
  </si>
  <si>
    <t>PRICE OF OIL AND GOLD IN THE INTERNATIONAL MARKET</t>
  </si>
  <si>
    <r>
      <t xml:space="preserve">EXCHANGE RATE OF US DOLLAR
</t>
    </r>
    <r>
      <rPr>
        <sz val="12"/>
        <rFont val="Times New Roman"/>
        <family val="1"/>
      </rPr>
      <t>(NRs/US$)</t>
    </r>
  </si>
  <si>
    <t>SUMMARY OF BALANCE OF PAYMENTS</t>
  </si>
  <si>
    <t xml:space="preserve">            *= Change in NFA is derived by taking mid-July as base and minus (-) sign indicates an increase.</t>
  </si>
  <si>
    <t>30/10/2006 (2063/7/13)</t>
  </si>
  <si>
    <t>Rs               In Million</t>
  </si>
  <si>
    <t>Rs  In              Million</t>
  </si>
  <si>
    <t>Rs in million</t>
  </si>
  <si>
    <t xml:space="preserve">     5.2 Repo Lending / SLF</t>
  </si>
  <si>
    <t xml:space="preserve">              Government</t>
  </si>
  <si>
    <t xml:space="preserve">             Non-government</t>
  </si>
  <si>
    <t>Table 4</t>
  </si>
  <si>
    <t>Table 5</t>
  </si>
  <si>
    <t>Resources excluding</t>
  </si>
  <si>
    <t>Memorandum Item</t>
  </si>
  <si>
    <t xml:space="preserve">   ii. Commercial Banks</t>
  </si>
  <si>
    <t>Adjusting Balances in Local Authorities' Accounts</t>
  </si>
  <si>
    <t xml:space="preserve">Short term Loans and Advances from NRB </t>
  </si>
  <si>
    <t xml:space="preserve"> Grand Total </t>
  </si>
  <si>
    <t xml:space="preserve">  Banking sector </t>
  </si>
  <si>
    <t>1.    OVERALL INDEX</t>
  </si>
  <si>
    <t>1.1. FOOD &amp; BEVERAGES</t>
  </si>
  <si>
    <t xml:space="preserve">       Rice and Rice Products</t>
  </si>
  <si>
    <t>1.2 Wheat and Wheat Flour</t>
  </si>
  <si>
    <t>1.3 Other Grains and Cereal products</t>
  </si>
  <si>
    <t xml:space="preserve">Vegetables and Fruits </t>
  </si>
  <si>
    <t>3.1.1 Vegetables without Leafy Green</t>
  </si>
  <si>
    <t>3.1.2 Leafy Green Vegetables</t>
  </si>
  <si>
    <t>3.2.1 Fruits</t>
  </si>
  <si>
    <t>3.2.2 Nuts</t>
  </si>
  <si>
    <t>1.2. NON-FOOD &amp; SERVICES</t>
  </si>
  <si>
    <t xml:space="preserve">       Cloths</t>
  </si>
  <si>
    <t xml:space="preserve">       Clothings</t>
  </si>
  <si>
    <t>11.3 Sewing Services</t>
  </si>
  <si>
    <t>13.1 House Furnishing and Household Goods</t>
  </si>
  <si>
    <t>13.2 House Rent</t>
  </si>
  <si>
    <t>13.3 Cleaning Supplies</t>
  </si>
  <si>
    <t xml:space="preserve">       Fuel, Light and Water</t>
  </si>
  <si>
    <t>Transport and Communication</t>
  </si>
  <si>
    <t>14.1 Transport</t>
  </si>
  <si>
    <t>14.1.1 Public Transport</t>
  </si>
  <si>
    <t>14.1.2 Private Transport</t>
  </si>
  <si>
    <t>14.2 Communication</t>
  </si>
  <si>
    <t>15.1 Medical Care</t>
  </si>
  <si>
    <t>15.2 Personal Care</t>
  </si>
  <si>
    <t>16.1 Education</t>
  </si>
  <si>
    <t>16.2 Reading and Recreation</t>
  </si>
  <si>
    <t>16.3 Religious Activities</t>
  </si>
  <si>
    <t>( Point to Point Annual Changes)</t>
  </si>
  <si>
    <t>Mid - Months</t>
  </si>
  <si>
    <t xml:space="preserve">        Finance Companies</t>
  </si>
  <si>
    <t>Bageshwori Bikash Bank Ltd.</t>
  </si>
  <si>
    <t xml:space="preserve">Peoples Finance Ltd. </t>
  </si>
  <si>
    <t xml:space="preserve">Sahayogi Bikash Bank Ltd. </t>
  </si>
  <si>
    <t>Finance Companies</t>
  </si>
  <si>
    <t>(Rs in million)</t>
  </si>
  <si>
    <t>5. Liquid Funds</t>
  </si>
  <si>
    <t xml:space="preserve">   5.1. Cash in Hand</t>
  </si>
  <si>
    <t xml:space="preserve">   5.2. Balance with Rastra Bank</t>
  </si>
  <si>
    <t xml:space="preserve">   5.3. Foreign Currency in Hand</t>
  </si>
  <si>
    <t xml:space="preserve">   5.5. Cash in Transit</t>
  </si>
  <si>
    <t xml:space="preserve">   5.4. Balance Held Abroad</t>
  </si>
  <si>
    <t>6. Loans and Advances</t>
  </si>
  <si>
    <t xml:space="preserve">   6.1. Claims on Government</t>
  </si>
  <si>
    <t xml:space="preserve">   6.2. Claims on  Non-Financial Govt. Ent.</t>
  </si>
  <si>
    <t xml:space="preserve">   6.3. Claims on Financial Ent.</t>
  </si>
  <si>
    <t xml:space="preserve">   6.4. Claims on Private Sector</t>
  </si>
  <si>
    <t xml:space="preserve">   6.5. Foreign Bills Purchased &amp; Discounted</t>
  </si>
  <si>
    <t xml:space="preserve">       Number ('000)</t>
  </si>
  <si>
    <t xml:space="preserve">       Amount (Rs.Million)</t>
  </si>
  <si>
    <t>SUMMARY OF SHARE MARKET TRANSACTIONS</t>
  </si>
  <si>
    <t xml:space="preserve">Average Daily Turnover:                      </t>
  </si>
  <si>
    <t xml:space="preserve"> SHARE MARKET ACTIVITIES</t>
  </si>
  <si>
    <t xml:space="preserve"> NATIONAL URBAN CONSUMER PRICE INDEX</t>
  </si>
  <si>
    <t>CORE CPI INFLATION**</t>
  </si>
  <si>
    <t>NATIONAL WHOLESALE PRICE INDEX</t>
  </si>
  <si>
    <t>NATIONAL SALARY AND WAGE RATE INDEX</t>
  </si>
  <si>
    <t>Worker</t>
  </si>
  <si>
    <r>
      <t xml:space="preserve">     Overdrafts</t>
    </r>
    <r>
      <rPr>
        <i/>
        <vertAlign val="superscript"/>
        <sz val="9"/>
        <rFont val="Times New Roman"/>
        <family val="1"/>
      </rPr>
      <t>++</t>
    </r>
  </si>
  <si>
    <t xml:space="preserve">  GOVERNMENT BUDGET OPERATION+</t>
  </si>
  <si>
    <t>Monetary Aggregates</t>
  </si>
  <si>
    <t xml:space="preserve">          Domestic Credit*</t>
  </si>
  <si>
    <t xml:space="preserve">            Claims on Private Sector* </t>
  </si>
  <si>
    <t xml:space="preserve">          Net Non-monetary Liabilities*</t>
  </si>
  <si>
    <t xml:space="preserve">Chhimek Bikash Bank Ltd. </t>
  </si>
  <si>
    <t>Alpic Everest Finance Ltd.  </t>
  </si>
  <si>
    <t>Nepal Development Bank Ltd. </t>
  </si>
  <si>
    <t>Insurance Companies</t>
  </si>
  <si>
    <t>Mid Month</t>
  </si>
  <si>
    <t>Ann Avg</t>
  </si>
  <si>
    <t>Navadurga Finance Ltd.</t>
  </si>
  <si>
    <t>Right Share</t>
  </si>
  <si>
    <t>12/12/2006 (2063/8/26)</t>
  </si>
  <si>
    <t>Gorkha Development Bank</t>
  </si>
  <si>
    <t>31/12/2006 (2063/9/16)</t>
  </si>
  <si>
    <t>Ace Finance Co. Ltd.</t>
  </si>
  <si>
    <t>12/01/2007 (2063/9/28)</t>
  </si>
  <si>
    <t>Annapurna Finance Ltd.</t>
  </si>
  <si>
    <t>15/01/2007 (2063/10/1)</t>
  </si>
  <si>
    <t>Dec/Jan</t>
  </si>
  <si>
    <t>* = Revised</t>
  </si>
  <si>
    <t xml:space="preserve">    Total - NRB</t>
  </si>
  <si>
    <t>*Adjusting credit write off of Rs 2869.3 million (Rs 821.7 million principal and Rs 2047.6 million interest) by NBL and Rs 13154.5 million (Rs 4055.2 million principal and Rs 9099.3 million interest) by RBB at mid-Oct 2006.</t>
  </si>
  <si>
    <t xml:space="preserve">           Other Liabilities*</t>
  </si>
  <si>
    <t xml:space="preserve">    Loans and Advances*</t>
  </si>
  <si>
    <t xml:space="preserve">          Claims on Private Sector*</t>
  </si>
  <si>
    <t>7. NRB Bonds</t>
  </si>
  <si>
    <t>8. Other Assets</t>
  </si>
  <si>
    <t>p  = provisional, e =estimates</t>
  </si>
  <si>
    <t xml:space="preserve">    10.2 PRGF</t>
  </si>
  <si>
    <t>Period end buying rate (NRS per US $)</t>
  </si>
  <si>
    <t>2005</t>
  </si>
  <si>
    <t>2006</t>
  </si>
  <si>
    <t>2007</t>
  </si>
  <si>
    <t xml:space="preserve">2007 </t>
  </si>
  <si>
    <t>Mid Jan - Mid Feb</t>
  </si>
  <si>
    <t>MONETARY AUTHORITIES' ACCOUINT</t>
  </si>
  <si>
    <t>Swablamban Bikas Bank</t>
  </si>
  <si>
    <t>26/02/2007 2063/10/14</t>
  </si>
  <si>
    <t>Himchuli Bikas Bank</t>
  </si>
  <si>
    <t>04/02/2007 2063/10/21</t>
  </si>
  <si>
    <t>Imperial Financial Ins.</t>
  </si>
  <si>
    <t>06/02/2007 2063/10/23</t>
  </si>
  <si>
    <t>NEPSE Sensitive Index</t>
  </si>
  <si>
    <t>OUTSTANDING DOMESTIC DEBT OF THE GON</t>
  </si>
  <si>
    <t>Jan/Feb</t>
  </si>
  <si>
    <t>Food &amp; Beverages</t>
  </si>
  <si>
    <t>Non-Food &amp; Services</t>
  </si>
  <si>
    <t>Domestic Goods</t>
  </si>
  <si>
    <t>Imported Goods</t>
  </si>
  <si>
    <t>Tradable Goods</t>
  </si>
  <si>
    <t>Non-Tradable Goods</t>
  </si>
  <si>
    <t>Govt. Controlled Goods</t>
  </si>
  <si>
    <t>Non-Controlled Goods</t>
  </si>
  <si>
    <t>Petroleum Product</t>
  </si>
  <si>
    <t>Non-Petroleum Product</t>
  </si>
  <si>
    <t>Index</t>
  </si>
  <si>
    <t xml:space="preserve">  Agricultural Commodities</t>
  </si>
  <si>
    <t xml:space="preserve"> Domestic Manufactured Commodities</t>
  </si>
  <si>
    <t xml:space="preserve"> Imported Commodities</t>
  </si>
  <si>
    <t>(Based on the First Eight Months' Data of 2006/07)</t>
  </si>
  <si>
    <t>Mar (e)</t>
  </si>
  <si>
    <t xml:space="preserve">Mid Feb -Mid Mar </t>
  </si>
  <si>
    <t>Mid Jan -Mid Feb</t>
  </si>
  <si>
    <t xml:space="preserve">Mid Feb - Mid Mar </t>
  </si>
  <si>
    <t>Mid Feb - Mid Mar</t>
  </si>
  <si>
    <t>Mid-Jan - Mid Feb</t>
  </si>
  <si>
    <t>Mid Feb-Mid Mar</t>
  </si>
  <si>
    <t>Feb/Mar</t>
  </si>
  <si>
    <t>March</t>
  </si>
  <si>
    <t>First Eight Months</t>
  </si>
  <si>
    <t>Mid-Mar</t>
  </si>
  <si>
    <t>8 months</t>
  </si>
  <si>
    <t xml:space="preserve">  In the First Eight Months</t>
  </si>
  <si>
    <t>Mid-March</t>
  </si>
  <si>
    <t xml:space="preserve"> 1/ Adjusting the exchange valuation gain of  Rs. 449.09 million.</t>
  </si>
  <si>
    <t xml:space="preserve"> 2/ Adjusting the exchange valuation loss of Rs 5278.47 million.</t>
  </si>
  <si>
    <t xml:space="preserve"> 1/ Adjusting the exchange valuation gain of Rs. 618.79 million.</t>
  </si>
  <si>
    <t xml:space="preserve"> 2/ Adjusting the exchange valuation loss of Rs. 5274.87 million.</t>
  </si>
  <si>
    <t xml:space="preserve"> 1/ Adjusting the exchange valuation loss of  Rs. 169.7 million.</t>
  </si>
  <si>
    <t xml:space="preserve"> 2/ Adjusting the exchange valuation loss of Rs 3.6 million</t>
  </si>
  <si>
    <t xml:space="preserve">Annapurna Bikas Bank </t>
  </si>
  <si>
    <t>21/02/07 2063/11/21</t>
  </si>
  <si>
    <t>Yeti Finance Ltd.</t>
  </si>
  <si>
    <t>05/03/2007 2063/11/21</t>
  </si>
  <si>
    <t>ICFC Bittiya Sanstha Ltd.</t>
  </si>
  <si>
    <t>08/03/2007 2063/11/24</t>
  </si>
  <si>
    <t>Civil Merchant Bittiya Sanstha</t>
  </si>
  <si>
    <t>15/03/2007 2063/12/1</t>
  </si>
  <si>
    <t>PUBLIC ISSUE APPROVAL</t>
  </si>
  <si>
    <t>Mid Mar</t>
  </si>
  <si>
    <r>
      <t>2006/07</t>
    </r>
    <r>
      <rPr>
        <b/>
        <vertAlign val="superscript"/>
        <sz val="9"/>
        <rFont val="Times New Roman"/>
        <family val="1"/>
      </rPr>
      <t>P</t>
    </r>
  </si>
  <si>
    <t xml:space="preserve"> P  Preliminary </t>
  </si>
  <si>
    <t>@  Interest from Government Treasury transactions and others.</t>
  </si>
  <si>
    <t>Table 23</t>
  </si>
  <si>
    <t>Mar-Mar</t>
  </si>
  <si>
    <t>Money Multiplier (M1)</t>
  </si>
  <si>
    <t>Money Multiplier (M2)</t>
  </si>
  <si>
    <t>11. Capital and Reserves</t>
  </si>
  <si>
    <t>Total Domestic Deposits</t>
  </si>
  <si>
    <t>Amount Change</t>
  </si>
  <si>
    <t>July-March</t>
  </si>
  <si>
    <t>Changes In the First Eight Months of</t>
  </si>
  <si>
    <r>
      <t xml:space="preserve">     2006/07</t>
    </r>
    <r>
      <rPr>
        <b/>
        <vertAlign val="superscript"/>
        <sz val="10"/>
        <rFont val="Times New Roman"/>
        <family val="1"/>
      </rPr>
      <t>P</t>
    </r>
  </si>
  <si>
    <t>* As per the Nepalese Calendar.</t>
  </si>
  <si>
    <t xml:space="preserve"> (Rs in million)</t>
  </si>
  <si>
    <t>Market Capitalization of Listed Companies (Rs. Million)</t>
  </si>
  <si>
    <t>MID-MARCH 2007 (FAGUN 2063)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</si>
</sst>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0.0_)"/>
    <numFmt numFmtId="167" formatCode="0_)"/>
    <numFmt numFmtId="168" formatCode="0.00_)"/>
    <numFmt numFmtId="169" formatCode="0.000"/>
    <numFmt numFmtId="170" formatCode="0.000000"/>
    <numFmt numFmtId="171" formatCode="0.00000"/>
    <numFmt numFmtId="172" formatCode="0.0000"/>
    <numFmt numFmtId="173" formatCode="0.0000000"/>
    <numFmt numFmtId="174" formatCode="0.000_)"/>
  </numFmts>
  <fonts count="40">
    <font>
      <sz val="10"/>
      <name val="Arial"/>
      <family val="0"/>
    </font>
    <font>
      <b/>
      <sz val="10"/>
      <name val="Times New Roman"/>
      <family val="1"/>
    </font>
    <font>
      <sz val="10"/>
      <name val="Times New Roman"/>
      <family val="1"/>
    </font>
    <font>
      <b/>
      <u val="single"/>
      <sz val="10"/>
      <name val="Times New Roman"/>
      <family val="1"/>
    </font>
    <font>
      <sz val="10"/>
      <name val="Courier"/>
      <family val="0"/>
    </font>
    <font>
      <b/>
      <sz val="28"/>
      <name val="Times New Roman"/>
      <family val="1"/>
    </font>
    <font>
      <b/>
      <sz val="22"/>
      <name val="Times New Roman"/>
      <family val="1"/>
    </font>
    <font>
      <b/>
      <sz val="20"/>
      <name val="Times New Roman"/>
      <family val="1"/>
    </font>
    <font>
      <b/>
      <sz val="12"/>
      <name val="Times New Roman"/>
      <family val="1"/>
    </font>
    <font>
      <b/>
      <i/>
      <sz val="10"/>
      <name val="Times New Roman"/>
      <family val="1"/>
    </font>
    <font>
      <sz val="9"/>
      <name val="Times New Roman"/>
      <family val="1"/>
    </font>
    <font>
      <b/>
      <sz val="11"/>
      <name val="Times New Roman"/>
      <family val="1"/>
    </font>
    <font>
      <sz val="8"/>
      <name val="Times New Roman"/>
      <family val="1"/>
    </font>
    <font>
      <sz val="12"/>
      <name val="Times New Roman"/>
      <family val="1"/>
    </font>
    <font>
      <b/>
      <sz val="14"/>
      <name val="Times New Roman"/>
      <family val="1"/>
    </font>
    <font>
      <u val="single"/>
      <sz val="10"/>
      <color indexed="12"/>
      <name val="Arial"/>
      <family val="0"/>
    </font>
    <font>
      <u val="single"/>
      <sz val="10"/>
      <color indexed="36"/>
      <name val="Arial"/>
      <family val="0"/>
    </font>
    <font>
      <i/>
      <sz val="11"/>
      <name val="Times New Roman"/>
      <family val="1"/>
    </font>
    <font>
      <b/>
      <vertAlign val="superscript"/>
      <sz val="10"/>
      <name val="Times New Roman"/>
      <family val="1"/>
    </font>
    <font>
      <b/>
      <sz val="9"/>
      <name val="Times New Roman"/>
      <family val="1"/>
    </font>
    <font>
      <b/>
      <sz val="14"/>
      <color indexed="8"/>
      <name val="Times New Roman"/>
      <family val="1"/>
    </font>
    <font>
      <sz val="11"/>
      <name val="Times New Roman"/>
      <family val="1"/>
    </font>
    <font>
      <b/>
      <sz val="8"/>
      <name val="Times New Roman"/>
      <family val="1"/>
    </font>
    <font>
      <b/>
      <vertAlign val="superscript"/>
      <sz val="8"/>
      <name val="Times New Roman"/>
      <family val="1"/>
    </font>
    <font>
      <i/>
      <sz val="10"/>
      <name val="Times New Roman"/>
      <family val="1"/>
    </font>
    <font>
      <b/>
      <i/>
      <sz val="8"/>
      <name val="Times New Roman"/>
      <family val="1"/>
    </font>
    <font>
      <u val="single"/>
      <sz val="8"/>
      <name val="Times New Roman"/>
      <family val="1"/>
    </font>
    <font>
      <sz val="14"/>
      <name val="Times New Roman"/>
      <family val="1"/>
    </font>
    <font>
      <b/>
      <sz val="16"/>
      <name val="Times New Roman"/>
      <family val="1"/>
    </font>
    <font>
      <b/>
      <i/>
      <sz val="12"/>
      <name val="Times New Roman"/>
      <family val="1"/>
    </font>
    <font>
      <i/>
      <sz val="8"/>
      <name val="Times New Roman"/>
      <family val="1"/>
    </font>
    <font>
      <u val="single"/>
      <sz val="10"/>
      <name val="Times New Roman"/>
      <family val="1"/>
    </font>
    <font>
      <sz val="18"/>
      <name val="Times New Roman"/>
      <family val="1"/>
    </font>
    <font>
      <i/>
      <sz val="9"/>
      <name val="Times New Roman"/>
      <family val="1"/>
    </font>
    <font>
      <i/>
      <vertAlign val="superscript"/>
      <sz val="9"/>
      <name val="Times New Roman"/>
      <family val="1"/>
    </font>
    <font>
      <sz val="8"/>
      <name val="Arial"/>
      <family val="2"/>
    </font>
    <font>
      <i/>
      <sz val="16"/>
      <name val="Times New Roman"/>
      <family val="1"/>
    </font>
    <font>
      <b/>
      <sz val="10"/>
      <name val="Arial"/>
      <family val="0"/>
    </font>
    <font>
      <b/>
      <sz val="13"/>
      <name val="Times New Roman"/>
      <family val="1"/>
    </font>
    <font>
      <b/>
      <vertAlign val="superscript"/>
      <sz val="9"/>
      <name val="Times New Roman"/>
      <family val="1"/>
    </font>
  </fonts>
  <fills count="3">
    <fill>
      <patternFill/>
    </fill>
    <fill>
      <patternFill patternType="gray125"/>
    </fill>
    <fill>
      <patternFill patternType="solid">
        <fgColor indexed="22"/>
        <bgColor indexed="64"/>
      </patternFill>
    </fill>
  </fills>
  <borders count="40">
    <border>
      <left/>
      <right/>
      <top/>
      <bottom/>
      <diagonal/>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double"/>
      <right>
        <color indexed="63"/>
      </right>
      <top>
        <color indexed="63"/>
      </top>
      <bottom style="thin"/>
    </border>
    <border>
      <left style="thin"/>
      <right style="hair"/>
      <top style="thin"/>
      <bottom>
        <color indexed="63"/>
      </bottom>
    </border>
    <border>
      <left style="hair"/>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color indexed="63"/>
      </left>
      <right style="hair"/>
      <top style="thin"/>
      <bottom>
        <color indexed="63"/>
      </bottom>
    </border>
    <border>
      <left style="hair"/>
      <right>
        <color indexed="63"/>
      </right>
      <top style="thin"/>
      <bottom>
        <color indexed="63"/>
      </bottom>
    </border>
    <border>
      <left style="hair"/>
      <right style="thin"/>
      <top>
        <color indexed="63"/>
      </top>
      <bottom>
        <color indexed="63"/>
      </botto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style="hair"/>
      <right style="thin"/>
      <top style="thin"/>
      <bottom>
        <color indexed="63"/>
      </bottom>
    </border>
    <border>
      <left style="double"/>
      <right style="thin"/>
      <top style="thin"/>
      <bottom style="double"/>
    </border>
    <border>
      <left style="thin"/>
      <right style="double"/>
      <top style="thin"/>
      <bottom style="double"/>
    </border>
    <border>
      <left style="double"/>
      <right style="thin"/>
      <top>
        <color indexed="63"/>
      </top>
      <bottom style="thin"/>
    </border>
    <border>
      <left style="thin"/>
      <right style="double"/>
      <top>
        <color indexed="63"/>
      </top>
      <bottom style="thin"/>
    </border>
    <border>
      <left style="thin"/>
      <right style="thin"/>
      <top style="thin"/>
      <bottom style="double"/>
    </border>
    <border>
      <left>
        <color indexed="63"/>
      </left>
      <right>
        <color indexed="63"/>
      </right>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165" fontId="4" fillId="0" borderId="0">
      <alignment/>
      <protection/>
    </xf>
    <xf numFmtId="0" fontId="0" fillId="0" borderId="0">
      <alignment/>
      <protection/>
    </xf>
    <xf numFmtId="165" fontId="4"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952">
    <xf numFmtId="0" fontId="0" fillId="0" borderId="0" xfId="0" applyAlignment="1">
      <alignment/>
    </xf>
    <xf numFmtId="164" fontId="2" fillId="0" borderId="0" xfId="0" applyNumberFormat="1" applyFont="1" applyAlignment="1">
      <alignment/>
    </xf>
    <xf numFmtId="165" fontId="2" fillId="0" borderId="0" xfId="22" applyFont="1">
      <alignment/>
      <protection/>
    </xf>
    <xf numFmtId="165" fontId="2" fillId="0" borderId="1" xfId="22" applyNumberFormat="1" applyFont="1" applyBorder="1" applyAlignment="1" applyProtection="1">
      <alignment horizontal="centerContinuous"/>
      <protection/>
    </xf>
    <xf numFmtId="165" fontId="2" fillId="0" borderId="2" xfId="22" applyFont="1" applyBorder="1" applyAlignment="1">
      <alignment horizontal="centerContinuous"/>
      <protection/>
    </xf>
    <xf numFmtId="165" fontId="2" fillId="0" borderId="3" xfId="22" applyNumberFormat="1" applyFont="1" applyBorder="1" applyAlignment="1" applyProtection="1">
      <alignment horizontal="center"/>
      <protection/>
    </xf>
    <xf numFmtId="165" fontId="2" fillId="0" borderId="0" xfId="22" applyNumberFormat="1" applyFont="1" applyAlignment="1" applyProtection="1">
      <alignment horizontal="left"/>
      <protection/>
    </xf>
    <xf numFmtId="164" fontId="2" fillId="0" borderId="0" xfId="22" applyNumberFormat="1" applyFont="1">
      <alignment/>
      <protection/>
    </xf>
    <xf numFmtId="0" fontId="2" fillId="0" borderId="0" xfId="0" applyFont="1" applyAlignment="1">
      <alignment/>
    </xf>
    <xf numFmtId="0" fontId="2" fillId="0" borderId="0" xfId="0" applyFont="1" applyAlignment="1">
      <alignment horizontal="left"/>
    </xf>
    <xf numFmtId="0" fontId="2" fillId="0" borderId="0" xfId="0" applyFont="1" applyBorder="1" applyAlignment="1">
      <alignment/>
    </xf>
    <xf numFmtId="0" fontId="1" fillId="0" borderId="0" xfId="0" applyFont="1" applyBorder="1" applyAlignment="1">
      <alignment vertical="center"/>
    </xf>
    <xf numFmtId="0" fontId="7" fillId="0" borderId="0"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xf>
    <xf numFmtId="165" fontId="2" fillId="0" borderId="0" xfId="22" applyNumberFormat="1" applyFont="1" applyBorder="1" applyAlignment="1" applyProtection="1">
      <alignment horizontal="center"/>
      <protection/>
    </xf>
    <xf numFmtId="165" fontId="2" fillId="0" borderId="0" xfId="22" applyNumberFormat="1" applyFont="1" applyBorder="1" applyAlignment="1" applyProtection="1">
      <alignment horizontal="center" vertical="center"/>
      <protection/>
    </xf>
    <xf numFmtId="164" fontId="2" fillId="0" borderId="0" xfId="0" applyNumberFormat="1" applyFont="1" applyBorder="1" applyAlignment="1">
      <alignment/>
    </xf>
    <xf numFmtId="0" fontId="12" fillId="0" borderId="0" xfId="0" applyFont="1" applyBorder="1" applyAlignment="1">
      <alignment vertical="top" wrapText="1"/>
    </xf>
    <xf numFmtId="0" fontId="2" fillId="0" borderId="6" xfId="0" applyFont="1" applyBorder="1" applyAlignment="1">
      <alignment/>
    </xf>
    <xf numFmtId="0" fontId="2" fillId="0" borderId="0" xfId="0" applyFont="1" applyFill="1" applyAlignment="1">
      <alignment/>
    </xf>
    <xf numFmtId="0" fontId="1" fillId="0" borderId="0" xfId="0" applyFont="1" applyAlignment="1" applyProtection="1">
      <alignment horizontal="center"/>
      <protection/>
    </xf>
    <xf numFmtId="0" fontId="2" fillId="0" borderId="0" xfId="0" applyFont="1" applyAlignment="1" applyProtection="1" quotePrefix="1">
      <alignment horizontal="center"/>
      <protection/>
    </xf>
    <xf numFmtId="0" fontId="2" fillId="0" borderId="0" xfId="0" applyFont="1" applyAlignment="1">
      <alignment horizontal="right"/>
    </xf>
    <xf numFmtId="0" fontId="1" fillId="0" borderId="0" xfId="0" applyFont="1" applyAlignment="1">
      <alignment/>
    </xf>
    <xf numFmtId="0" fontId="2" fillId="0" borderId="7" xfId="0" applyFont="1" applyBorder="1" applyAlignment="1">
      <alignment/>
    </xf>
    <xf numFmtId="0" fontId="2" fillId="0" borderId="8" xfId="0" applyFont="1" applyBorder="1" applyAlignment="1">
      <alignment/>
    </xf>
    <xf numFmtId="0" fontId="2" fillId="0" borderId="3" xfId="0" applyFont="1" applyBorder="1" applyAlignment="1">
      <alignment/>
    </xf>
    <xf numFmtId="0" fontId="3" fillId="0" borderId="8" xfId="0" applyFont="1" applyBorder="1" applyAlignment="1">
      <alignment/>
    </xf>
    <xf numFmtId="0" fontId="2" fillId="0" borderId="8" xfId="0" applyFont="1" applyBorder="1" applyAlignment="1" quotePrefix="1">
      <alignment horizontal="left"/>
    </xf>
    <xf numFmtId="0" fontId="2" fillId="0" borderId="8" xfId="0" applyFont="1" applyFill="1" applyBorder="1" applyAlignment="1">
      <alignment/>
    </xf>
    <xf numFmtId="0" fontId="2" fillId="0" borderId="3" xfId="0" applyFont="1" applyFill="1" applyBorder="1" applyAlignment="1">
      <alignment/>
    </xf>
    <xf numFmtId="0" fontId="2" fillId="0" borderId="9" xfId="0" applyFont="1" applyFill="1" applyBorder="1" applyAlignment="1">
      <alignment/>
    </xf>
    <xf numFmtId="0" fontId="2" fillId="0" borderId="0" xfId="0" applyFont="1" applyAlignment="1" quotePrefix="1">
      <alignment horizontal="left"/>
    </xf>
    <xf numFmtId="0" fontId="2" fillId="0" borderId="0" xfId="0" applyFont="1" applyBorder="1" applyAlignment="1" quotePrefix="1">
      <alignment horizontal="left"/>
    </xf>
    <xf numFmtId="168" fontId="2" fillId="0" borderId="0" xfId="0" applyNumberFormat="1" applyFont="1" applyAlignment="1">
      <alignment/>
    </xf>
    <xf numFmtId="0" fontId="2" fillId="0" borderId="7" xfId="0" applyFont="1" applyFill="1" applyBorder="1" applyAlignment="1">
      <alignment/>
    </xf>
    <xf numFmtId="0" fontId="8" fillId="0" borderId="0" xfId="0" applyFont="1" applyAlignment="1" applyProtection="1">
      <alignment horizontal="center"/>
      <protection/>
    </xf>
    <xf numFmtId="0" fontId="2" fillId="0" borderId="10" xfId="0" applyFont="1" applyBorder="1" applyAlignment="1">
      <alignment/>
    </xf>
    <xf numFmtId="0" fontId="3" fillId="0" borderId="10" xfId="0" applyFont="1" applyBorder="1" applyAlignment="1" applyProtection="1">
      <alignment/>
      <protection/>
    </xf>
    <xf numFmtId="0" fontId="13" fillId="0" borderId="0" xfId="0" applyFont="1" applyBorder="1" applyAlignment="1">
      <alignment horizontal="center"/>
    </xf>
    <xf numFmtId="0" fontId="21" fillId="0" borderId="0" xfId="0" applyFont="1" applyBorder="1" applyAlignment="1">
      <alignment horizontal="center"/>
    </xf>
    <xf numFmtId="0" fontId="21" fillId="0" borderId="0" xfId="0" applyFont="1" applyBorder="1" applyAlignment="1">
      <alignment/>
    </xf>
    <xf numFmtId="0" fontId="21" fillId="0" borderId="0" xfId="0" applyFont="1" applyAlignment="1">
      <alignment/>
    </xf>
    <xf numFmtId="0" fontId="21" fillId="0" borderId="0" xfId="0" applyFont="1" applyFill="1" applyBorder="1" applyAlignment="1">
      <alignment/>
    </xf>
    <xf numFmtId="164" fontId="12" fillId="0" borderId="8" xfId="0" applyNumberFormat="1" applyFont="1" applyBorder="1" applyAlignment="1">
      <alignment/>
    </xf>
    <xf numFmtId="164" fontId="12" fillId="0" borderId="0" xfId="0" applyNumberFormat="1" applyFont="1" applyAlignment="1">
      <alignment/>
    </xf>
    <xf numFmtId="164" fontId="12" fillId="0" borderId="10" xfId="0" applyNumberFormat="1" applyFont="1" applyBorder="1" applyAlignment="1">
      <alignment/>
    </xf>
    <xf numFmtId="164" fontId="22" fillId="0" borderId="10" xfId="0" applyNumberFormat="1" applyFont="1" applyBorder="1" applyAlignment="1">
      <alignment/>
    </xf>
    <xf numFmtId="164" fontId="22" fillId="0" borderId="8" xfId="0" applyNumberFormat="1" applyFont="1" applyBorder="1" applyAlignment="1">
      <alignment/>
    </xf>
    <xf numFmtId="164" fontId="24" fillId="0" borderId="0" xfId="0" applyNumberFormat="1" applyFont="1" applyAlignment="1">
      <alignment/>
    </xf>
    <xf numFmtId="164" fontId="1" fillId="0" borderId="0" xfId="0" applyNumberFormat="1" applyFont="1" applyAlignment="1">
      <alignment/>
    </xf>
    <xf numFmtId="164" fontId="22" fillId="0" borderId="11" xfId="0" applyNumberFormat="1" applyFont="1" applyBorder="1" applyAlignment="1">
      <alignment/>
    </xf>
    <xf numFmtId="164" fontId="22" fillId="0" borderId="3" xfId="0" applyNumberFormat="1" applyFont="1" applyBorder="1" applyAlignment="1">
      <alignment/>
    </xf>
    <xf numFmtId="0" fontId="12" fillId="0" borderId="0" xfId="0" applyFont="1" applyAlignment="1">
      <alignment/>
    </xf>
    <xf numFmtId="0" fontId="24" fillId="0" borderId="0" xfId="0" applyFont="1" applyAlignment="1">
      <alignment/>
    </xf>
    <xf numFmtId="164" fontId="22" fillId="0" borderId="6" xfId="0" applyNumberFormat="1" applyFont="1" applyBorder="1" applyAlignment="1">
      <alignment/>
    </xf>
    <xf numFmtId="2" fontId="10" fillId="0" borderId="0" xfId="0" applyNumberFormat="1" applyFont="1" applyBorder="1" applyAlignment="1">
      <alignment/>
    </xf>
    <xf numFmtId="0" fontId="10" fillId="0" borderId="10" xfId="0" applyFont="1" applyBorder="1" applyAlignment="1">
      <alignment horizontal="center"/>
    </xf>
    <xf numFmtId="0" fontId="10" fillId="0" borderId="0" xfId="0" applyFont="1" applyAlignment="1">
      <alignment/>
    </xf>
    <xf numFmtId="0" fontId="10" fillId="0" borderId="0" xfId="0" applyFont="1" applyBorder="1" applyAlignment="1">
      <alignment/>
    </xf>
    <xf numFmtId="0" fontId="10" fillId="0" borderId="6" xfId="0" applyFont="1" applyBorder="1" applyAlignment="1">
      <alignment/>
    </xf>
    <xf numFmtId="2" fontId="10" fillId="0" borderId="6" xfId="0" applyNumberFormat="1" applyFont="1" applyBorder="1" applyAlignment="1">
      <alignment/>
    </xf>
    <xf numFmtId="2" fontId="10" fillId="0" borderId="12" xfId="0" applyNumberFormat="1" applyFont="1" applyBorder="1" applyAlignment="1">
      <alignment/>
    </xf>
    <xf numFmtId="0" fontId="1" fillId="2" borderId="12" xfId="0" applyFont="1" applyFill="1" applyBorder="1" applyAlignment="1">
      <alignment horizontal="center" vertical="center"/>
    </xf>
    <xf numFmtId="165" fontId="1" fillId="0" borderId="13" xfId="22" applyNumberFormat="1" applyFont="1" applyBorder="1" applyAlignment="1" applyProtection="1">
      <alignment horizontal="center" vertical="center"/>
      <protection/>
    </xf>
    <xf numFmtId="0" fontId="1" fillId="0" borderId="0" xfId="0" applyFont="1" applyBorder="1" applyAlignment="1">
      <alignment/>
    </xf>
    <xf numFmtId="0" fontId="2" fillId="0" borderId="9" xfId="0" applyFont="1" applyBorder="1" applyAlignment="1">
      <alignment/>
    </xf>
    <xf numFmtId="0" fontId="10" fillId="0" borderId="11" xfId="0" applyFont="1" applyBorder="1" applyAlignment="1">
      <alignment horizontal="center"/>
    </xf>
    <xf numFmtId="0" fontId="1" fillId="0" borderId="8" xfId="0" applyFont="1" applyBorder="1" applyAlignment="1">
      <alignment/>
    </xf>
    <xf numFmtId="0" fontId="10" fillId="0" borderId="0" xfId="0" applyFont="1" applyAlignment="1">
      <alignment horizontal="right"/>
    </xf>
    <xf numFmtId="164" fontId="19" fillId="0" borderId="10" xfId="25" applyNumberFormat="1" applyFont="1" applyBorder="1">
      <alignment/>
      <protection/>
    </xf>
    <xf numFmtId="164" fontId="10" fillId="0" borderId="10" xfId="25" applyNumberFormat="1" applyFont="1" applyBorder="1">
      <alignment/>
      <protection/>
    </xf>
    <xf numFmtId="164" fontId="10" fillId="0" borderId="11" xfId="25" applyNumberFormat="1" applyFont="1" applyBorder="1">
      <alignment/>
      <protection/>
    </xf>
    <xf numFmtId="164" fontId="10" fillId="0" borderId="12" xfId="25" applyNumberFormat="1" applyFont="1" applyBorder="1">
      <alignment/>
      <protection/>
    </xf>
    <xf numFmtId="164" fontId="10" fillId="0" borderId="14" xfId="25" applyNumberFormat="1" applyFont="1" applyBorder="1">
      <alignment/>
      <protection/>
    </xf>
    <xf numFmtId="164" fontId="10" fillId="0" borderId="15" xfId="25" applyNumberFormat="1" applyFont="1" applyBorder="1">
      <alignment/>
      <protection/>
    </xf>
    <xf numFmtId="164" fontId="10" fillId="0" borderId="16" xfId="25" applyNumberFormat="1" applyFont="1" applyBorder="1">
      <alignment/>
      <protection/>
    </xf>
    <xf numFmtId="164" fontId="10" fillId="0" borderId="9" xfId="25" applyNumberFormat="1" applyFont="1" applyBorder="1">
      <alignment/>
      <protection/>
    </xf>
    <xf numFmtId="164" fontId="10" fillId="0" borderId="0" xfId="25" applyNumberFormat="1" applyFont="1" applyBorder="1">
      <alignment/>
      <protection/>
    </xf>
    <xf numFmtId="0" fontId="1" fillId="2" borderId="13" xfId="0" applyFont="1" applyFill="1" applyBorder="1" applyAlignment="1" applyProtection="1">
      <alignment horizontal="right"/>
      <protection/>
    </xf>
    <xf numFmtId="164" fontId="19" fillId="0" borderId="8" xfId="25" applyNumberFormat="1" applyFont="1" applyFill="1" applyBorder="1" applyAlignment="1">
      <alignment horizontal="right"/>
      <protection/>
    </xf>
    <xf numFmtId="164" fontId="10" fillId="0" borderId="8" xfId="25" applyNumberFormat="1" applyFont="1" applyFill="1" applyBorder="1" applyAlignment="1" applyProtection="1">
      <alignment horizontal="right"/>
      <protection/>
    </xf>
    <xf numFmtId="164" fontId="10" fillId="0" borderId="3" xfId="25" applyNumberFormat="1" applyFont="1" applyFill="1" applyBorder="1" applyAlignment="1" applyProtection="1">
      <alignment horizontal="right"/>
      <protection/>
    </xf>
    <xf numFmtId="164" fontId="10" fillId="0" borderId="8" xfId="25" applyNumberFormat="1" applyFont="1" applyFill="1" applyBorder="1" applyAlignment="1">
      <alignment horizontal="right"/>
      <protection/>
    </xf>
    <xf numFmtId="164" fontId="19" fillId="0" borderId="8" xfId="25" applyNumberFormat="1" applyFont="1" applyFill="1" applyBorder="1">
      <alignment/>
      <protection/>
    </xf>
    <xf numFmtId="164" fontId="10" fillId="0" borderId="3" xfId="25" applyNumberFormat="1" applyFont="1" applyFill="1" applyBorder="1" applyAlignment="1">
      <alignment horizontal="right"/>
      <protection/>
    </xf>
    <xf numFmtId="0" fontId="22" fillId="0" borderId="10" xfId="0" applyFont="1" applyBorder="1" applyAlignment="1" applyProtection="1">
      <alignment horizontal="left"/>
      <protection/>
    </xf>
    <xf numFmtId="0" fontId="12" fillId="0" borderId="10" xfId="0" applyFont="1" applyBorder="1" applyAlignment="1" applyProtection="1">
      <alignment horizontal="left"/>
      <protection/>
    </xf>
    <xf numFmtId="0" fontId="12" fillId="0" borderId="11" xfId="0" applyFont="1" applyBorder="1" applyAlignment="1" applyProtection="1">
      <alignment horizontal="left"/>
      <protection/>
    </xf>
    <xf numFmtId="0" fontId="12" fillId="0" borderId="10" xfId="0" applyFont="1" applyBorder="1" applyAlignment="1">
      <alignment/>
    </xf>
    <xf numFmtId="0" fontId="1" fillId="2" borderId="2" xfId="0" applyFont="1" applyFill="1" applyBorder="1" applyAlignment="1" applyProtection="1">
      <alignment horizontal="right"/>
      <protection/>
    </xf>
    <xf numFmtId="164" fontId="10" fillId="0" borderId="3" xfId="25" applyNumberFormat="1" applyFont="1" applyBorder="1">
      <alignment/>
      <protection/>
    </xf>
    <xf numFmtId="164" fontId="10" fillId="0" borderId="17" xfId="25" applyNumberFormat="1" applyFont="1" applyBorder="1">
      <alignment/>
      <protection/>
    </xf>
    <xf numFmtId="164" fontId="10" fillId="0" borderId="13" xfId="25" applyNumberFormat="1" applyFont="1" applyBorder="1">
      <alignment/>
      <protection/>
    </xf>
    <xf numFmtId="164" fontId="10" fillId="0" borderId="7" xfId="25" applyNumberFormat="1" applyFont="1" applyBorder="1">
      <alignment/>
      <protection/>
    </xf>
    <xf numFmtId="164" fontId="10" fillId="0" borderId="2" xfId="25" applyNumberFormat="1" applyFont="1" applyFill="1" applyBorder="1">
      <alignment/>
      <protection/>
    </xf>
    <xf numFmtId="164" fontId="10" fillId="0" borderId="7" xfId="25" applyNumberFormat="1" applyFont="1" applyFill="1" applyBorder="1">
      <alignment/>
      <protection/>
    </xf>
    <xf numFmtId="164" fontId="10" fillId="0" borderId="3" xfId="25" applyNumberFormat="1" applyFont="1" applyFill="1" applyBorder="1">
      <alignment/>
      <protection/>
    </xf>
    <xf numFmtId="0" fontId="10" fillId="0" borderId="2" xfId="25" applyFont="1" applyFill="1" applyBorder="1">
      <alignment/>
      <protection/>
    </xf>
    <xf numFmtId="164" fontId="10" fillId="0" borderId="8" xfId="25" applyNumberFormat="1" applyFont="1" applyFill="1" applyBorder="1">
      <alignment/>
      <protection/>
    </xf>
    <xf numFmtId="166" fontId="22" fillId="0" borderId="15" xfId="0" applyNumberFormat="1" applyFont="1" applyBorder="1" applyAlignment="1" applyProtection="1" quotePrefix="1">
      <alignment horizontal="left"/>
      <protection/>
    </xf>
    <xf numFmtId="166" fontId="12" fillId="0" borderId="15" xfId="0" applyNumberFormat="1" applyFont="1" applyBorder="1" applyAlignment="1" applyProtection="1" quotePrefix="1">
      <alignment horizontal="left"/>
      <protection/>
    </xf>
    <xf numFmtId="166" fontId="12" fillId="0" borderId="11" xfId="0" applyNumberFormat="1" applyFont="1" applyBorder="1" applyAlignment="1" applyProtection="1">
      <alignment horizontal="left"/>
      <protection/>
    </xf>
    <xf numFmtId="166" fontId="22" fillId="0" borderId="10" xfId="0" applyNumberFormat="1" applyFont="1" applyBorder="1" applyAlignment="1" applyProtection="1" quotePrefix="1">
      <alignment horizontal="left"/>
      <protection/>
    </xf>
    <xf numFmtId="166" fontId="12" fillId="0" borderId="10" xfId="0" applyNumberFormat="1" applyFont="1" applyBorder="1" applyAlignment="1" applyProtection="1">
      <alignment horizontal="left"/>
      <protection/>
    </xf>
    <xf numFmtId="166" fontId="22" fillId="0" borderId="13" xfId="0" applyNumberFormat="1" applyFont="1" applyBorder="1" applyAlignment="1" applyProtection="1" quotePrefix="1">
      <alignment horizontal="left"/>
      <protection/>
    </xf>
    <xf numFmtId="0" fontId="22" fillId="0" borderId="8" xfId="0" applyFont="1" applyBorder="1" applyAlignment="1" applyProtection="1">
      <alignment horizontal="left"/>
      <protection/>
    </xf>
    <xf numFmtId="164" fontId="22" fillId="0" borderId="10" xfId="0" applyNumberFormat="1" applyFont="1" applyBorder="1" applyAlignment="1">
      <alignment horizontal="right"/>
    </xf>
    <xf numFmtId="164" fontId="22" fillId="0" borderId="10" xfId="0" applyNumberFormat="1" applyFont="1" applyFill="1" applyBorder="1" applyAlignment="1">
      <alignment horizontal="right"/>
    </xf>
    <xf numFmtId="164" fontId="22" fillId="0" borderId="10" xfId="0" applyNumberFormat="1" applyFont="1" applyBorder="1" applyAlignment="1">
      <alignment horizontal="center"/>
    </xf>
    <xf numFmtId="164" fontId="12" fillId="0" borderId="10" xfId="0" applyNumberFormat="1" applyFont="1" applyBorder="1" applyAlignment="1">
      <alignment horizontal="right"/>
    </xf>
    <xf numFmtId="164" fontId="12" fillId="0" borderId="6" xfId="0" applyNumberFormat="1" applyFont="1" applyFill="1" applyBorder="1" applyAlignment="1">
      <alignment horizontal="right"/>
    </xf>
    <xf numFmtId="164" fontId="12" fillId="0" borderId="10" xfId="0" applyNumberFormat="1" applyFont="1" applyBorder="1" applyAlignment="1">
      <alignment horizontal="center"/>
    </xf>
    <xf numFmtId="164" fontId="22" fillId="0" borderId="6" xfId="0" applyNumberFormat="1" applyFont="1" applyFill="1" applyBorder="1" applyAlignment="1">
      <alignment horizontal="right"/>
    </xf>
    <xf numFmtId="0" fontId="12" fillId="0" borderId="0" xfId="0" applyFont="1" applyAlignment="1" quotePrefix="1">
      <alignment horizontal="left"/>
    </xf>
    <xf numFmtId="0" fontId="12" fillId="0" borderId="0" xfId="0" applyFont="1" applyFill="1" applyAlignment="1">
      <alignment/>
    </xf>
    <xf numFmtId="0" fontId="12" fillId="0" borderId="0" xfId="0" applyFont="1" applyAlignment="1" applyProtection="1">
      <alignment horizontal="left"/>
      <protection/>
    </xf>
    <xf numFmtId="0" fontId="12" fillId="0" borderId="0" xfId="0" applyFont="1" applyAlignment="1">
      <alignment horizontal="left"/>
    </xf>
    <xf numFmtId="167" fontId="12" fillId="0" borderId="10" xfId="0" applyNumberFormat="1" applyFont="1" applyBorder="1" applyAlignment="1">
      <alignment horizontal="left"/>
    </xf>
    <xf numFmtId="0" fontId="12" fillId="0" borderId="11" xfId="0" applyFont="1" applyBorder="1" applyAlignment="1">
      <alignment/>
    </xf>
    <xf numFmtId="0" fontId="22" fillId="0" borderId="3" xfId="0" applyFont="1" applyBorder="1" applyAlignment="1" applyProtection="1">
      <alignment horizontal="left"/>
      <protection/>
    </xf>
    <xf numFmtId="164" fontId="22" fillId="0" borderId="11" xfId="0" applyNumberFormat="1" applyFont="1" applyBorder="1" applyAlignment="1">
      <alignment horizontal="right"/>
    </xf>
    <xf numFmtId="164" fontId="22" fillId="0" borderId="11" xfId="0" applyNumberFormat="1" applyFont="1" applyFill="1" applyBorder="1" applyAlignment="1">
      <alignment horizontal="right"/>
    </xf>
    <xf numFmtId="164" fontId="22" fillId="0" borderId="11" xfId="0" applyNumberFormat="1" applyFont="1" applyBorder="1" applyAlignment="1">
      <alignment horizontal="center"/>
    </xf>
    <xf numFmtId="0" fontId="22" fillId="2" borderId="15" xfId="0" applyFont="1" applyFill="1" applyBorder="1" applyAlignment="1">
      <alignment/>
    </xf>
    <xf numFmtId="0" fontId="22" fillId="2" borderId="7" xfId="0" applyFont="1" applyFill="1" applyBorder="1" applyAlignment="1">
      <alignment/>
    </xf>
    <xf numFmtId="0" fontId="22" fillId="2" borderId="11" xfId="0" applyFont="1" applyFill="1" applyBorder="1" applyAlignment="1">
      <alignment/>
    </xf>
    <xf numFmtId="0" fontId="22" fillId="2" borderId="3" xfId="0" applyFont="1" applyFill="1" applyBorder="1" applyAlignment="1">
      <alignment/>
    </xf>
    <xf numFmtId="0" fontId="22" fillId="2" borderId="13" xfId="0" applyFont="1" applyFill="1" applyBorder="1" applyAlignment="1" quotePrefix="1">
      <alignment horizontal="center"/>
    </xf>
    <xf numFmtId="0" fontId="22" fillId="2" borderId="9" xfId="0" applyFont="1" applyFill="1" applyBorder="1" applyAlignment="1">
      <alignment horizontal="center"/>
    </xf>
    <xf numFmtId="0" fontId="22" fillId="2" borderId="13" xfId="0" applyFont="1" applyFill="1" applyBorder="1" applyAlignment="1">
      <alignment/>
    </xf>
    <xf numFmtId="164" fontId="22" fillId="0" borderId="10" xfId="0" applyNumberFormat="1" applyFont="1" applyFill="1" applyBorder="1" applyAlignment="1">
      <alignment/>
    </xf>
    <xf numFmtId="164" fontId="12" fillId="0" borderId="10" xfId="0" applyNumberFormat="1" applyFont="1" applyFill="1" applyBorder="1" applyAlignment="1">
      <alignment/>
    </xf>
    <xf numFmtId="164" fontId="12" fillId="0" borderId="6" xfId="0" applyNumberFormat="1" applyFont="1" applyFill="1" applyBorder="1" applyAlignment="1">
      <alignment/>
    </xf>
    <xf numFmtId="164" fontId="12" fillId="0" borderId="0" xfId="0" applyNumberFormat="1" applyFont="1" applyFill="1" applyAlignment="1">
      <alignment/>
    </xf>
    <xf numFmtId="0" fontId="12" fillId="0" borderId="10" xfId="0" applyFont="1" applyBorder="1" applyAlignment="1">
      <alignment horizontal="left"/>
    </xf>
    <xf numFmtId="0" fontId="12" fillId="0" borderId="11" xfId="0" applyFont="1" applyBorder="1" applyAlignment="1">
      <alignment horizontal="left"/>
    </xf>
    <xf numFmtId="164" fontId="22" fillId="0" borderId="12" xfId="0" applyNumberFormat="1" applyFont="1" applyFill="1" applyBorder="1" applyAlignment="1">
      <alignment/>
    </xf>
    <xf numFmtId="0" fontId="12" fillId="0" borderId="10" xfId="0" applyFont="1" applyBorder="1" applyAlignment="1" applyProtection="1" quotePrefix="1">
      <alignment horizontal="left"/>
      <protection/>
    </xf>
    <xf numFmtId="0" fontId="22" fillId="0" borderId="11" xfId="0" applyFont="1" applyBorder="1" applyAlignment="1" applyProtection="1" quotePrefix="1">
      <alignment horizontal="left"/>
      <protection/>
    </xf>
    <xf numFmtId="0" fontId="22" fillId="2" borderId="15" xfId="0" applyFont="1" applyFill="1" applyBorder="1" applyAlignment="1">
      <alignment horizontal="left"/>
    </xf>
    <xf numFmtId="0" fontId="22" fillId="2" borderId="11" xfId="0" applyFont="1" applyFill="1" applyBorder="1" applyAlignment="1">
      <alignment horizontal="left"/>
    </xf>
    <xf numFmtId="0" fontId="22" fillId="2" borderId="2" xfId="0" applyFont="1" applyFill="1" applyBorder="1" applyAlignment="1" quotePrefix="1">
      <alignment horizontal="center"/>
    </xf>
    <xf numFmtId="164" fontId="22" fillId="0" borderId="11" xfId="0" applyNumberFormat="1" applyFont="1" applyFill="1" applyBorder="1" applyAlignment="1">
      <alignment/>
    </xf>
    <xf numFmtId="0" fontId="22" fillId="2" borderId="13" xfId="0" applyFont="1" applyFill="1" applyBorder="1" applyAlignment="1">
      <alignment horizontal="center"/>
    </xf>
    <xf numFmtId="0" fontId="22" fillId="0" borderId="11" xfId="0" applyFont="1" applyBorder="1" applyAlignment="1" applyProtection="1">
      <alignment horizontal="left"/>
      <protection/>
    </xf>
    <xf numFmtId="0" fontId="12" fillId="0" borderId="0" xfId="0" applyFont="1" applyBorder="1" applyAlignment="1">
      <alignment/>
    </xf>
    <xf numFmtId="0" fontId="12" fillId="0" borderId="0" xfId="0" applyFont="1" applyFill="1" applyBorder="1" applyAlignment="1">
      <alignment/>
    </xf>
    <xf numFmtId="0" fontId="2" fillId="0" borderId="1" xfId="0" applyFont="1" applyBorder="1" applyAlignment="1">
      <alignment/>
    </xf>
    <xf numFmtId="0" fontId="2" fillId="0" borderId="1" xfId="0" applyFont="1" applyFill="1" applyBorder="1" applyAlignment="1">
      <alignment/>
    </xf>
    <xf numFmtId="0" fontId="2" fillId="0" borderId="18" xfId="0" applyFont="1" applyBorder="1" applyAlignment="1">
      <alignment/>
    </xf>
    <xf numFmtId="0" fontId="2" fillId="0" borderId="12" xfId="0" applyFont="1" applyBorder="1" applyAlignment="1">
      <alignment/>
    </xf>
    <xf numFmtId="0" fontId="2" fillId="0" borderId="17" xfId="0" applyFont="1" applyBorder="1" applyAlignment="1">
      <alignment/>
    </xf>
    <xf numFmtId="0" fontId="1" fillId="2" borderId="9" xfId="0" applyFont="1" applyFill="1" applyBorder="1" applyAlignment="1">
      <alignment horizontal="center" vertical="center"/>
    </xf>
    <xf numFmtId="0" fontId="19" fillId="2" borderId="2" xfId="23" applyFont="1" applyFill="1" applyBorder="1" applyAlignment="1">
      <alignment horizontal="center"/>
      <protection/>
    </xf>
    <xf numFmtId="0" fontId="2" fillId="0" borderId="2" xfId="0" applyFont="1" applyBorder="1" applyAlignment="1">
      <alignment/>
    </xf>
    <xf numFmtId="0" fontId="19" fillId="2" borderId="13" xfId="23" applyFont="1" applyFill="1" applyBorder="1" applyAlignment="1">
      <alignment horizontal="center"/>
      <protection/>
    </xf>
    <xf numFmtId="0" fontId="1" fillId="0" borderId="12" xfId="0" applyFont="1" applyBorder="1" applyAlignment="1">
      <alignment/>
    </xf>
    <xf numFmtId="0" fontId="1" fillId="0" borderId="9" xfId="0" applyFont="1" applyBorder="1" applyAlignment="1">
      <alignment/>
    </xf>
    <xf numFmtId="0" fontId="1" fillId="0" borderId="3" xfId="0" applyFont="1" applyBorder="1" applyAlignment="1">
      <alignment/>
    </xf>
    <xf numFmtId="0" fontId="1" fillId="0" borderId="17"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6" xfId="0" applyFont="1" applyBorder="1" applyAlignment="1">
      <alignment/>
    </xf>
    <xf numFmtId="164" fontId="19" fillId="0" borderId="10" xfId="0" applyNumberFormat="1" applyFont="1" applyBorder="1" applyAlignment="1">
      <alignment horizontal="right"/>
    </xf>
    <xf numFmtId="164" fontId="19" fillId="0" borderId="10" xfId="0" applyNumberFormat="1" applyFont="1" applyBorder="1" applyAlignment="1">
      <alignment horizontal="center"/>
    </xf>
    <xf numFmtId="164" fontId="10" fillId="0" borderId="10" xfId="0" applyNumberFormat="1" applyFont="1" applyFill="1" applyBorder="1" applyAlignment="1">
      <alignment horizontal="right"/>
    </xf>
    <xf numFmtId="164" fontId="10" fillId="0" borderId="10" xfId="0" applyNumberFormat="1" applyFont="1" applyBorder="1" applyAlignment="1">
      <alignment horizontal="center"/>
    </xf>
    <xf numFmtId="164" fontId="10" fillId="0" borderId="11" xfId="0" applyNumberFormat="1" applyFont="1" applyFill="1" applyBorder="1" applyAlignment="1">
      <alignment horizontal="right"/>
    </xf>
    <xf numFmtId="164" fontId="10" fillId="0" borderId="11" xfId="0" applyNumberFormat="1" applyFont="1" applyBorder="1" applyAlignment="1">
      <alignment horizontal="center"/>
    </xf>
    <xf numFmtId="164" fontId="10" fillId="0" borderId="15" xfId="0" applyNumberFormat="1" applyFont="1" applyFill="1" applyBorder="1" applyAlignment="1">
      <alignment horizontal="right"/>
    </xf>
    <xf numFmtId="164" fontId="19" fillId="0" borderId="10" xfId="0" applyNumberFormat="1" applyFont="1" applyFill="1" applyBorder="1" applyAlignment="1">
      <alignment horizontal="right"/>
    </xf>
    <xf numFmtId="164" fontId="10" fillId="0" borderId="11" xfId="0" applyNumberFormat="1" applyFont="1" applyFill="1" applyBorder="1" applyAlignment="1">
      <alignment/>
    </xf>
    <xf numFmtId="164" fontId="10" fillId="0" borderId="10" xfId="0" applyNumberFormat="1" applyFont="1" applyFill="1" applyBorder="1" applyAlignment="1">
      <alignment/>
    </xf>
    <xf numFmtId="164" fontId="10" fillId="0" borderId="15" xfId="0" applyNumberFormat="1" applyFont="1" applyBorder="1" applyAlignment="1">
      <alignment horizontal="center"/>
    </xf>
    <xf numFmtId="164" fontId="10" fillId="0" borderId="11" xfId="0" applyNumberFormat="1" applyFont="1" applyFill="1" applyBorder="1" applyAlignment="1" quotePrefix="1">
      <alignment horizontal="right"/>
    </xf>
    <xf numFmtId="0" fontId="2" fillId="0" borderId="14" xfId="0" applyFont="1" applyBorder="1" applyAlignment="1">
      <alignment/>
    </xf>
    <xf numFmtId="0" fontId="1" fillId="0" borderId="14" xfId="0" applyFont="1" applyFill="1" applyBorder="1" applyAlignment="1">
      <alignment/>
    </xf>
    <xf numFmtId="164" fontId="10" fillId="0" borderId="7" xfId="0" applyNumberFormat="1" applyFont="1" applyBorder="1" applyAlignment="1">
      <alignment horizontal="center"/>
    </xf>
    <xf numFmtId="0" fontId="2" fillId="0" borderId="6" xfId="0" applyFont="1" applyFill="1" applyBorder="1" applyAlignment="1">
      <alignment/>
    </xf>
    <xf numFmtId="0" fontId="2" fillId="0" borderId="12" xfId="0" applyFont="1" applyFill="1" applyBorder="1" applyAlignment="1">
      <alignment/>
    </xf>
    <xf numFmtId="164" fontId="10" fillId="0" borderId="3" xfId="0" applyNumberFormat="1" applyFont="1" applyBorder="1" applyAlignment="1">
      <alignment horizontal="center"/>
    </xf>
    <xf numFmtId="0" fontId="2" fillId="0" borderId="14" xfId="0" applyFont="1" applyBorder="1" applyAlignment="1" quotePrefix="1">
      <alignment horizontal="left"/>
    </xf>
    <xf numFmtId="0" fontId="2" fillId="0" borderId="6" xfId="0" applyFont="1" applyBorder="1" applyAlignment="1" quotePrefix="1">
      <alignment horizontal="left"/>
    </xf>
    <xf numFmtId="0" fontId="1" fillId="0" borderId="12" xfId="0" applyFont="1" applyBorder="1" applyAlignment="1" quotePrefix="1">
      <alignment horizontal="left"/>
    </xf>
    <xf numFmtId="164" fontId="19" fillId="0" borderId="11" xfId="0" applyNumberFormat="1" applyFont="1" applyFill="1" applyBorder="1" applyAlignment="1">
      <alignment horizontal="right"/>
    </xf>
    <xf numFmtId="0" fontId="3" fillId="2" borderId="14" xfId="0" applyFont="1" applyFill="1" applyBorder="1" applyAlignment="1">
      <alignment/>
    </xf>
    <xf numFmtId="0" fontId="2" fillId="2" borderId="7" xfId="0" applyFont="1" applyFill="1" applyBorder="1" applyAlignment="1">
      <alignment/>
    </xf>
    <xf numFmtId="0" fontId="2" fillId="2" borderId="15" xfId="0" applyFont="1" applyFill="1" applyBorder="1" applyAlignment="1">
      <alignment/>
    </xf>
    <xf numFmtId="0" fontId="2" fillId="2" borderId="16" xfId="0" applyFont="1" applyFill="1" applyBorder="1" applyAlignment="1">
      <alignment/>
    </xf>
    <xf numFmtId="0" fontId="1" fillId="2" borderId="14" xfId="0" applyFont="1" applyFill="1" applyBorder="1" applyAlignment="1" quotePrefix="1">
      <alignment horizontal="centerContinuous"/>
    </xf>
    <xf numFmtId="0" fontId="1" fillId="2" borderId="7" xfId="0" applyFont="1" applyFill="1" applyBorder="1" applyAlignment="1" quotePrefix="1">
      <alignment horizontal="centerContinuous"/>
    </xf>
    <xf numFmtId="0" fontId="2" fillId="2" borderId="6" xfId="0" applyFont="1" applyFill="1" applyBorder="1" applyAlignment="1">
      <alignment/>
    </xf>
    <xf numFmtId="0" fontId="2" fillId="2" borderId="8" xfId="0" applyFont="1" applyFill="1" applyBorder="1" applyAlignment="1">
      <alignment/>
    </xf>
    <xf numFmtId="0" fontId="1" fillId="2" borderId="10" xfId="0" applyFont="1" applyFill="1" applyBorder="1" applyAlignment="1" quotePrefix="1">
      <alignment horizontal="center"/>
    </xf>
    <xf numFmtId="0" fontId="1" fillId="2" borderId="12" xfId="0" applyFont="1" applyFill="1" applyBorder="1" applyAlignment="1" quotePrefix="1">
      <alignment horizontal="centerContinuous"/>
    </xf>
    <xf numFmtId="0" fontId="1" fillId="2" borderId="3" xfId="0" applyFont="1" applyFill="1" applyBorder="1" applyAlignment="1" quotePrefix="1">
      <alignment horizontal="centerContinuous"/>
    </xf>
    <xf numFmtId="0" fontId="2" fillId="2" borderId="12" xfId="0" applyFont="1" applyFill="1" applyBorder="1" applyAlignment="1">
      <alignment/>
    </xf>
    <xf numFmtId="0" fontId="2" fillId="2" borderId="3" xfId="0" applyFont="1" applyFill="1" applyBorder="1" applyAlignment="1">
      <alignment/>
    </xf>
    <xf numFmtId="0" fontId="1" fillId="2" borderId="11" xfId="0" applyFont="1" applyFill="1" applyBorder="1" applyAlignment="1" quotePrefix="1">
      <alignment horizontal="center"/>
    </xf>
    <xf numFmtId="0" fontId="1" fillId="2" borderId="13" xfId="0" applyFont="1" applyFill="1" applyBorder="1" applyAlignment="1" quotePrefix="1">
      <alignment horizontal="center"/>
    </xf>
    <xf numFmtId="2" fontId="19" fillId="0" borderId="0" xfId="0" applyNumberFormat="1" applyFont="1" applyBorder="1" applyAlignment="1">
      <alignment/>
    </xf>
    <xf numFmtId="2" fontId="12" fillId="0" borderId="0" xfId="0" applyNumberFormat="1" applyFont="1" applyFill="1" applyBorder="1" applyAlignment="1" applyProtection="1">
      <alignment/>
      <protection/>
    </xf>
    <xf numFmtId="0" fontId="12" fillId="0" borderId="0" xfId="26" applyFont="1">
      <alignment/>
      <protection/>
    </xf>
    <xf numFmtId="0" fontId="25" fillId="0" borderId="0" xfId="0" applyFont="1" applyAlignment="1">
      <alignment/>
    </xf>
    <xf numFmtId="2" fontId="10" fillId="0" borderId="8" xfId="0" applyNumberFormat="1" applyFont="1" applyBorder="1" applyAlignment="1">
      <alignment/>
    </xf>
    <xf numFmtId="2" fontId="19" fillId="0" borderId="8" xfId="0" applyNumberFormat="1" applyFont="1" applyBorder="1" applyAlignment="1">
      <alignment/>
    </xf>
    <xf numFmtId="0" fontId="10" fillId="0" borderId="8" xfId="0" applyFont="1" applyBorder="1" applyAlignment="1">
      <alignment/>
    </xf>
    <xf numFmtId="0" fontId="2" fillId="0" borderId="10" xfId="0" applyFont="1" applyBorder="1" applyAlignment="1">
      <alignment horizontal="center"/>
    </xf>
    <xf numFmtId="166" fontId="2" fillId="0" borderId="10" xfId="0" applyNumberFormat="1" applyFont="1" applyBorder="1" applyAlignment="1" applyProtection="1">
      <alignment horizontal="center"/>
      <protection/>
    </xf>
    <xf numFmtId="166" fontId="2" fillId="0" borderId="10" xfId="0" applyNumberFormat="1" applyFont="1" applyBorder="1" applyAlignment="1">
      <alignment horizontal="left" indent="2"/>
    </xf>
    <xf numFmtId="0" fontId="2" fillId="0" borderId="10" xfId="0" applyFont="1" applyBorder="1" applyAlignment="1">
      <alignment horizontal="left" indent="2"/>
    </xf>
    <xf numFmtId="2" fontId="19" fillId="0" borderId="6" xfId="0" applyNumberFormat="1" applyFont="1" applyBorder="1" applyAlignment="1">
      <alignment/>
    </xf>
    <xf numFmtId="0" fontId="1" fillId="2" borderId="3" xfId="0" applyFont="1" applyFill="1" applyBorder="1" applyAlignment="1">
      <alignment horizontal="center" vertical="center" wrapText="1"/>
    </xf>
    <xf numFmtId="0" fontId="2" fillId="0" borderId="11" xfId="0" applyFont="1" applyBorder="1" applyAlignment="1">
      <alignment horizontal="center"/>
    </xf>
    <xf numFmtId="166" fontId="2" fillId="0" borderId="11" xfId="0" applyNumberFormat="1" applyFont="1" applyBorder="1" applyAlignment="1" applyProtection="1">
      <alignment horizontal="left" indent="2"/>
      <protection/>
    </xf>
    <xf numFmtId="2" fontId="10" fillId="0" borderId="9" xfId="0" applyNumberFormat="1" applyFont="1" applyBorder="1" applyAlignment="1">
      <alignment/>
    </xf>
    <xf numFmtId="2" fontId="10" fillId="0" borderId="3" xfId="0" applyNumberFormat="1" applyFont="1" applyBorder="1" applyAlignment="1">
      <alignment/>
    </xf>
    <xf numFmtId="2" fontId="12" fillId="0" borderId="9" xfId="0" applyNumberFormat="1" applyFont="1" applyBorder="1" applyAlignment="1">
      <alignment/>
    </xf>
    <xf numFmtId="0" fontId="1" fillId="2" borderId="16" xfId="0" applyFont="1" applyFill="1" applyBorder="1" applyAlignment="1">
      <alignment/>
    </xf>
    <xf numFmtId="0" fontId="1" fillId="2" borderId="7" xfId="0" applyFont="1" applyFill="1" applyBorder="1" applyAlignment="1">
      <alignment/>
    </xf>
    <xf numFmtId="1" fontId="22" fillId="2" borderId="9" xfId="0" applyNumberFormat="1" applyFont="1" applyFill="1" applyBorder="1" applyAlignment="1" applyProtection="1">
      <alignment horizontal="center"/>
      <protection/>
    </xf>
    <xf numFmtId="1" fontId="22" fillId="2" borderId="2" xfId="0" applyNumberFormat="1" applyFont="1" applyFill="1" applyBorder="1" applyAlignment="1" applyProtection="1">
      <alignment horizontal="center"/>
      <protection/>
    </xf>
    <xf numFmtId="1" fontId="22" fillId="2" borderId="3" xfId="0" applyNumberFormat="1" applyFont="1" applyFill="1" applyBorder="1" applyAlignment="1" applyProtection="1">
      <alignment horizontal="center"/>
      <protection/>
    </xf>
    <xf numFmtId="0" fontId="2" fillId="2" borderId="11" xfId="0" applyFont="1" applyFill="1" applyBorder="1" applyAlignment="1">
      <alignment/>
    </xf>
    <xf numFmtId="0" fontId="22" fillId="0" borderId="10" xfId="0" applyFont="1" applyBorder="1" applyAlignment="1">
      <alignment horizontal="left"/>
    </xf>
    <xf numFmtId="0" fontId="1" fillId="0" borderId="11" xfId="0" applyFont="1" applyBorder="1" applyAlignment="1">
      <alignment horizontal="left"/>
    </xf>
    <xf numFmtId="1" fontId="22" fillId="2" borderId="12" xfId="0" applyNumberFormat="1" applyFont="1" applyFill="1" applyBorder="1" applyAlignment="1" applyProtection="1">
      <alignment horizontal="center"/>
      <protection/>
    </xf>
    <xf numFmtId="2" fontId="12" fillId="0" borderId="6" xfId="0" applyNumberFormat="1" applyFont="1" applyFill="1" applyBorder="1" applyAlignment="1" applyProtection="1">
      <alignment/>
      <protection/>
    </xf>
    <xf numFmtId="2" fontId="12" fillId="0" borderId="8" xfId="0" applyNumberFormat="1" applyFont="1" applyFill="1" applyBorder="1" applyAlignment="1" applyProtection="1">
      <alignment/>
      <protection/>
    </xf>
    <xf numFmtId="2" fontId="12" fillId="0" borderId="12" xfId="0" applyNumberFormat="1" applyFont="1" applyBorder="1" applyAlignment="1">
      <alignment/>
    </xf>
    <xf numFmtId="2" fontId="12" fillId="0" borderId="3" xfId="0" applyNumberFormat="1" applyFont="1" applyBorder="1" applyAlignment="1">
      <alignment/>
    </xf>
    <xf numFmtId="0" fontId="8" fillId="0" borderId="0" xfId="0" applyFont="1" applyAlignment="1">
      <alignment/>
    </xf>
    <xf numFmtId="0" fontId="27" fillId="0" borderId="0" xfId="0" applyFont="1" applyAlignment="1">
      <alignment/>
    </xf>
    <xf numFmtId="0" fontId="8" fillId="0" borderId="0" xfId="0" applyFont="1" applyBorder="1" applyAlignment="1">
      <alignment horizontal="right"/>
    </xf>
    <xf numFmtId="164" fontId="2" fillId="0" borderId="9" xfId="0" applyNumberFormat="1" applyFont="1" applyBorder="1" applyAlignment="1">
      <alignment/>
    </xf>
    <xf numFmtId="0" fontId="2" fillId="0" borderId="11" xfId="0" applyFont="1" applyBorder="1" applyAlignment="1">
      <alignment/>
    </xf>
    <xf numFmtId="164" fontId="2" fillId="0" borderId="3" xfId="0" applyNumberFormat="1" applyFont="1" applyBorder="1" applyAlignment="1">
      <alignment/>
    </xf>
    <xf numFmtId="164" fontId="2" fillId="0" borderId="8" xfId="0" applyNumberFormat="1" applyFont="1" applyBorder="1" applyAlignment="1">
      <alignment/>
    </xf>
    <xf numFmtId="0" fontId="2" fillId="0" borderId="13" xfId="0" applyFont="1" applyBorder="1" applyAlignment="1">
      <alignment/>
    </xf>
    <xf numFmtId="164" fontId="2" fillId="0" borderId="1" xfId="0" applyNumberFormat="1" applyFont="1" applyBorder="1" applyAlignment="1">
      <alignment/>
    </xf>
    <xf numFmtId="164" fontId="2" fillId="0" borderId="2" xfId="0" applyNumberFormat="1" applyFont="1" applyBorder="1" applyAlignment="1">
      <alignment/>
    </xf>
    <xf numFmtId="0" fontId="28" fillId="0" borderId="0" xfId="0" applyFont="1" applyAlignment="1">
      <alignment horizontal="centerContinuous"/>
    </xf>
    <xf numFmtId="165" fontId="1" fillId="0" borderId="9" xfId="22" applyFont="1" applyBorder="1" applyAlignment="1" quotePrefix="1">
      <alignment horizontal="center"/>
      <protection/>
    </xf>
    <xf numFmtId="165" fontId="2" fillId="0" borderId="10" xfId="22" applyNumberFormat="1" applyFont="1" applyBorder="1" applyAlignment="1" applyProtection="1">
      <alignment horizontal="center" vertical="center"/>
      <protection/>
    </xf>
    <xf numFmtId="166" fontId="2" fillId="0" borderId="8" xfId="22" applyNumberFormat="1" applyFont="1" applyBorder="1" applyAlignment="1" applyProtection="1">
      <alignment horizontal="center" vertical="center"/>
      <protection/>
    </xf>
    <xf numFmtId="166" fontId="2" fillId="0" borderId="3" xfId="22" applyNumberFormat="1" applyFont="1" applyBorder="1" applyAlignment="1" applyProtection="1">
      <alignment horizontal="center" vertical="center"/>
      <protection/>
    </xf>
    <xf numFmtId="164" fontId="1" fillId="0" borderId="13" xfId="22" applyNumberFormat="1" applyFont="1" applyBorder="1" applyAlignment="1">
      <alignment horizontal="center" vertical="center"/>
      <protection/>
    </xf>
    <xf numFmtId="0" fontId="1" fillId="0" borderId="13" xfId="0" applyFont="1" applyBorder="1" applyAlignment="1">
      <alignment horizontal="center" vertical="center"/>
    </xf>
    <xf numFmtId="0" fontId="29" fillId="0" borderId="5" xfId="0" applyFont="1" applyBorder="1" applyAlignment="1">
      <alignment horizontal="left" vertical="center"/>
    </xf>
    <xf numFmtId="0" fontId="29" fillId="0" borderId="0" xfId="0" applyFont="1" applyBorder="1" applyAlignment="1">
      <alignment vertical="center"/>
    </xf>
    <xf numFmtId="164" fontId="1" fillId="0" borderId="1" xfId="0" applyNumberFormat="1" applyFont="1" applyBorder="1" applyAlignment="1">
      <alignment vertical="center"/>
    </xf>
    <xf numFmtId="0" fontId="21" fillId="0" borderId="0" xfId="0" applyFont="1" applyBorder="1" applyAlignment="1">
      <alignment horizontal="left"/>
    </xf>
    <xf numFmtId="164" fontId="1" fillId="0" borderId="1" xfId="22" applyNumberFormat="1" applyFont="1" applyBorder="1" applyAlignment="1">
      <alignment horizontal="center" vertical="center"/>
      <protection/>
    </xf>
    <xf numFmtId="164" fontId="11" fillId="0" borderId="19" xfId="21" applyNumberFormat="1" applyFont="1" applyBorder="1">
      <alignment/>
      <protection/>
    </xf>
    <xf numFmtId="164" fontId="11" fillId="0" borderId="20" xfId="21" applyNumberFormat="1" applyFont="1" applyBorder="1">
      <alignment/>
      <protection/>
    </xf>
    <xf numFmtId="164" fontId="1" fillId="0" borderId="21" xfId="21" applyNumberFormat="1" applyFont="1" applyBorder="1" applyAlignment="1">
      <alignment horizontal="center"/>
      <protection/>
    </xf>
    <xf numFmtId="164" fontId="1" fillId="0" borderId="22" xfId="21" applyNumberFormat="1" applyFont="1" applyBorder="1" applyAlignment="1">
      <alignment horizontal="center"/>
      <protection/>
    </xf>
    <xf numFmtId="164" fontId="1" fillId="0" borderId="23" xfId="21" applyNumberFormat="1" applyFont="1" applyBorder="1" applyAlignment="1">
      <alignment horizontal="center"/>
      <protection/>
    </xf>
    <xf numFmtId="164" fontId="1" fillId="0" borderId="24" xfId="21" applyNumberFormat="1" applyFont="1" applyBorder="1" applyAlignment="1">
      <alignment horizontal="center"/>
      <protection/>
    </xf>
    <xf numFmtId="164" fontId="2" fillId="0" borderId="21" xfId="21" applyNumberFormat="1" applyFont="1" applyBorder="1" applyAlignment="1">
      <alignment horizontal="center"/>
      <protection/>
    </xf>
    <xf numFmtId="164" fontId="2" fillId="0" borderId="22" xfId="21" applyNumberFormat="1" applyFont="1" applyBorder="1" applyAlignment="1">
      <alignment horizontal="center"/>
      <protection/>
    </xf>
    <xf numFmtId="164" fontId="2" fillId="0" borderId="23" xfId="21" applyNumberFormat="1" applyFont="1" applyBorder="1" applyAlignment="1">
      <alignment horizontal="center"/>
      <protection/>
    </xf>
    <xf numFmtId="164" fontId="2" fillId="0" borderId="24" xfId="21" applyNumberFormat="1" applyFont="1" applyBorder="1" applyAlignment="1">
      <alignment horizontal="center"/>
      <protection/>
    </xf>
    <xf numFmtId="164" fontId="12" fillId="0" borderId="0" xfId="0" applyNumberFormat="1" applyFont="1" applyBorder="1" applyAlignment="1">
      <alignment horizontal="center"/>
    </xf>
    <xf numFmtId="164" fontId="12" fillId="0" borderId="8" xfId="0" applyNumberFormat="1" applyFont="1" applyBorder="1" applyAlignment="1">
      <alignment horizontal="center"/>
    </xf>
    <xf numFmtId="164" fontId="12" fillId="0" borderId="9" xfId="0" applyNumberFormat="1" applyFont="1" applyBorder="1" applyAlignment="1">
      <alignment horizontal="center"/>
    </xf>
    <xf numFmtId="164" fontId="12" fillId="0" borderId="3" xfId="0" applyNumberFormat="1" applyFont="1" applyBorder="1" applyAlignment="1">
      <alignment horizontal="center"/>
    </xf>
    <xf numFmtId="0" fontId="14" fillId="0" borderId="0" xfId="0" applyFont="1" applyAlignment="1">
      <alignment horizontal="center"/>
    </xf>
    <xf numFmtId="0" fontId="1" fillId="2" borderId="11"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2" borderId="1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 fillId="0" borderId="15" xfId="0" applyFont="1" applyBorder="1" applyAlignment="1">
      <alignment/>
    </xf>
    <xf numFmtId="0" fontId="1" fillId="0" borderId="11" xfId="0" applyFont="1" applyBorder="1" applyAlignment="1">
      <alignment/>
    </xf>
    <xf numFmtId="164" fontId="1" fillId="0" borderId="9" xfId="0" applyNumberFormat="1" applyFont="1" applyBorder="1" applyAlignment="1">
      <alignment/>
    </xf>
    <xf numFmtId="164" fontId="1" fillId="0" borderId="3" xfId="0" applyNumberFormat="1" applyFont="1" applyBorder="1" applyAlignment="1">
      <alignment/>
    </xf>
    <xf numFmtId="0" fontId="1" fillId="0" borderId="10" xfId="0" applyFont="1" applyBorder="1" applyAlignment="1">
      <alignment/>
    </xf>
    <xf numFmtId="164" fontId="2" fillId="2" borderId="16" xfId="0" applyNumberFormat="1" applyFont="1" applyFill="1" applyBorder="1" applyAlignment="1">
      <alignment/>
    </xf>
    <xf numFmtId="0" fontId="1" fillId="2" borderId="10" xfId="0" applyFont="1" applyFill="1" applyBorder="1" applyAlignment="1">
      <alignment/>
    </xf>
    <xf numFmtId="1" fontId="1" fillId="2" borderId="0" xfId="0" applyNumberFormat="1" applyFont="1" applyFill="1" applyAlignment="1">
      <alignment horizontal="center"/>
    </xf>
    <xf numFmtId="1" fontId="1" fillId="2" borderId="8" xfId="0" applyNumberFormat="1" applyFont="1" applyFill="1" applyBorder="1" applyAlignment="1">
      <alignment horizontal="center"/>
    </xf>
    <xf numFmtId="0" fontId="1" fillId="2" borderId="11" xfId="0" applyFont="1" applyFill="1" applyBorder="1" applyAlignment="1">
      <alignment/>
    </xf>
    <xf numFmtId="164" fontId="1" fillId="2" borderId="9" xfId="0" applyNumberFormat="1" applyFont="1" applyFill="1" applyBorder="1" applyAlignment="1">
      <alignment horizontal="center"/>
    </xf>
    <xf numFmtId="164" fontId="1" fillId="2" borderId="3" xfId="0" applyNumberFormat="1" applyFont="1" applyFill="1" applyBorder="1" applyAlignment="1">
      <alignment horizontal="center"/>
    </xf>
    <xf numFmtId="164" fontId="1" fillId="2" borderId="9" xfId="0" applyNumberFormat="1" applyFont="1" applyFill="1" applyBorder="1" applyAlignment="1">
      <alignment/>
    </xf>
    <xf numFmtId="164" fontId="1" fillId="2" borderId="3" xfId="0" applyNumberFormat="1" applyFont="1" applyFill="1" applyBorder="1" applyAlignment="1">
      <alignment/>
    </xf>
    <xf numFmtId="164" fontId="1" fillId="0" borderId="8" xfId="0" applyNumberFormat="1" applyFont="1" applyBorder="1" applyAlignment="1">
      <alignment/>
    </xf>
    <xf numFmtId="164" fontId="9" fillId="0" borderId="0" xfId="0" applyNumberFormat="1" applyFont="1" applyAlignment="1">
      <alignment/>
    </xf>
    <xf numFmtId="0" fontId="1" fillId="0" borderId="13" xfId="0" applyFont="1" applyBorder="1" applyAlignment="1">
      <alignment/>
    </xf>
    <xf numFmtId="164" fontId="1" fillId="0" borderId="1" xfId="0" applyNumberFormat="1" applyFont="1" applyBorder="1" applyAlignment="1">
      <alignment/>
    </xf>
    <xf numFmtId="164" fontId="1" fillId="0" borderId="2" xfId="0" applyNumberFormat="1" applyFont="1" applyBorder="1" applyAlignment="1">
      <alignment/>
    </xf>
    <xf numFmtId="164" fontId="24" fillId="0" borderId="0" xfId="0" applyNumberFormat="1" applyFont="1" applyBorder="1" applyAlignment="1">
      <alignment/>
    </xf>
    <xf numFmtId="164" fontId="1" fillId="0" borderId="16" xfId="0" applyNumberFormat="1" applyFont="1" applyBorder="1" applyAlignment="1">
      <alignment/>
    </xf>
    <xf numFmtId="164" fontId="1" fillId="0" borderId="7" xfId="0" applyNumberFormat="1" applyFont="1" applyBorder="1" applyAlignment="1">
      <alignment/>
    </xf>
    <xf numFmtId="164" fontId="1" fillId="0" borderId="0" xfId="0" applyNumberFormat="1" applyFont="1" applyBorder="1" applyAlignment="1">
      <alignment/>
    </xf>
    <xf numFmtId="164" fontId="2" fillId="0" borderId="7" xfId="0" applyNumberFormat="1" applyFont="1" applyBorder="1" applyAlignment="1">
      <alignment/>
    </xf>
    <xf numFmtId="164" fontId="2" fillId="0" borderId="0" xfId="0" applyNumberFormat="1" applyFont="1" applyAlignment="1">
      <alignment horizontal="right"/>
    </xf>
    <xf numFmtId="164" fontId="2" fillId="2" borderId="14" xfId="0" applyNumberFormat="1" applyFont="1" applyFill="1" applyBorder="1" applyAlignment="1">
      <alignment/>
    </xf>
    <xf numFmtId="164" fontId="1" fillId="2" borderId="7" xfId="0" applyNumberFormat="1" applyFont="1" applyFill="1" applyBorder="1" applyAlignment="1">
      <alignment/>
    </xf>
    <xf numFmtId="164" fontId="2" fillId="0" borderId="15" xfId="0" applyNumberFormat="1" applyFont="1" applyBorder="1" applyAlignment="1">
      <alignment/>
    </xf>
    <xf numFmtId="0" fontId="1" fillId="2" borderId="15" xfId="0" applyFont="1" applyFill="1" applyBorder="1" applyAlignment="1">
      <alignment/>
    </xf>
    <xf numFmtId="164" fontId="1" fillId="2" borderId="14" xfId="0" applyNumberFormat="1" applyFont="1" applyFill="1" applyBorder="1" applyAlignment="1">
      <alignment/>
    </xf>
    <xf numFmtId="164" fontId="1" fillId="2" borderId="16" xfId="0" applyNumberFormat="1" applyFont="1" applyFill="1" applyBorder="1" applyAlignment="1">
      <alignment/>
    </xf>
    <xf numFmtId="0" fontId="22" fillId="2" borderId="1" xfId="0" applyFont="1" applyFill="1" applyBorder="1" applyAlignment="1">
      <alignment horizontal="center" vertical="center"/>
    </xf>
    <xf numFmtId="0" fontId="1" fillId="2" borderId="10" xfId="0" applyFont="1" applyFill="1" applyBorder="1" applyAlignment="1">
      <alignment horizontal="center" vertical="center"/>
    </xf>
    <xf numFmtId="1" fontId="1" fillId="2" borderId="0" xfId="0" applyNumberFormat="1" applyFont="1" applyFill="1" applyAlignment="1">
      <alignment/>
    </xf>
    <xf numFmtId="1" fontId="1" fillId="2" borderId="8" xfId="0" applyNumberFormat="1" applyFont="1" applyFill="1" applyBorder="1" applyAlignment="1">
      <alignment/>
    </xf>
    <xf numFmtId="164" fontId="1" fillId="2" borderId="9" xfId="0" applyNumberFormat="1" applyFont="1" applyFill="1" applyBorder="1" applyAlignment="1">
      <alignment horizontal="right"/>
    </xf>
    <xf numFmtId="0" fontId="2" fillId="0" borderId="0" xfId="0" applyFont="1" applyAlignment="1">
      <alignment vertical="center"/>
    </xf>
    <xf numFmtId="0" fontId="8" fillId="0" borderId="0" xfId="0" applyFont="1" applyAlignment="1">
      <alignment vertical="center"/>
    </xf>
    <xf numFmtId="0" fontId="2" fillId="0" borderId="0" xfId="0" applyFont="1" applyAlignment="1">
      <alignment horizontal="center" vertical="center"/>
    </xf>
    <xf numFmtId="0" fontId="8" fillId="0" borderId="0" xfId="0" applyFont="1" applyFill="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2" fillId="0" borderId="0" xfId="0" applyFont="1" applyBorder="1" applyAlignment="1">
      <alignment horizontal="centerContinuous" vertical="center"/>
    </xf>
    <xf numFmtId="0" fontId="2" fillId="0" borderId="13" xfId="0" applyFont="1" applyBorder="1" applyAlignment="1" quotePrefix="1">
      <alignment horizontal="center" vertical="center"/>
    </xf>
    <xf numFmtId="0" fontId="2" fillId="0" borderId="13" xfId="0" applyFont="1" applyBorder="1" applyAlignment="1">
      <alignment horizontal="center" vertical="center"/>
    </xf>
    <xf numFmtId="164" fontId="2" fillId="0" borderId="1"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0" xfId="0" applyNumberFormat="1" applyFont="1" applyAlignment="1">
      <alignment vertical="center"/>
    </xf>
    <xf numFmtId="0" fontId="2" fillId="0" borderId="10" xfId="0" applyFont="1" applyBorder="1" applyAlignment="1" quotePrefix="1">
      <alignment horizontal="center" vertical="center"/>
    </xf>
    <xf numFmtId="0" fontId="2" fillId="0" borderId="10" xfId="0" applyFont="1" applyBorder="1" applyAlignment="1">
      <alignment horizontal="center"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 fillId="0" borderId="11" xfId="0" applyFont="1" applyBorder="1" applyAlignment="1">
      <alignment horizontal="center" vertical="center"/>
    </xf>
    <xf numFmtId="2" fontId="2" fillId="0" borderId="10" xfId="0" applyNumberFormat="1" applyFont="1" applyBorder="1" applyAlignment="1">
      <alignment horizontal="center" vertical="center"/>
    </xf>
    <xf numFmtId="2" fontId="2" fillId="0" borderId="0" xfId="0" applyNumberFormat="1" applyFont="1" applyAlignment="1">
      <alignment/>
    </xf>
    <xf numFmtId="2" fontId="2" fillId="0" borderId="11" xfId="0" applyNumberFormat="1" applyFont="1" applyBorder="1" applyAlignment="1">
      <alignment horizontal="center" vertical="center"/>
    </xf>
    <xf numFmtId="0" fontId="12" fillId="0" borderId="2" xfId="0" applyFont="1" applyBorder="1" applyAlignment="1">
      <alignment vertical="center"/>
    </xf>
    <xf numFmtId="0" fontId="12" fillId="0" borderId="13" xfId="0" applyFont="1" applyBorder="1" applyAlignment="1">
      <alignment horizontal="left" vertical="center" wrapText="1"/>
    </xf>
    <xf numFmtId="0" fontId="12" fillId="0" borderId="10" xfId="0" applyFont="1" applyBorder="1" applyAlignment="1">
      <alignment horizontal="left" vertical="center" wrapText="1"/>
    </xf>
    <xf numFmtId="2" fontId="2" fillId="0" borderId="6" xfId="0" applyNumberFormat="1" applyFont="1" applyBorder="1" applyAlignment="1">
      <alignment horizontal="center" vertical="center"/>
    </xf>
    <xf numFmtId="0" fontId="2" fillId="0" borderId="11" xfId="0" applyFont="1" applyBorder="1" applyAlignment="1" quotePrefix="1">
      <alignment horizontal="center" vertical="center"/>
    </xf>
    <xf numFmtId="0" fontId="12" fillId="0" borderId="0" xfId="0" applyFont="1" applyBorder="1" applyAlignment="1">
      <alignment horizontal="left" vertical="center"/>
    </xf>
    <xf numFmtId="2" fontId="2" fillId="0" borderId="12" xfId="0" applyNumberFormat="1" applyFont="1" applyBorder="1" applyAlignment="1">
      <alignment horizontal="center" vertical="center"/>
    </xf>
    <xf numFmtId="0" fontId="12" fillId="0" borderId="0" xfId="0" applyFont="1" applyAlignment="1">
      <alignment vertical="center"/>
    </xf>
    <xf numFmtId="164" fontId="2" fillId="0" borderId="0" xfId="0" applyNumberFormat="1" applyFont="1" applyAlignment="1">
      <alignment horizontal="center" vertical="center"/>
    </xf>
    <xf numFmtId="0" fontId="22" fillId="2" borderId="13"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0" xfId="0" applyFont="1" applyFill="1" applyBorder="1" applyAlignment="1">
      <alignment horizontal="center" vertical="center" wrapText="1"/>
    </xf>
    <xf numFmtId="0" fontId="22" fillId="2" borderId="14" xfId="0" applyFont="1" applyFill="1" applyBorder="1" applyAlignment="1">
      <alignment horizontal="center" vertical="center"/>
    </xf>
    <xf numFmtId="0" fontId="1" fillId="0" borderId="13" xfId="0" applyFont="1" applyBorder="1" applyAlignment="1" quotePrefix="1">
      <alignment horizontal="center" vertical="center"/>
    </xf>
    <xf numFmtId="0" fontId="22" fillId="0" borderId="1" xfId="0" applyFont="1" applyBorder="1" applyAlignment="1">
      <alignment horizontal="left" vertical="center"/>
    </xf>
    <xf numFmtId="164" fontId="1" fillId="0" borderId="1" xfId="0" applyNumberFormat="1" applyFont="1" applyBorder="1" applyAlignment="1">
      <alignment horizontal="center" vertical="center"/>
    </xf>
    <xf numFmtId="164" fontId="1" fillId="0" borderId="13" xfId="0" applyNumberFormat="1" applyFont="1" applyBorder="1" applyAlignment="1">
      <alignment horizontal="center" vertical="center"/>
    </xf>
    <xf numFmtId="0" fontId="1" fillId="0" borderId="0" xfId="0" applyFont="1" applyAlignment="1">
      <alignment vertical="center"/>
    </xf>
    <xf numFmtId="164" fontId="2" fillId="0" borderId="9" xfId="0" applyNumberFormat="1" applyFont="1" applyBorder="1" applyAlignment="1">
      <alignment horizontal="center" vertical="center"/>
    </xf>
    <xf numFmtId="164" fontId="2" fillId="0" borderId="11" xfId="0" applyNumberFormat="1" applyFont="1" applyBorder="1" applyAlignment="1">
      <alignment horizontal="center" vertical="center"/>
    </xf>
    <xf numFmtId="0" fontId="1" fillId="0" borderId="15" xfId="0" applyFont="1" applyBorder="1" applyAlignment="1" quotePrefix="1">
      <alignment horizontal="center" vertical="center"/>
    </xf>
    <xf numFmtId="0" fontId="22" fillId="0" borderId="16" xfId="0" applyFont="1" applyBorder="1" applyAlignment="1">
      <alignment horizontal="left" vertical="center"/>
    </xf>
    <xf numFmtId="0" fontId="1" fillId="0" borderId="15" xfId="0" applyFont="1" applyBorder="1" applyAlignment="1">
      <alignment horizontal="center" vertical="center"/>
    </xf>
    <xf numFmtId="1" fontId="1" fillId="0" borderId="15" xfId="0" applyNumberFormat="1" applyFont="1" applyBorder="1" applyAlignment="1">
      <alignment horizontal="center" vertical="center"/>
    </xf>
    <xf numFmtId="164" fontId="1" fillId="0" borderId="16" xfId="0" applyNumberFormat="1" applyFont="1" applyBorder="1" applyAlignment="1">
      <alignment horizontal="center" vertical="center"/>
    </xf>
    <xf numFmtId="164" fontId="1" fillId="0" borderId="15" xfId="0" applyNumberFormat="1" applyFont="1" applyBorder="1" applyAlignment="1">
      <alignment horizontal="center" vertical="center"/>
    </xf>
    <xf numFmtId="164" fontId="1" fillId="0" borderId="0" xfId="0" applyNumberFormat="1" applyFont="1" applyBorder="1" applyAlignment="1">
      <alignment vertical="center"/>
    </xf>
    <xf numFmtId="0" fontId="12" fillId="0" borderId="6" xfId="0" applyFont="1" applyBorder="1" applyAlignment="1">
      <alignment horizontal="left" vertical="center" wrapText="1"/>
    </xf>
    <xf numFmtId="0" fontId="24" fillId="0" borderId="10" xfId="0" applyFont="1" applyBorder="1" applyAlignment="1">
      <alignment horizontal="center" vertical="center"/>
    </xf>
    <xf numFmtId="1" fontId="24" fillId="0" borderId="10"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12" fillId="0" borderId="10" xfId="0" applyFont="1" applyBorder="1" applyAlignment="1">
      <alignment vertical="center"/>
    </xf>
    <xf numFmtId="2" fontId="2" fillId="0" borderId="10" xfId="0" applyNumberFormat="1" applyFont="1" applyFill="1" applyBorder="1" applyAlignment="1">
      <alignment horizontal="center" vertical="center"/>
    </xf>
    <xf numFmtId="2" fontId="24" fillId="0" borderId="10" xfId="0" applyNumberFormat="1" applyFont="1" applyBorder="1" applyAlignment="1">
      <alignment horizontal="center" vertical="center"/>
    </xf>
    <xf numFmtId="2" fontId="2" fillId="0" borderId="10" xfId="0" applyNumberFormat="1" applyFont="1" applyFill="1" applyBorder="1" applyAlignment="1">
      <alignment horizontal="right" vertical="center"/>
    </xf>
    <xf numFmtId="2" fontId="2" fillId="0" borderId="0" xfId="0" applyNumberFormat="1" applyFont="1" applyBorder="1" applyAlignment="1">
      <alignment/>
    </xf>
    <xf numFmtId="2" fontId="2" fillId="0" borderId="11" xfId="0" applyNumberFormat="1" applyFont="1" applyBorder="1" applyAlignment="1">
      <alignment/>
    </xf>
    <xf numFmtId="2" fontId="2" fillId="0" borderId="13" xfId="0" applyNumberFormat="1" applyFont="1" applyBorder="1" applyAlignment="1">
      <alignment/>
    </xf>
    <xf numFmtId="0" fontId="22" fillId="0" borderId="13" xfId="0" applyFont="1" applyBorder="1" applyAlignment="1">
      <alignment horizontal="left" vertical="center" wrapText="1"/>
    </xf>
    <xf numFmtId="0" fontId="22" fillId="0" borderId="9" xfId="0" applyFont="1" applyBorder="1" applyAlignment="1">
      <alignment horizontal="left" vertical="center"/>
    </xf>
    <xf numFmtId="1" fontId="1" fillId="0" borderId="17" xfId="0" applyNumberFormat="1" applyFont="1" applyBorder="1" applyAlignment="1">
      <alignment horizontal="center" vertical="center"/>
    </xf>
    <xf numFmtId="0" fontId="1" fillId="0" borderId="14" xfId="0" applyFont="1" applyBorder="1" applyAlignment="1">
      <alignment horizontal="center" vertical="center"/>
    </xf>
    <xf numFmtId="0" fontId="1" fillId="0" borderId="17" xfId="0" applyFont="1" applyFill="1" applyBorder="1" applyAlignment="1">
      <alignment horizontal="center" vertical="center"/>
    </xf>
    <xf numFmtId="0" fontId="22" fillId="0" borderId="15" xfId="0" applyFont="1" applyBorder="1" applyAlignment="1">
      <alignment horizontal="left" vertical="center" wrapText="1"/>
    </xf>
    <xf numFmtId="0" fontId="1" fillId="0" borderId="14" xfId="0" applyFont="1" applyBorder="1" applyAlignment="1">
      <alignment vertical="center"/>
    </xf>
    <xf numFmtId="2" fontId="1" fillId="0" borderId="1" xfId="0" applyNumberFormat="1" applyFont="1" applyBorder="1" applyAlignment="1">
      <alignment horizontal="center" vertical="center" wrapText="1"/>
    </xf>
    <xf numFmtId="0" fontId="1" fillId="0" borderId="13" xfId="0" applyFont="1" applyBorder="1" applyAlignment="1">
      <alignment vertical="center"/>
    </xf>
    <xf numFmtId="0" fontId="22" fillId="0" borderId="1" xfId="0" applyFont="1" applyBorder="1" applyAlignment="1">
      <alignment horizontal="left" vertical="center" wrapText="1"/>
    </xf>
    <xf numFmtId="164" fontId="1" fillId="0" borderId="17" xfId="0" applyNumberFormat="1" applyFont="1" applyBorder="1" applyAlignment="1">
      <alignment horizontal="center" vertical="center"/>
    </xf>
    <xf numFmtId="0" fontId="1" fillId="0" borderId="10" xfId="0" applyFont="1" applyBorder="1" applyAlignment="1" quotePrefix="1">
      <alignment horizontal="center" vertical="center"/>
    </xf>
    <xf numFmtId="0" fontId="22" fillId="0" borderId="0" xfId="0" applyFont="1" applyBorder="1" applyAlignment="1">
      <alignment vertical="center" wrapText="1"/>
    </xf>
    <xf numFmtId="2" fontId="1" fillId="0" borderId="10" xfId="0" applyNumberFormat="1" applyFont="1" applyBorder="1" applyAlignment="1">
      <alignment horizontal="center" vertical="center"/>
    </xf>
    <xf numFmtId="2" fontId="1" fillId="0" borderId="10" xfId="0" applyNumberFormat="1" applyFont="1" applyFill="1" applyBorder="1" applyAlignment="1">
      <alignment horizontal="center" vertical="center"/>
    </xf>
    <xf numFmtId="164" fontId="1" fillId="0" borderId="10" xfId="0" applyNumberFormat="1" applyFont="1" applyBorder="1" applyAlignment="1">
      <alignment horizontal="center" vertical="center"/>
    </xf>
    <xf numFmtId="0" fontId="12" fillId="0" borderId="15"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2" fontId="19" fillId="0" borderId="13" xfId="0" applyNumberFormat="1" applyFont="1" applyBorder="1" applyAlignment="1">
      <alignment horizontal="center" vertical="center"/>
    </xf>
    <xf numFmtId="2" fontId="1" fillId="0" borderId="13" xfId="0" applyNumberFormat="1" applyFont="1" applyBorder="1" applyAlignment="1">
      <alignment horizontal="center" vertical="center"/>
    </xf>
    <xf numFmtId="0" fontId="10" fillId="0" borderId="0" xfId="0" applyFont="1" applyBorder="1" applyAlignment="1">
      <alignment vertical="center"/>
    </xf>
    <xf numFmtId="2" fontId="10" fillId="0" borderId="0" xfId="0" applyNumberFormat="1" applyFont="1" applyBorder="1" applyAlignment="1">
      <alignment horizontal="left" vertical="center" indent="1"/>
    </xf>
    <xf numFmtId="2" fontId="10" fillId="0" borderId="0" xfId="0" applyNumberFormat="1" applyFont="1" applyBorder="1" applyAlignment="1">
      <alignment horizontal="center" vertical="center"/>
    </xf>
    <xf numFmtId="2" fontId="10" fillId="0" borderId="0" xfId="0" applyNumberFormat="1" applyFont="1" applyBorder="1" applyAlignment="1">
      <alignment vertical="center"/>
    </xf>
    <xf numFmtId="164" fontId="10" fillId="0" borderId="0" xfId="0" applyNumberFormat="1" applyFont="1" applyBorder="1" applyAlignment="1">
      <alignment horizontal="center" vertical="center"/>
    </xf>
    <xf numFmtId="0" fontId="12" fillId="0" borderId="13" xfId="0" applyFont="1" applyBorder="1" applyAlignment="1">
      <alignment horizontal="left" vertical="center" indent="1"/>
    </xf>
    <xf numFmtId="0" fontId="22" fillId="2" borderId="0" xfId="0" applyFont="1" applyFill="1" applyAlignment="1">
      <alignment horizontal="center" vertical="center"/>
    </xf>
    <xf numFmtId="0" fontId="22" fillId="2" borderId="13" xfId="0" applyFont="1" applyFill="1" applyBorder="1" applyAlignment="1">
      <alignment horizontal="center" vertical="center" wrapText="1"/>
    </xf>
    <xf numFmtId="0" fontId="22" fillId="2" borderId="3" xfId="0" applyFont="1" applyFill="1" applyBorder="1" applyAlignment="1">
      <alignment horizontal="center" vertical="center"/>
    </xf>
    <xf numFmtId="0" fontId="19" fillId="2" borderId="13" xfId="0" applyFont="1" applyFill="1" applyBorder="1" applyAlignment="1">
      <alignment horizontal="center" vertical="center" wrapText="1"/>
    </xf>
    <xf numFmtId="16" fontId="19" fillId="2" borderId="13" xfId="0" applyNumberFormat="1" applyFont="1" applyFill="1" applyBorder="1" applyAlignment="1">
      <alignment horizontal="center" vertical="center" wrapText="1"/>
    </xf>
    <xf numFmtId="164" fontId="10" fillId="0" borderId="15" xfId="0" applyNumberFormat="1" applyFont="1" applyBorder="1" applyAlignment="1">
      <alignment horizontal="center" vertical="center"/>
    </xf>
    <xf numFmtId="2" fontId="2" fillId="0" borderId="15" xfId="0" applyNumberFormat="1" applyFont="1" applyBorder="1" applyAlignment="1">
      <alignment/>
    </xf>
    <xf numFmtId="2" fontId="2" fillId="0" borderId="15" xfId="0" applyNumberFormat="1" applyFont="1" applyBorder="1" applyAlignment="1">
      <alignment horizontal="right"/>
    </xf>
    <xf numFmtId="2" fontId="10" fillId="0" borderId="15" xfId="0" applyNumberFormat="1" applyFont="1" applyBorder="1" applyAlignment="1">
      <alignment horizontal="center" vertical="center"/>
    </xf>
    <xf numFmtId="164" fontId="10" fillId="0" borderId="10" xfId="0" applyNumberFormat="1" applyFont="1" applyBorder="1" applyAlignment="1">
      <alignment horizontal="center" vertical="center"/>
    </xf>
    <xf numFmtId="2" fontId="2" fillId="0" borderId="10" xfId="0" applyNumberFormat="1" applyFont="1" applyBorder="1" applyAlignment="1">
      <alignment/>
    </xf>
    <xf numFmtId="2" fontId="10" fillId="0" borderId="10" xfId="0" applyNumberFormat="1" applyFont="1" applyBorder="1" applyAlignment="1">
      <alignment horizontal="center" vertical="center"/>
    </xf>
    <xf numFmtId="164" fontId="10" fillId="0" borderId="11" xfId="0" applyNumberFormat="1" applyFont="1" applyBorder="1" applyAlignment="1">
      <alignment horizontal="center" vertical="center"/>
    </xf>
    <xf numFmtId="2" fontId="10" fillId="0" borderId="11" xfId="0" applyNumberFormat="1" applyFont="1" applyBorder="1" applyAlignment="1">
      <alignment horizontal="center" vertical="center"/>
    </xf>
    <xf numFmtId="0" fontId="22" fillId="2" borderId="2"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0" borderId="15" xfId="0" applyFont="1" applyBorder="1" applyAlignment="1">
      <alignment horizontal="left" vertical="center"/>
    </xf>
    <xf numFmtId="0" fontId="12" fillId="0" borderId="10" xfId="0" applyFont="1" applyBorder="1" applyAlignment="1">
      <alignment horizontal="left" vertical="center" indent="1"/>
    </xf>
    <xf numFmtId="2" fontId="2" fillId="0" borderId="10" xfId="0" applyNumberFormat="1" applyFont="1" applyBorder="1" applyAlignment="1">
      <alignment vertical="center"/>
    </xf>
    <xf numFmtId="0" fontId="12" fillId="0" borderId="11" xfId="0" applyFont="1" applyBorder="1" applyAlignment="1">
      <alignment horizontal="left" vertical="center" indent="1"/>
    </xf>
    <xf numFmtId="0" fontId="2" fillId="0" borderId="0" xfId="0" applyFont="1" applyAlignment="1">
      <alignment horizontal="centerContinuous"/>
    </xf>
    <xf numFmtId="0" fontId="13" fillId="0" borderId="0" xfId="0" applyFont="1" applyAlignment="1">
      <alignment horizontal="centerContinuous"/>
    </xf>
    <xf numFmtId="0" fontId="1" fillId="0" borderId="0" xfId="0" applyFont="1" applyAlignment="1">
      <alignment horizontal="centerContinuous"/>
    </xf>
    <xf numFmtId="0" fontId="2" fillId="0" borderId="8"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7" xfId="0" applyFont="1" applyBorder="1" applyAlignment="1" applyProtection="1">
      <alignment horizontal="center"/>
      <protection/>
    </xf>
    <xf numFmtId="2" fontId="1" fillId="0" borderId="13" xfId="0" applyNumberFormat="1" applyFont="1" applyBorder="1" applyAlignment="1" quotePrefix="1">
      <alignment horizontal="center" vertical="center"/>
    </xf>
    <xf numFmtId="164" fontId="1" fillId="0" borderId="1" xfId="0" applyNumberFormat="1" applyFont="1" applyBorder="1" applyAlignment="1" applyProtection="1">
      <alignment horizontal="center" vertical="center"/>
      <protection/>
    </xf>
    <xf numFmtId="164" fontId="1" fillId="0" borderId="0" xfId="0" applyNumberFormat="1" applyFont="1" applyBorder="1" applyAlignment="1" applyProtection="1">
      <alignment horizontal="center" vertical="center"/>
      <protection/>
    </xf>
    <xf numFmtId="164" fontId="2" fillId="0" borderId="0" xfId="0" applyNumberFormat="1" applyFont="1" applyBorder="1" applyAlignment="1" applyProtection="1">
      <alignment horizontal="center" vertical="center"/>
      <protection/>
    </xf>
    <xf numFmtId="2" fontId="2" fillId="0" borderId="10" xfId="0" applyNumberFormat="1" applyFont="1" applyBorder="1" applyAlignment="1" quotePrefix="1">
      <alignment horizontal="center" vertical="center"/>
    </xf>
    <xf numFmtId="164" fontId="2" fillId="0" borderId="9" xfId="0" applyNumberFormat="1" applyFont="1" applyBorder="1" applyAlignment="1" applyProtection="1">
      <alignment horizontal="center" vertical="center"/>
      <protection/>
    </xf>
    <xf numFmtId="2" fontId="2" fillId="0" borderId="13" xfId="0" applyNumberFormat="1" applyFont="1" applyBorder="1" applyAlignment="1" quotePrefix="1">
      <alignment horizontal="center" vertical="center"/>
    </xf>
    <xf numFmtId="164" fontId="2" fillId="0" borderId="1" xfId="0" applyNumberFormat="1" applyFont="1" applyBorder="1" applyAlignment="1" applyProtection="1">
      <alignment horizontal="center" vertical="center"/>
      <protection/>
    </xf>
    <xf numFmtId="2" fontId="2" fillId="0" borderId="11" xfId="0" applyNumberFormat="1" applyFont="1" applyBorder="1" applyAlignment="1" quotePrefix="1">
      <alignment horizontal="center" vertical="center"/>
    </xf>
    <xf numFmtId="2" fontId="2" fillId="0" borderId="15" xfId="0" applyNumberFormat="1" applyFont="1" applyBorder="1" applyAlignment="1">
      <alignment horizontal="center" vertical="center"/>
    </xf>
    <xf numFmtId="0" fontId="2" fillId="0" borderId="0" xfId="0" applyFont="1" applyBorder="1" applyAlignment="1">
      <alignment horizontal="centerContinuous"/>
    </xf>
    <xf numFmtId="164" fontId="2" fillId="0" borderId="5" xfId="0" applyNumberFormat="1" applyFont="1" applyBorder="1" applyAlignment="1">
      <alignment horizontal="centerContinuous"/>
    </xf>
    <xf numFmtId="164" fontId="2" fillId="0" borderId="0" xfId="0" applyNumberFormat="1" applyFont="1" applyBorder="1" applyAlignment="1">
      <alignment horizontal="centerContinuous"/>
    </xf>
    <xf numFmtId="0" fontId="8" fillId="0" borderId="0" xfId="0" applyFont="1" applyAlignment="1">
      <alignment horizontal="centerContinuous"/>
    </xf>
    <xf numFmtId="0" fontId="8"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pplyAlignment="1">
      <alignment/>
    </xf>
    <xf numFmtId="0" fontId="1" fillId="2" borderId="8" xfId="0" applyFont="1" applyFill="1" applyBorder="1" applyAlignment="1">
      <alignment horizontal="center" vertical="center"/>
    </xf>
    <xf numFmtId="0" fontId="1" fillId="2" borderId="8" xfId="0" applyFont="1" applyFill="1" applyBorder="1" applyAlignment="1" applyProtection="1">
      <alignment horizontal="center"/>
      <protection/>
    </xf>
    <xf numFmtId="0" fontId="1" fillId="2" borderId="8" xfId="0" applyFont="1" applyFill="1" applyBorder="1" applyAlignment="1" applyProtection="1">
      <alignment horizontal="center" vertical="center"/>
      <protection/>
    </xf>
    <xf numFmtId="0" fontId="13" fillId="0" borderId="0" xfId="0" applyFont="1" applyBorder="1" applyAlignment="1">
      <alignment horizontal="centerContinuous" vertical="center"/>
    </xf>
    <xf numFmtId="0" fontId="1" fillId="2" borderId="15" xfId="0" applyFont="1" applyFill="1" applyBorder="1" applyAlignment="1">
      <alignment horizontal="left" vertical="center"/>
    </xf>
    <xf numFmtId="0" fontId="1" fillId="2" borderId="17" xfId="0" applyFont="1" applyFill="1" applyBorder="1" applyAlignment="1" applyProtection="1" quotePrefix="1">
      <alignment horizontal="center" vertical="center"/>
      <protection/>
    </xf>
    <xf numFmtId="0" fontId="1" fillId="2" borderId="1" xfId="0" applyFont="1" applyFill="1" applyBorder="1" applyAlignment="1">
      <alignment vertical="center"/>
    </xf>
    <xf numFmtId="0" fontId="1" fillId="2" borderId="1" xfId="0" applyFont="1" applyFill="1" applyBorder="1" applyAlignment="1" applyProtection="1">
      <alignment horizontal="left" vertical="center"/>
      <protection/>
    </xf>
    <xf numFmtId="0" fontId="1" fillId="2" borderId="2" xfId="0" applyFont="1" applyFill="1" applyBorder="1" applyAlignment="1">
      <alignment vertical="center"/>
    </xf>
    <xf numFmtId="0" fontId="2" fillId="0" borderId="6" xfId="0" applyFont="1" applyBorder="1" applyAlignment="1">
      <alignment horizontal="center"/>
    </xf>
    <xf numFmtId="0" fontId="1" fillId="0" borderId="17" xfId="0" applyFont="1" applyBorder="1" applyAlignment="1">
      <alignment horizontal="left" indent="1"/>
    </xf>
    <xf numFmtId="164" fontId="1" fillId="0" borderId="2" xfId="0" applyNumberFormat="1" applyFont="1" applyBorder="1" applyAlignment="1">
      <alignment vertical="center"/>
    </xf>
    <xf numFmtId="164" fontId="1" fillId="0" borderId="2" xfId="0" applyNumberFormat="1" applyFont="1" applyBorder="1" applyAlignment="1" applyProtection="1">
      <alignment horizontal="center" vertical="center"/>
      <protection/>
    </xf>
    <xf numFmtId="0" fontId="2" fillId="0" borderId="6" xfId="0" applyFont="1" applyBorder="1" applyAlignment="1">
      <alignment horizontal="left" indent="1"/>
    </xf>
    <xf numFmtId="164" fontId="2" fillId="0" borderId="8" xfId="0" applyNumberFormat="1" applyFont="1" applyBorder="1" applyAlignment="1">
      <alignment vertical="center"/>
    </xf>
    <xf numFmtId="164" fontId="1" fillId="0" borderId="8" xfId="0" applyNumberFormat="1" applyFont="1" applyBorder="1" applyAlignment="1" applyProtection="1">
      <alignment horizontal="center" vertical="center"/>
      <protection/>
    </xf>
    <xf numFmtId="164" fontId="2" fillId="0" borderId="8" xfId="0" applyNumberFormat="1" applyFont="1" applyBorder="1" applyAlignment="1" applyProtection="1">
      <alignment horizontal="center" vertical="center"/>
      <protection/>
    </xf>
    <xf numFmtId="0" fontId="2" fillId="0" borderId="12" xfId="0" applyFont="1" applyBorder="1" applyAlignment="1">
      <alignment horizontal="left" indent="1"/>
    </xf>
    <xf numFmtId="164" fontId="2" fillId="0" borderId="9" xfId="0" applyNumberFormat="1" applyFont="1" applyBorder="1" applyAlignment="1">
      <alignment vertical="center"/>
    </xf>
    <xf numFmtId="164" fontId="2" fillId="0" borderId="3" xfId="0" applyNumberFormat="1" applyFont="1" applyBorder="1" applyAlignment="1">
      <alignment vertical="center"/>
    </xf>
    <xf numFmtId="164" fontId="2" fillId="0" borderId="3" xfId="0" applyNumberFormat="1" applyFont="1" applyBorder="1" applyAlignment="1" applyProtection="1">
      <alignment horizontal="center" vertical="center"/>
      <protection/>
    </xf>
    <xf numFmtId="2" fontId="2" fillId="0" borderId="6" xfId="0" applyNumberFormat="1" applyFont="1" applyBorder="1" applyAlignment="1">
      <alignment/>
    </xf>
    <xf numFmtId="164" fontId="2" fillId="0" borderId="1" xfId="0" applyNumberFormat="1" applyFont="1" applyBorder="1" applyAlignment="1">
      <alignment vertical="center"/>
    </xf>
    <xf numFmtId="164" fontId="2" fillId="0" borderId="2" xfId="0" applyNumberFormat="1" applyFont="1" applyBorder="1" applyAlignment="1">
      <alignment vertical="center"/>
    </xf>
    <xf numFmtId="164" fontId="2" fillId="0" borderId="2" xfId="0" applyNumberFormat="1" applyFont="1" applyBorder="1" applyAlignment="1" applyProtection="1">
      <alignment horizontal="center" vertical="center"/>
      <protection/>
    </xf>
    <xf numFmtId="2" fontId="2" fillId="0" borderId="12" xfId="0" applyNumberFormat="1" applyFont="1" applyBorder="1" applyAlignment="1" quotePrefix="1">
      <alignment horizontal="left"/>
    </xf>
    <xf numFmtId="164" fontId="2" fillId="0" borderId="16" xfId="0" applyNumberFormat="1" applyFont="1" applyBorder="1" applyAlignment="1">
      <alignment vertical="center"/>
    </xf>
    <xf numFmtId="164" fontId="2" fillId="0" borderId="7" xfId="0" applyNumberFormat="1" applyFont="1" applyBorder="1" applyAlignment="1">
      <alignment vertical="center"/>
    </xf>
    <xf numFmtId="0" fontId="31" fillId="0" borderId="2" xfId="0" applyFont="1" applyBorder="1" applyAlignment="1">
      <alignment/>
    </xf>
    <xf numFmtId="0" fontId="1" fillId="0" borderId="6" xfId="0" applyFont="1" applyBorder="1" applyAlignment="1">
      <alignment horizontal="centerContinuous"/>
    </xf>
    <xf numFmtId="164" fontId="2" fillId="0" borderId="12" xfId="0" applyNumberFormat="1" applyFont="1" applyBorder="1" applyAlignment="1">
      <alignment vertical="center"/>
    </xf>
    <xf numFmtId="2" fontId="2" fillId="0" borderId="12" xfId="0" applyNumberFormat="1" applyFont="1" applyBorder="1" applyAlignment="1">
      <alignment/>
    </xf>
    <xf numFmtId="0" fontId="2" fillId="0" borderId="9" xfId="0" applyFont="1" applyBorder="1" applyAlignment="1">
      <alignment vertical="center"/>
    </xf>
    <xf numFmtId="0" fontId="2" fillId="0" borderId="15" xfId="0" applyFont="1" applyBorder="1" applyAlignment="1" applyProtection="1">
      <alignment horizontal="center"/>
      <protection/>
    </xf>
    <xf numFmtId="164" fontId="1" fillId="0" borderId="13" xfId="0" applyNumberFormat="1" applyFont="1" applyBorder="1" applyAlignment="1">
      <alignment vertical="center"/>
    </xf>
    <xf numFmtId="164" fontId="2" fillId="0" borderId="10" xfId="0" applyNumberFormat="1" applyFont="1" applyBorder="1" applyAlignment="1">
      <alignment vertical="center"/>
    </xf>
    <xf numFmtId="164" fontId="2" fillId="0" borderId="11" xfId="0" applyNumberFormat="1" applyFont="1" applyBorder="1" applyAlignment="1">
      <alignment vertical="center"/>
    </xf>
    <xf numFmtId="2" fontId="2" fillId="0" borderId="13" xfId="0" applyNumberFormat="1" applyFont="1" applyBorder="1" applyAlignment="1">
      <alignment horizontal="center" vertical="center"/>
    </xf>
    <xf numFmtId="164" fontId="1" fillId="0" borderId="6" xfId="0" applyNumberFormat="1" applyFont="1" applyBorder="1" applyAlignment="1">
      <alignment horizontal="center" vertical="center"/>
    </xf>
    <xf numFmtId="164" fontId="1" fillId="0" borderId="0" xfId="0" applyNumberFormat="1" applyFont="1" applyBorder="1" applyAlignment="1">
      <alignment horizontal="center" vertical="center"/>
    </xf>
    <xf numFmtId="2" fontId="2" fillId="0" borderId="0" xfId="0" applyNumberFormat="1" applyFont="1" applyAlignment="1">
      <alignment horizontal="left" indent="1"/>
    </xf>
    <xf numFmtId="0" fontId="2" fillId="0" borderId="0" xfId="0" applyFont="1" applyAlignment="1">
      <alignment horizontal="left" indent="1"/>
    </xf>
    <xf numFmtId="0" fontId="2" fillId="0" borderId="0" xfId="0" applyFont="1" applyAlignment="1">
      <alignment horizontal="left" indent="2"/>
    </xf>
    <xf numFmtId="2" fontId="1" fillId="0" borderId="0" xfId="0" applyNumberFormat="1" applyFont="1" applyAlignment="1">
      <alignment vertical="center"/>
    </xf>
    <xf numFmtId="2" fontId="2" fillId="0" borderId="0" xfId="0" applyNumberFormat="1" applyFont="1" applyAlignment="1">
      <alignment vertical="center"/>
    </xf>
    <xf numFmtId="0" fontId="1" fillId="0" borderId="17" xfId="0" applyFont="1" applyBorder="1" applyAlignment="1">
      <alignment vertical="center"/>
    </xf>
    <xf numFmtId="164" fontId="1"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1" fillId="0" borderId="6" xfId="0" applyFont="1" applyBorder="1" applyAlignment="1">
      <alignment vertical="center"/>
    </xf>
    <xf numFmtId="164" fontId="2" fillId="0" borderId="8" xfId="0" applyNumberFormat="1" applyFont="1" applyBorder="1" applyAlignment="1">
      <alignment horizontal="center" vertical="center"/>
    </xf>
    <xf numFmtId="164" fontId="1" fillId="0" borderId="8" xfId="0" applyNumberFormat="1"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indent="1"/>
    </xf>
    <xf numFmtId="0" fontId="2" fillId="0" borderId="6" xfId="0" applyFont="1" applyBorder="1" applyAlignment="1">
      <alignment horizontal="left" vertical="center"/>
    </xf>
    <xf numFmtId="0" fontId="2" fillId="0" borderId="6" xfId="0" applyFont="1" applyBorder="1" applyAlignment="1">
      <alignment horizontal="left" indent="2"/>
    </xf>
    <xf numFmtId="0" fontId="2" fillId="0" borderId="12" xfId="0" applyFont="1" applyBorder="1" applyAlignment="1">
      <alignment vertical="center"/>
    </xf>
    <xf numFmtId="164" fontId="2" fillId="0" borderId="3" xfId="0" applyNumberFormat="1" applyFont="1" applyBorder="1" applyAlignment="1">
      <alignment horizontal="center" vertical="center"/>
    </xf>
    <xf numFmtId="0" fontId="13" fillId="0" borderId="0" xfId="0" applyFont="1" applyAlignment="1">
      <alignment vertical="center"/>
    </xf>
    <xf numFmtId="0" fontId="1" fillId="2" borderId="15" xfId="0" applyFont="1" applyFill="1" applyBorder="1" applyAlignment="1">
      <alignment vertical="center"/>
    </xf>
    <xf numFmtId="0" fontId="1" fillId="2" borderId="15" xfId="0" applyFont="1" applyFill="1" applyBorder="1" applyAlignment="1" quotePrefix="1">
      <alignment horizontal="center" vertical="center"/>
    </xf>
    <xf numFmtId="0" fontId="1" fillId="2" borderId="11" xfId="0" applyFont="1" applyFill="1" applyBorder="1" applyAlignment="1">
      <alignment vertical="center"/>
    </xf>
    <xf numFmtId="0" fontId="1" fillId="2" borderId="10" xfId="0" applyFont="1" applyFill="1" applyBorder="1" applyAlignment="1" quotePrefix="1">
      <alignment horizontal="center" vertical="center"/>
    </xf>
    <xf numFmtId="164" fontId="2" fillId="0" borderId="8" xfId="22" applyNumberFormat="1" applyFont="1" applyBorder="1" applyAlignment="1">
      <alignment horizontal="center" vertical="center"/>
      <protection/>
    </xf>
    <xf numFmtId="164" fontId="2" fillId="0" borderId="10" xfId="22" applyNumberFormat="1" applyFont="1" applyBorder="1" applyAlignment="1">
      <alignment horizontal="center" vertical="center"/>
      <protection/>
    </xf>
    <xf numFmtId="164" fontId="2" fillId="0" borderId="11" xfId="22" applyNumberFormat="1" applyFont="1" applyBorder="1" applyAlignment="1">
      <alignment horizontal="center" vertical="center"/>
      <protection/>
    </xf>
    <xf numFmtId="165" fontId="13" fillId="0" borderId="0" xfId="22" applyFont="1">
      <alignment/>
      <protection/>
    </xf>
    <xf numFmtId="165" fontId="1" fillId="2" borderId="3" xfId="22" applyNumberFormat="1" applyFont="1" applyFill="1" applyBorder="1" applyAlignment="1" applyProtection="1">
      <alignment horizontal="center" vertical="center"/>
      <protection/>
    </xf>
    <xf numFmtId="164" fontId="13" fillId="0" borderId="9" xfId="0" applyNumberFormat="1" applyFont="1" applyBorder="1" applyAlignment="1">
      <alignment vertical="center"/>
    </xf>
    <xf numFmtId="0" fontId="8" fillId="0" borderId="13"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2" fontId="13" fillId="0" borderId="11" xfId="0" applyNumberFormat="1" applyFont="1" applyBorder="1" applyAlignment="1">
      <alignment vertical="center"/>
    </xf>
    <xf numFmtId="0" fontId="1" fillId="2" borderId="13" xfId="0" applyFont="1" applyFill="1" applyBorder="1" applyAlignment="1" applyProtection="1" quotePrefix="1">
      <alignment horizontal="center" vertical="center"/>
      <protection/>
    </xf>
    <xf numFmtId="0" fontId="1" fillId="2" borderId="10" xfId="0" applyFont="1" applyFill="1" applyBorder="1" applyAlignment="1" applyProtection="1">
      <alignment horizontal="center"/>
      <protection/>
    </xf>
    <xf numFmtId="164" fontId="13" fillId="0" borderId="11" xfId="0" applyNumberFormat="1" applyFont="1" applyBorder="1" applyAlignment="1">
      <alignment vertical="center"/>
    </xf>
    <xf numFmtId="164" fontId="13" fillId="0" borderId="12" xfId="0" applyNumberFormat="1" applyFont="1" applyBorder="1" applyAlignment="1">
      <alignment vertical="center"/>
    </xf>
    <xf numFmtId="164" fontId="13" fillId="0" borderId="3" xfId="0" applyNumberFormat="1" applyFont="1" applyBorder="1" applyAlignment="1">
      <alignment vertical="center"/>
    </xf>
    <xf numFmtId="165" fontId="2" fillId="0" borderId="0" xfId="24" applyFont="1">
      <alignment/>
      <protection/>
    </xf>
    <xf numFmtId="164" fontId="2" fillId="0" borderId="0" xfId="22" applyNumberFormat="1" applyFont="1" applyAlignment="1">
      <alignment horizontal="center" vertical="center"/>
      <protection/>
    </xf>
    <xf numFmtId="164" fontId="2" fillId="0" borderId="15" xfId="22" applyNumberFormat="1" applyFont="1" applyBorder="1" applyAlignment="1">
      <alignment horizontal="center" vertical="center"/>
      <protection/>
    </xf>
    <xf numFmtId="165" fontId="2" fillId="0" borderId="0" xfId="22" applyFont="1" applyBorder="1">
      <alignment/>
      <protection/>
    </xf>
    <xf numFmtId="165" fontId="8" fillId="0" borderId="0" xfId="22" applyFont="1">
      <alignment/>
      <protection/>
    </xf>
    <xf numFmtId="0" fontId="2" fillId="0" borderId="0" xfId="21" applyFont="1">
      <alignment/>
      <protection/>
    </xf>
    <xf numFmtId="0" fontId="32" fillId="0" borderId="0" xfId="21" applyFont="1">
      <alignment/>
      <protection/>
    </xf>
    <xf numFmtId="0" fontId="1" fillId="0" borderId="25" xfId="21" applyFont="1" applyBorder="1" applyAlignment="1">
      <alignment horizontal="center"/>
      <protection/>
    </xf>
    <xf numFmtId="0" fontId="1" fillId="0" borderId="20" xfId="21" applyFont="1" applyBorder="1" applyAlignment="1">
      <alignment horizontal="center"/>
      <protection/>
    </xf>
    <xf numFmtId="0" fontId="1" fillId="0" borderId="26" xfId="21" applyFont="1" applyBorder="1" applyAlignment="1">
      <alignment horizontal="center"/>
      <protection/>
    </xf>
    <xf numFmtId="2" fontId="2" fillId="0" borderId="0" xfId="21" applyNumberFormat="1" applyFont="1">
      <alignment/>
      <protection/>
    </xf>
    <xf numFmtId="0" fontId="2" fillId="0" borderId="21" xfId="21" applyFont="1" applyFill="1" applyBorder="1">
      <alignment/>
      <protection/>
    </xf>
    <xf numFmtId="0" fontId="13" fillId="0" borderId="0" xfId="21" applyFont="1">
      <alignment/>
      <protection/>
    </xf>
    <xf numFmtId="0" fontId="2" fillId="0" borderId="7" xfId="21" applyFont="1" applyBorder="1">
      <alignment/>
      <protection/>
    </xf>
    <xf numFmtId="164" fontId="1" fillId="0" borderId="27" xfId="21" applyNumberFormat="1" applyFont="1" applyBorder="1" applyAlignment="1">
      <alignment horizontal="center"/>
      <protection/>
    </xf>
    <xf numFmtId="164" fontId="2" fillId="0" borderId="27" xfId="21" applyNumberFormat="1" applyFont="1" applyBorder="1" applyAlignment="1">
      <alignment horizontal="center"/>
      <protection/>
    </xf>
    <xf numFmtId="164" fontId="2" fillId="0" borderId="28" xfId="21" applyNumberFormat="1" applyFont="1" applyBorder="1" applyAlignment="1">
      <alignment horizontal="center"/>
      <protection/>
    </xf>
    <xf numFmtId="164" fontId="2" fillId="0" borderId="29" xfId="21" applyNumberFormat="1" applyFont="1" applyBorder="1" applyAlignment="1">
      <alignment horizontal="center"/>
      <protection/>
    </xf>
    <xf numFmtId="164" fontId="2" fillId="0" borderId="30" xfId="21" applyNumberFormat="1" applyFont="1" applyBorder="1" applyAlignment="1">
      <alignment horizontal="center"/>
      <protection/>
    </xf>
    <xf numFmtId="164" fontId="2" fillId="0" borderId="31" xfId="21" applyNumberFormat="1" applyFont="1" applyBorder="1" applyAlignment="1">
      <alignment horizontal="center"/>
      <protection/>
    </xf>
    <xf numFmtId="164" fontId="2" fillId="0" borderId="32" xfId="21" applyNumberFormat="1" applyFont="1" applyBorder="1" applyAlignment="1">
      <alignment horizontal="center"/>
      <protection/>
    </xf>
    <xf numFmtId="0" fontId="19" fillId="2" borderId="15" xfId="21" applyFont="1" applyFill="1" applyBorder="1" applyAlignment="1">
      <alignment horizontal="center"/>
      <protection/>
    </xf>
    <xf numFmtId="0" fontId="1" fillId="2" borderId="13" xfId="21" applyFont="1" applyFill="1" applyBorder="1" applyAlignment="1">
      <alignment horizontal="center" vertical="center"/>
      <protection/>
    </xf>
    <xf numFmtId="0" fontId="1" fillId="2" borderId="17" xfId="21" applyFont="1" applyFill="1" applyBorder="1" applyAlignment="1">
      <alignment horizontal="center" vertical="center"/>
      <protection/>
    </xf>
    <xf numFmtId="0" fontId="1" fillId="2" borderId="2" xfId="21" applyFont="1" applyFill="1" applyBorder="1" applyAlignment="1">
      <alignment horizontal="center" vertical="center"/>
      <protection/>
    </xf>
    <xf numFmtId="0" fontId="19" fillId="2" borderId="11" xfId="21" applyFont="1" applyFill="1" applyBorder="1" applyAlignment="1">
      <alignment horizontal="center"/>
      <protection/>
    </xf>
    <xf numFmtId="0" fontId="10" fillId="2" borderId="13" xfId="21" applyFont="1" applyFill="1" applyBorder="1" applyAlignment="1">
      <alignment horizontal="center"/>
      <protection/>
    </xf>
    <xf numFmtId="0" fontId="10" fillId="2" borderId="11" xfId="21" applyFont="1" applyFill="1" applyBorder="1" applyAlignment="1">
      <alignment horizontal="center"/>
      <protection/>
    </xf>
    <xf numFmtId="0" fontId="10" fillId="2" borderId="3" xfId="21" applyFont="1" applyFill="1" applyBorder="1" applyAlignment="1">
      <alignment horizontal="center"/>
      <protection/>
    </xf>
    <xf numFmtId="1" fontId="10" fillId="2" borderId="9" xfId="21" applyNumberFormat="1" applyFont="1" applyFill="1" applyBorder="1" applyAlignment="1" quotePrefix="1">
      <alignment horizontal="center"/>
      <protection/>
    </xf>
    <xf numFmtId="0" fontId="1" fillId="0" borderId="15" xfId="21" applyFont="1" applyBorder="1" applyAlignment="1">
      <alignment horizontal="left"/>
      <protection/>
    </xf>
    <xf numFmtId="0" fontId="1" fillId="0" borderId="10" xfId="21" applyFont="1" applyBorder="1" applyAlignment="1">
      <alignment horizontal="left"/>
      <protection/>
    </xf>
    <xf numFmtId="0" fontId="1" fillId="0" borderId="10" xfId="21" applyFont="1" applyBorder="1" applyAlignment="1">
      <alignment horizontal="right"/>
      <protection/>
    </xf>
    <xf numFmtId="0" fontId="2" fillId="0" borderId="10" xfId="21" applyFont="1" applyBorder="1" applyAlignment="1">
      <alignment horizontal="right"/>
      <protection/>
    </xf>
    <xf numFmtId="0" fontId="2" fillId="0" borderId="11" xfId="21" applyFont="1" applyBorder="1" applyAlignment="1">
      <alignment horizontal="right"/>
      <protection/>
    </xf>
    <xf numFmtId="0" fontId="1" fillId="0" borderId="15" xfId="21" applyFont="1" applyBorder="1" applyAlignment="1">
      <alignment horizontal="center"/>
      <protection/>
    </xf>
    <xf numFmtId="0" fontId="2" fillId="0" borderId="10" xfId="21" applyFont="1" applyBorder="1" applyAlignment="1">
      <alignment horizontal="left"/>
      <protection/>
    </xf>
    <xf numFmtId="0" fontId="2" fillId="0" borderId="10" xfId="21" applyFont="1" applyBorder="1">
      <alignment/>
      <protection/>
    </xf>
    <xf numFmtId="0" fontId="1" fillId="0" borderId="10" xfId="21" applyFont="1" applyBorder="1">
      <alignment/>
      <protection/>
    </xf>
    <xf numFmtId="0" fontId="2" fillId="0" borderId="11" xfId="21" applyFont="1" applyBorder="1">
      <alignment/>
      <protection/>
    </xf>
    <xf numFmtId="164" fontId="1" fillId="0" borderId="10" xfId="21" applyNumberFormat="1" applyFont="1" applyBorder="1" applyAlignment="1">
      <alignment horizontal="center"/>
      <protection/>
    </xf>
    <xf numFmtId="164" fontId="2" fillId="0" borderId="10" xfId="21" applyNumberFormat="1" applyFont="1" applyBorder="1" applyAlignment="1">
      <alignment horizontal="center"/>
      <protection/>
    </xf>
    <xf numFmtId="164" fontId="2" fillId="0" borderId="11" xfId="21" applyNumberFormat="1" applyFont="1" applyBorder="1" applyAlignment="1">
      <alignment horizontal="center"/>
      <protection/>
    </xf>
    <xf numFmtId="164" fontId="1" fillId="0" borderId="25" xfId="21" applyNumberFormat="1" applyFont="1" applyBorder="1" applyAlignment="1">
      <alignment horizontal="center"/>
      <protection/>
    </xf>
    <xf numFmtId="164" fontId="1" fillId="0" borderId="33" xfId="21" applyNumberFormat="1" applyFont="1" applyBorder="1" applyAlignment="1">
      <alignment horizontal="center"/>
      <protection/>
    </xf>
    <xf numFmtId="0" fontId="2" fillId="0" borderId="0" xfId="21" applyFont="1" applyBorder="1">
      <alignment/>
      <protection/>
    </xf>
    <xf numFmtId="0" fontId="1" fillId="0" borderId="10" xfId="21" applyFont="1" applyFill="1" applyBorder="1" applyAlignment="1">
      <alignment horizontal="right"/>
      <protection/>
    </xf>
    <xf numFmtId="0" fontId="24" fillId="0" borderId="10" xfId="21" applyFont="1" applyBorder="1" applyAlignment="1">
      <alignment horizontal="right"/>
      <protection/>
    </xf>
    <xf numFmtId="0" fontId="24" fillId="0" borderId="10" xfId="21" applyFont="1" applyBorder="1" applyAlignment="1">
      <alignment horizontal="left"/>
      <protection/>
    </xf>
    <xf numFmtId="164" fontId="24" fillId="0" borderId="10" xfId="21" applyNumberFormat="1" applyFont="1" applyBorder="1" applyAlignment="1">
      <alignment horizontal="center"/>
      <protection/>
    </xf>
    <xf numFmtId="164" fontId="24" fillId="0" borderId="21" xfId="21" applyNumberFormat="1" applyFont="1" applyBorder="1" applyAlignment="1">
      <alignment horizontal="center"/>
      <protection/>
    </xf>
    <xf numFmtId="164" fontId="24" fillId="0" borderId="27" xfId="21" applyNumberFormat="1" applyFont="1" applyBorder="1" applyAlignment="1">
      <alignment horizontal="center"/>
      <protection/>
    </xf>
    <xf numFmtId="164" fontId="24" fillId="0" borderId="22" xfId="21" applyNumberFormat="1" applyFont="1" applyBorder="1" applyAlignment="1">
      <alignment horizontal="center"/>
      <protection/>
    </xf>
    <xf numFmtId="164" fontId="24" fillId="0" borderId="23" xfId="21" applyNumberFormat="1" applyFont="1" applyBorder="1" applyAlignment="1">
      <alignment horizontal="center"/>
      <protection/>
    </xf>
    <xf numFmtId="164" fontId="24" fillId="0" borderId="24" xfId="21" applyNumberFormat="1" applyFont="1" applyBorder="1" applyAlignment="1">
      <alignment horizontal="center"/>
      <protection/>
    </xf>
    <xf numFmtId="0" fontId="24" fillId="0" borderId="0" xfId="21" applyFont="1">
      <alignment/>
      <protection/>
    </xf>
    <xf numFmtId="0" fontId="24" fillId="0" borderId="10" xfId="21" applyFont="1" applyBorder="1">
      <alignment/>
      <protection/>
    </xf>
    <xf numFmtId="0" fontId="14" fillId="0" borderId="0" xfId="0" applyFont="1" applyBorder="1" applyAlignment="1">
      <alignment/>
    </xf>
    <xf numFmtId="0" fontId="10" fillId="0" borderId="0" xfId="0" applyFont="1" applyBorder="1" applyAlignment="1">
      <alignment horizontal="right"/>
    </xf>
    <xf numFmtId="0" fontId="19" fillId="0" borderId="0" xfId="0" applyFont="1" applyBorder="1" applyAlignment="1">
      <alignment/>
    </xf>
    <xf numFmtId="164" fontId="19" fillId="0" borderId="15" xfId="0" applyNumberFormat="1" applyFont="1" applyBorder="1" applyAlignment="1" applyProtection="1">
      <alignment horizontal="center" vertical="center"/>
      <protection/>
    </xf>
    <xf numFmtId="164" fontId="10" fillId="0" borderId="10" xfId="0" applyNumberFormat="1" applyFont="1" applyBorder="1" applyAlignment="1" applyProtection="1" quotePrefix="1">
      <alignment horizontal="center" vertical="center"/>
      <protection/>
    </xf>
    <xf numFmtId="164" fontId="10" fillId="0" borderId="10" xfId="0" applyNumberFormat="1" applyFont="1" applyBorder="1" applyAlignment="1" applyProtection="1">
      <alignment horizontal="center" vertical="center"/>
      <protection/>
    </xf>
    <xf numFmtId="164" fontId="10" fillId="0" borderId="10" xfId="0" applyNumberFormat="1" applyFont="1" applyBorder="1" applyAlignment="1" applyProtection="1">
      <alignment horizontal="right" vertical="center"/>
      <protection/>
    </xf>
    <xf numFmtId="164" fontId="33" fillId="0" borderId="10" xfId="0" applyNumberFormat="1" applyFont="1" applyBorder="1" applyAlignment="1" applyProtection="1">
      <alignment horizontal="center" vertical="center"/>
      <protection/>
    </xf>
    <xf numFmtId="0" fontId="24" fillId="0" borderId="0" xfId="0" applyFont="1" applyBorder="1" applyAlignment="1">
      <alignment vertical="center"/>
    </xf>
    <xf numFmtId="164" fontId="33" fillId="0" borderId="10" xfId="0" applyNumberFormat="1" applyFont="1" applyBorder="1" applyAlignment="1" applyProtection="1">
      <alignment horizontal="right" vertical="center"/>
      <protection/>
    </xf>
    <xf numFmtId="164" fontId="10" fillId="0" borderId="11" xfId="0" applyNumberFormat="1" applyFont="1" applyBorder="1" applyAlignment="1" applyProtection="1">
      <alignment horizontal="center" vertical="center"/>
      <protection/>
    </xf>
    <xf numFmtId="164" fontId="19" fillId="0" borderId="10" xfId="0" applyNumberFormat="1" applyFont="1" applyBorder="1" applyAlignment="1">
      <alignment horizontal="center" vertical="center"/>
    </xf>
    <xf numFmtId="164" fontId="19" fillId="0" borderId="10" xfId="0" applyNumberFormat="1" applyFont="1" applyBorder="1" applyAlignment="1" applyProtection="1">
      <alignment horizontal="center" vertical="center"/>
      <protection/>
    </xf>
    <xf numFmtId="164" fontId="19" fillId="0" borderId="10" xfId="0" applyNumberFormat="1" applyFont="1" applyBorder="1" applyAlignment="1" applyProtection="1">
      <alignment horizontal="right" vertical="center"/>
      <protection/>
    </xf>
    <xf numFmtId="0" fontId="19" fillId="0" borderId="13" xfId="0" applyFont="1" applyBorder="1" applyAlignment="1" applyProtection="1">
      <alignment vertical="center"/>
      <protection/>
    </xf>
    <xf numFmtId="164" fontId="19" fillId="0" borderId="13" xfId="0" applyNumberFormat="1" applyFont="1" applyBorder="1" applyAlignment="1" applyProtection="1">
      <alignment vertical="center"/>
      <protection/>
    </xf>
    <xf numFmtId="164" fontId="19" fillId="0" borderId="13" xfId="0" applyNumberFormat="1" applyFont="1" applyBorder="1" applyAlignment="1" applyProtection="1">
      <alignment horizontal="center" vertical="center"/>
      <protection/>
    </xf>
    <xf numFmtId="164" fontId="19" fillId="0" borderId="10" xfId="0" applyNumberFormat="1" applyFont="1" applyBorder="1" applyAlignment="1">
      <alignment horizontal="right" vertical="center"/>
    </xf>
    <xf numFmtId="164" fontId="10" fillId="0" borderId="10" xfId="0" applyNumberFormat="1" applyFont="1" applyBorder="1" applyAlignment="1" applyProtection="1" quotePrefix="1">
      <alignment horizontal="right" vertical="center"/>
      <protection/>
    </xf>
    <xf numFmtId="0" fontId="19" fillId="0" borderId="34" xfId="0" applyFont="1" applyBorder="1" applyAlignment="1" applyProtection="1">
      <alignment horizontal="left"/>
      <protection/>
    </xf>
    <xf numFmtId="164" fontId="19" fillId="0" borderId="35" xfId="0" applyNumberFormat="1" applyFont="1" applyBorder="1" applyAlignment="1">
      <alignment horizontal="center"/>
    </xf>
    <xf numFmtId="0" fontId="19" fillId="0" borderId="0" xfId="0" applyFont="1" applyBorder="1" applyAlignment="1" applyProtection="1">
      <alignment horizontal="left"/>
      <protection/>
    </xf>
    <xf numFmtId="164" fontId="19" fillId="0" borderId="0" xfId="0" applyNumberFormat="1" applyFont="1" applyBorder="1" applyAlignment="1">
      <alignment horizontal="center"/>
    </xf>
    <xf numFmtId="0" fontId="10" fillId="0" borderId="13" xfId="0" applyFont="1" applyBorder="1" applyAlignment="1" applyProtection="1">
      <alignment horizontal="left" vertical="center"/>
      <protection/>
    </xf>
    <xf numFmtId="164" fontId="10" fillId="0" borderId="13" xfId="0" applyNumberFormat="1" applyFont="1" applyBorder="1" applyAlignment="1" applyProtection="1" quotePrefix="1">
      <alignment horizontal="center" vertical="center"/>
      <protection/>
    </xf>
    <xf numFmtId="164" fontId="10" fillId="0" borderId="13" xfId="0" applyNumberFormat="1"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right" vertical="center"/>
      <protection/>
    </xf>
    <xf numFmtId="0" fontId="10" fillId="0" borderId="0" xfId="0" applyFont="1" applyBorder="1" applyAlignment="1" applyProtection="1" quotePrefix="1">
      <alignment horizontal="right" vertical="center"/>
      <protection/>
    </xf>
    <xf numFmtId="164" fontId="10" fillId="0" borderId="0" xfId="0" applyNumberFormat="1" applyFont="1" applyBorder="1" applyAlignment="1" applyProtection="1" quotePrefix="1">
      <alignment horizontal="center" vertical="center"/>
      <protection/>
    </xf>
    <xf numFmtId="164" fontId="10" fillId="0" borderId="0" xfId="0" applyNumberFormat="1" applyFont="1" applyBorder="1" applyAlignment="1" applyProtection="1">
      <alignment horizontal="center" vertical="center"/>
      <protection/>
    </xf>
    <xf numFmtId="0" fontId="10" fillId="0" borderId="0" xfId="0" applyFont="1" applyAlignment="1" applyProtection="1">
      <alignment horizontal="left"/>
      <protection/>
    </xf>
    <xf numFmtId="0" fontId="10" fillId="0" borderId="0" xfId="0" applyFont="1" applyBorder="1" applyAlignment="1" quotePrefix="1">
      <alignment/>
    </xf>
    <xf numFmtId="0" fontId="8" fillId="0" borderId="0" xfId="0" applyFont="1" applyBorder="1" applyAlignment="1">
      <alignment/>
    </xf>
    <xf numFmtId="0" fontId="13" fillId="0" borderId="0" xfId="0" applyFont="1" applyBorder="1" applyAlignment="1">
      <alignment/>
    </xf>
    <xf numFmtId="0" fontId="19" fillId="0" borderId="36" xfId="0" applyFont="1" applyBorder="1" applyAlignment="1" applyProtection="1">
      <alignment horizontal="left"/>
      <protection/>
    </xf>
    <xf numFmtId="164" fontId="19" fillId="0" borderId="37" xfId="0" applyNumberFormat="1" applyFont="1" applyBorder="1" applyAlignment="1">
      <alignment horizontal="center"/>
    </xf>
    <xf numFmtId="0" fontId="19" fillId="0" borderId="10" xfId="0" applyFont="1" applyBorder="1" applyAlignment="1" applyProtection="1">
      <alignment horizontal="left" vertical="center"/>
      <protection/>
    </xf>
    <xf numFmtId="0" fontId="10" fillId="0" borderId="10" xfId="0" applyFont="1" applyBorder="1" applyAlignment="1" applyProtection="1">
      <alignment horizontal="left" vertical="center"/>
      <protection/>
    </xf>
    <xf numFmtId="0" fontId="33" fillId="0" borderId="10" xfId="0" applyFont="1" applyBorder="1" applyAlignment="1" applyProtection="1">
      <alignment horizontal="left" vertical="center"/>
      <protection/>
    </xf>
    <xf numFmtId="0" fontId="10" fillId="0" borderId="11" xfId="0" applyFont="1" applyBorder="1" applyAlignment="1" applyProtection="1">
      <alignment horizontal="left" vertical="center"/>
      <protection/>
    </xf>
    <xf numFmtId="0" fontId="19" fillId="2" borderId="15" xfId="0" applyFont="1" applyFill="1" applyBorder="1" applyAlignment="1">
      <alignment/>
    </xf>
    <xf numFmtId="0" fontId="19" fillId="2" borderId="11" xfId="0" applyFont="1" applyFill="1" applyBorder="1" applyAlignment="1" applyProtection="1">
      <alignment horizontal="center"/>
      <protection/>
    </xf>
    <xf numFmtId="0" fontId="19" fillId="2" borderId="13" xfId="0" applyFont="1" applyFill="1" applyBorder="1" applyAlignment="1">
      <alignment horizontal="center"/>
    </xf>
    <xf numFmtId="1" fontId="10" fillId="0" borderId="0" xfId="0" applyNumberFormat="1" applyFont="1" applyAlignment="1">
      <alignment/>
    </xf>
    <xf numFmtId="166" fontId="19" fillId="0" borderId="10" xfId="0" applyNumberFormat="1" applyFont="1" applyBorder="1" applyAlignment="1" applyProtection="1">
      <alignment horizontal="right"/>
      <protection locked="0"/>
    </xf>
    <xf numFmtId="166" fontId="10" fillId="0" borderId="10" xfId="0" applyNumberFormat="1" applyFont="1" applyBorder="1" applyAlignment="1" applyProtection="1">
      <alignment horizontal="right"/>
      <protection locked="0"/>
    </xf>
    <xf numFmtId="166" fontId="10" fillId="0" borderId="10" xfId="0" applyNumberFormat="1" applyFont="1" applyBorder="1" applyAlignment="1">
      <alignment horizontal="right"/>
    </xf>
    <xf numFmtId="166" fontId="10" fillId="0" borderId="11" xfId="0" applyNumberFormat="1" applyFont="1" applyBorder="1" applyAlignment="1">
      <alignment horizontal="right"/>
    </xf>
    <xf numFmtId="166" fontId="10" fillId="0" borderId="10" xfId="0" applyNumberFormat="1" applyFont="1" applyBorder="1" applyAlignment="1" applyProtection="1">
      <alignment horizontal="right"/>
      <protection/>
    </xf>
    <xf numFmtId="166" fontId="19" fillId="0" borderId="10" xfId="0" applyNumberFormat="1" applyFont="1" applyBorder="1" applyAlignment="1" applyProtection="1">
      <alignment horizontal="right"/>
      <protection/>
    </xf>
    <xf numFmtId="166" fontId="33" fillId="0" borderId="10" xfId="0" applyNumberFormat="1" applyFont="1" applyBorder="1" applyAlignment="1" applyProtection="1">
      <alignment horizontal="right"/>
      <protection locked="0"/>
    </xf>
    <xf numFmtId="166" fontId="33" fillId="0" borderId="10" xfId="0" applyNumberFormat="1" applyFont="1" applyBorder="1" applyAlignment="1" applyProtection="1">
      <alignment horizontal="right"/>
      <protection/>
    </xf>
    <xf numFmtId="1" fontId="1" fillId="0" borderId="17" xfId="0" applyNumberFormat="1" applyFont="1" applyFill="1" applyBorder="1" applyAlignment="1">
      <alignment horizontal="center" vertical="center"/>
    </xf>
    <xf numFmtId="0" fontId="0" fillId="0" borderId="0" xfId="0" applyAlignment="1">
      <alignment vertical="center"/>
    </xf>
    <xf numFmtId="164" fontId="0" fillId="0" borderId="0" xfId="0" applyNumberFormat="1" applyBorder="1" applyAlignment="1">
      <alignment vertical="center"/>
    </xf>
    <xf numFmtId="0" fontId="35" fillId="0" borderId="0" xfId="0" applyFont="1" applyAlignment="1">
      <alignment vertical="center"/>
    </xf>
    <xf numFmtId="2" fontId="1" fillId="0" borderId="13" xfId="0" applyNumberFormat="1" applyFont="1" applyBorder="1" applyAlignment="1">
      <alignment vertical="center"/>
    </xf>
    <xf numFmtId="164" fontId="1" fillId="0" borderId="17" xfId="0" applyNumberFormat="1" applyFont="1" applyBorder="1" applyAlignment="1">
      <alignment vertical="center"/>
    </xf>
    <xf numFmtId="164" fontId="2" fillId="0" borderId="6" xfId="0" applyNumberFormat="1" applyFont="1" applyBorder="1" applyAlignment="1">
      <alignment vertical="center"/>
    </xf>
    <xf numFmtId="49" fontId="19" fillId="2" borderId="13" xfId="0" applyNumberFormat="1" applyFont="1" applyFill="1" applyBorder="1" applyAlignment="1">
      <alignment horizontal="center"/>
    </xf>
    <xf numFmtId="164" fontId="19" fillId="0" borderId="8" xfId="25" applyNumberFormat="1" applyFont="1" applyBorder="1" applyAlignment="1">
      <alignment horizontal="center"/>
      <protection/>
    </xf>
    <xf numFmtId="164" fontId="19" fillId="0" borderId="10" xfId="25" applyNumberFormat="1" applyFont="1" applyBorder="1" applyAlignment="1">
      <alignment horizontal="center"/>
      <protection/>
    </xf>
    <xf numFmtId="164" fontId="10" fillId="0" borderId="10" xfId="25" applyNumberFormat="1" applyFont="1" applyBorder="1" applyAlignment="1">
      <alignment horizontal="center"/>
      <protection/>
    </xf>
    <xf numFmtId="164" fontId="10" fillId="0" borderId="11" xfId="25" applyNumberFormat="1" applyFont="1" applyBorder="1" applyAlignment="1">
      <alignment horizontal="center"/>
      <protection/>
    </xf>
    <xf numFmtId="164" fontId="10" fillId="0" borderId="8" xfId="25" applyNumberFormat="1" applyFont="1" applyBorder="1" applyAlignment="1">
      <alignment horizontal="center"/>
      <protection/>
    </xf>
    <xf numFmtId="164" fontId="10" fillId="0" borderId="3" xfId="25" applyNumberFormat="1" applyFont="1" applyBorder="1" applyAlignment="1">
      <alignment horizontal="center"/>
      <protection/>
    </xf>
    <xf numFmtId="166" fontId="1" fillId="0" borderId="10" xfId="0" applyNumberFormat="1" applyFont="1" applyBorder="1" applyAlignment="1">
      <alignment horizontal="center"/>
    </xf>
    <xf numFmtId="0" fontId="8" fillId="0" borderId="0" xfId="0" applyFont="1" applyAlignment="1">
      <alignment horizontal="center"/>
    </xf>
    <xf numFmtId="165" fontId="1" fillId="2" borderId="17" xfId="22" applyNumberFormat="1" applyFont="1" applyFill="1" applyBorder="1" applyAlignment="1" applyProtection="1">
      <alignment horizontal="center" vertical="center"/>
      <protection/>
    </xf>
    <xf numFmtId="0" fontId="0" fillId="0" borderId="0" xfId="0" applyAlignment="1">
      <alignment horizontal="center" vertical="center"/>
    </xf>
    <xf numFmtId="0" fontId="1" fillId="2" borderId="0" xfId="0" applyFont="1" applyFill="1" applyBorder="1" applyAlignment="1" applyProtection="1">
      <alignment horizontal="center"/>
      <protection/>
    </xf>
    <xf numFmtId="166" fontId="19" fillId="0" borderId="8" xfId="0" applyNumberFormat="1" applyFont="1" applyBorder="1" applyAlignment="1" applyProtection="1">
      <alignment horizontal="right"/>
      <protection/>
    </xf>
    <xf numFmtId="164" fontId="2" fillId="0" borderId="8" xfId="0" applyNumberFormat="1" applyFont="1" applyBorder="1" applyAlignment="1">
      <alignment horizontal="right"/>
    </xf>
    <xf numFmtId="164" fontId="1" fillId="0" borderId="0" xfId="0" applyNumberFormat="1" applyFont="1" applyFill="1" applyAlignment="1">
      <alignment/>
    </xf>
    <xf numFmtId="164" fontId="1" fillId="0" borderId="8" xfId="0" applyNumberFormat="1" applyFont="1" applyFill="1" applyBorder="1" applyAlignment="1">
      <alignment/>
    </xf>
    <xf numFmtId="164" fontId="2" fillId="0" borderId="0" xfId="0" applyNumberFormat="1" applyFont="1" applyFill="1" applyAlignment="1">
      <alignment/>
    </xf>
    <xf numFmtId="164" fontId="2" fillId="0" borderId="8" xfId="0" applyNumberFormat="1" applyFont="1" applyFill="1" applyBorder="1" applyAlignment="1">
      <alignment/>
    </xf>
    <xf numFmtId="164" fontId="2" fillId="0" borderId="9" xfId="0" applyNumberFormat="1" applyFont="1" applyFill="1" applyBorder="1" applyAlignment="1">
      <alignment/>
    </xf>
    <xf numFmtId="164" fontId="2" fillId="0" borderId="3" xfId="0" applyNumberFormat="1" applyFont="1" applyFill="1" applyBorder="1" applyAlignment="1">
      <alignment/>
    </xf>
    <xf numFmtId="164" fontId="1" fillId="0" borderId="1" xfId="0" applyNumberFormat="1" applyFont="1" applyFill="1" applyBorder="1" applyAlignment="1">
      <alignment/>
    </xf>
    <xf numFmtId="164" fontId="1" fillId="0" borderId="2" xfId="0" applyNumberFormat="1" applyFont="1" applyFill="1" applyBorder="1" applyAlignment="1">
      <alignment/>
    </xf>
    <xf numFmtId="164" fontId="2" fillId="0" borderId="0" xfId="0" applyNumberFormat="1" applyFont="1" applyFill="1" applyBorder="1" applyAlignment="1">
      <alignment/>
    </xf>
    <xf numFmtId="164" fontId="2" fillId="0" borderId="1" xfId="0" applyNumberFormat="1" applyFont="1" applyFill="1" applyBorder="1" applyAlignment="1">
      <alignment/>
    </xf>
    <xf numFmtId="164" fontId="2" fillId="0" borderId="2" xfId="0" applyNumberFormat="1" applyFont="1" applyFill="1" applyBorder="1" applyAlignment="1">
      <alignment/>
    </xf>
    <xf numFmtId="1" fontId="1" fillId="0" borderId="2" xfId="0" applyNumberFormat="1" applyFont="1" applyFill="1" applyBorder="1" applyAlignment="1">
      <alignment/>
    </xf>
    <xf numFmtId="43" fontId="2" fillId="0" borderId="8" xfId="15" applyFont="1" applyBorder="1" applyAlignment="1">
      <alignment/>
    </xf>
    <xf numFmtId="43" fontId="2" fillId="0" borderId="0" xfId="15" applyFont="1" applyAlignment="1">
      <alignment/>
    </xf>
    <xf numFmtId="43" fontId="2" fillId="0" borderId="3" xfId="15" applyFont="1" applyBorder="1" applyAlignment="1">
      <alignment/>
    </xf>
    <xf numFmtId="164" fontId="2" fillId="0" borderId="8" xfId="0" applyNumberFormat="1" applyFont="1" applyFill="1" applyBorder="1" applyAlignment="1">
      <alignment horizontal="right"/>
    </xf>
    <xf numFmtId="164" fontId="1" fillId="0" borderId="9" xfId="0" applyNumberFormat="1" applyFont="1" applyFill="1" applyBorder="1" applyAlignment="1">
      <alignment/>
    </xf>
    <xf numFmtId="164" fontId="1" fillId="0" borderId="3" xfId="0" applyNumberFormat="1" applyFont="1" applyFill="1" applyBorder="1" applyAlignment="1">
      <alignment/>
    </xf>
    <xf numFmtId="164" fontId="1" fillId="0" borderId="16" xfId="0" applyNumberFormat="1" applyFont="1" applyFill="1" applyBorder="1" applyAlignment="1">
      <alignment/>
    </xf>
    <xf numFmtId="164" fontId="1" fillId="0" borderId="7" xfId="0" applyNumberFormat="1" applyFont="1" applyFill="1" applyBorder="1" applyAlignment="1">
      <alignment/>
    </xf>
    <xf numFmtId="1" fontId="10" fillId="0" borderId="0" xfId="0" applyNumberFormat="1" applyFont="1" applyBorder="1" applyAlignment="1">
      <alignment/>
    </xf>
    <xf numFmtId="166" fontId="10" fillId="0" borderId="11" xfId="0" applyNumberFormat="1" applyFont="1" applyBorder="1" applyAlignment="1" applyProtection="1">
      <alignment horizontal="right"/>
      <protection locked="0"/>
    </xf>
    <xf numFmtId="166" fontId="10" fillId="0" borderId="11" xfId="0" applyNumberFormat="1" applyFont="1" applyBorder="1" applyAlignment="1" applyProtection="1">
      <alignment horizontal="right"/>
      <protection/>
    </xf>
    <xf numFmtId="166" fontId="10" fillId="0" borderId="3" xfId="0" applyNumberFormat="1" applyFont="1" applyBorder="1" applyAlignment="1" applyProtection="1">
      <alignment horizontal="right"/>
      <protection locked="0"/>
    </xf>
    <xf numFmtId="1" fontId="19" fillId="0" borderId="15" xfId="0" applyNumberFormat="1" applyFont="1" applyBorder="1" applyAlignment="1" applyProtection="1">
      <alignment horizontal="center" vertical="center"/>
      <protection locked="0"/>
    </xf>
    <xf numFmtId="166" fontId="10" fillId="0" borderId="15" xfId="0" applyNumberFormat="1" applyFont="1" applyBorder="1" applyAlignment="1">
      <alignment horizontal="right" vertical="center"/>
    </xf>
    <xf numFmtId="166" fontId="10" fillId="0" borderId="7" xfId="0" applyNumberFormat="1" applyFont="1" applyBorder="1" applyAlignment="1">
      <alignment horizontal="right" vertical="center"/>
    </xf>
    <xf numFmtId="1" fontId="19" fillId="0" borderId="10" xfId="0" applyNumberFormat="1" applyFont="1" applyBorder="1" applyAlignment="1" applyProtection="1">
      <alignment horizontal="center"/>
      <protection locked="0"/>
    </xf>
    <xf numFmtId="1" fontId="10" fillId="0" borderId="10" xfId="0" applyNumberFormat="1" applyFont="1" applyBorder="1" applyAlignment="1" applyProtection="1">
      <alignment/>
      <protection locked="0"/>
    </xf>
    <xf numFmtId="1" fontId="33" fillId="0" borderId="11" xfId="0" applyNumberFormat="1" applyFont="1" applyBorder="1" applyAlignment="1" applyProtection="1">
      <alignment/>
      <protection locked="0"/>
    </xf>
    <xf numFmtId="0" fontId="19" fillId="0" borderId="15" xfId="0" applyFont="1" applyBorder="1" applyAlignment="1" applyProtection="1">
      <alignment horizontal="left" vertical="center" wrapText="1"/>
      <protection locked="0"/>
    </xf>
    <xf numFmtId="0" fontId="19" fillId="0" borderId="10" xfId="0" applyFont="1" applyBorder="1" applyAlignment="1" applyProtection="1">
      <alignment horizontal="left"/>
      <protection locked="0"/>
    </xf>
    <xf numFmtId="0" fontId="33" fillId="0" borderId="11" xfId="0" applyFont="1" applyBorder="1" applyAlignment="1" applyProtection="1">
      <alignment horizontal="left"/>
      <protection locked="0"/>
    </xf>
    <xf numFmtId="1" fontId="10" fillId="0" borderId="10" xfId="0" applyNumberFormat="1" applyFont="1" applyBorder="1" applyAlignment="1" applyProtection="1">
      <alignment horizontal="center"/>
      <protection locked="0"/>
    </xf>
    <xf numFmtId="0" fontId="10" fillId="0" borderId="10" xfId="0" applyFont="1" applyBorder="1" applyAlignment="1" applyProtection="1">
      <alignment horizontal="left"/>
      <protection locked="0"/>
    </xf>
    <xf numFmtId="1" fontId="33" fillId="0" borderId="10" xfId="0" applyNumberFormat="1" applyFont="1" applyBorder="1" applyAlignment="1" applyProtection="1">
      <alignment horizontal="center"/>
      <protection locked="0"/>
    </xf>
    <xf numFmtId="0" fontId="33" fillId="0" borderId="10" xfId="0" applyFont="1" applyBorder="1" applyAlignment="1" applyProtection="1">
      <alignment horizontal="left"/>
      <protection locked="0"/>
    </xf>
    <xf numFmtId="166" fontId="19" fillId="0" borderId="10" xfId="0" applyNumberFormat="1" applyFont="1" applyBorder="1" applyAlignment="1">
      <alignment horizontal="right"/>
    </xf>
    <xf numFmtId="1" fontId="33" fillId="0" borderId="10" xfId="0" applyNumberFormat="1" applyFont="1" applyBorder="1" applyAlignment="1" applyProtection="1">
      <alignment/>
      <protection locked="0"/>
    </xf>
    <xf numFmtId="0" fontId="19" fillId="2" borderId="11" xfId="0" applyFont="1" applyFill="1" applyBorder="1" applyAlignment="1" applyProtection="1">
      <alignment horizontal="center"/>
      <protection locked="0"/>
    </xf>
    <xf numFmtId="0" fontId="19" fillId="2" borderId="11" xfId="0" applyFont="1" applyFill="1" applyBorder="1" applyAlignment="1">
      <alignment horizontal="center"/>
    </xf>
    <xf numFmtId="0" fontId="1" fillId="0" borderId="17" xfId="0" applyFont="1" applyBorder="1" applyAlignment="1">
      <alignment horizontal="center" vertical="center"/>
    </xf>
    <xf numFmtId="0" fontId="0" fillId="2" borderId="0" xfId="0" applyFill="1" applyAlignment="1">
      <alignment/>
    </xf>
    <xf numFmtId="0" fontId="29" fillId="0" borderId="13" xfId="0" applyFont="1" applyFill="1" applyBorder="1" applyAlignment="1">
      <alignment horizontal="left" vertical="center"/>
    </xf>
    <xf numFmtId="2" fontId="9" fillId="0" borderId="10" xfId="0" applyNumberFormat="1" applyFont="1" applyFill="1" applyBorder="1" applyAlignment="1">
      <alignment vertical="center"/>
    </xf>
    <xf numFmtId="164" fontId="9" fillId="0" borderId="10" xfId="0" applyNumberFormat="1" applyFont="1" applyFill="1" applyBorder="1" applyAlignment="1">
      <alignment vertical="center"/>
    </xf>
    <xf numFmtId="164" fontId="9" fillId="0" borderId="6" xfId="0" applyNumberFormat="1" applyFont="1" applyFill="1" applyBorder="1" applyAlignment="1">
      <alignment vertical="center"/>
    </xf>
    <xf numFmtId="164" fontId="9" fillId="0" borderId="8" xfId="0" applyNumberFormat="1" applyFont="1" applyFill="1" applyBorder="1" applyAlignment="1">
      <alignment vertical="center"/>
    </xf>
    <xf numFmtId="164" fontId="9" fillId="0" borderId="0" xfId="0" applyNumberFormat="1" applyFont="1" applyFill="1" applyBorder="1" applyAlignment="1">
      <alignment vertical="center"/>
    </xf>
    <xf numFmtId="164" fontId="9" fillId="0" borderId="0" xfId="0" applyNumberFormat="1" applyFont="1" applyFill="1" applyBorder="1" applyAlignment="1">
      <alignment horizontal="center" vertical="center"/>
    </xf>
    <xf numFmtId="164" fontId="9" fillId="0" borderId="8" xfId="0" applyNumberFormat="1" applyFont="1" applyFill="1" applyBorder="1" applyAlignment="1">
      <alignment horizontal="center" vertical="center"/>
    </xf>
    <xf numFmtId="43" fontId="1" fillId="0" borderId="2" xfId="15" applyFont="1" applyBorder="1" applyAlignment="1">
      <alignment horizontal="center"/>
    </xf>
    <xf numFmtId="164" fontId="0" fillId="0" borderId="17" xfId="0" applyNumberFormat="1" applyFont="1" applyBorder="1" applyAlignment="1">
      <alignment horizontal="center" vertical="center"/>
    </xf>
    <xf numFmtId="2" fontId="10" fillId="0" borderId="1" xfId="0" applyNumberFormat="1" applyFont="1" applyBorder="1" applyAlignment="1">
      <alignment vertical="center"/>
    </xf>
    <xf numFmtId="0" fontId="10" fillId="0" borderId="1" xfId="0" applyFont="1" applyBorder="1" applyAlignment="1">
      <alignment vertical="center"/>
    </xf>
    <xf numFmtId="2" fontId="10" fillId="0" borderId="1" xfId="0" applyNumberFormat="1" applyFont="1" applyBorder="1" applyAlignment="1">
      <alignment horizontal="left" vertical="center" indent="1"/>
    </xf>
    <xf numFmtId="2" fontId="10" fillId="0" borderId="1" xfId="0" applyNumberFormat="1" applyFont="1" applyBorder="1" applyAlignment="1">
      <alignment horizontal="center" vertical="center"/>
    </xf>
    <xf numFmtId="164" fontId="10" fillId="0" borderId="1" xfId="0" applyNumberFormat="1" applyFont="1" applyBorder="1" applyAlignment="1">
      <alignment horizontal="center" vertical="center"/>
    </xf>
    <xf numFmtId="2" fontId="19" fillId="0" borderId="2" xfId="0" applyNumberFormat="1" applyFont="1" applyBorder="1" applyAlignment="1">
      <alignment horizontal="center" vertical="center"/>
    </xf>
    <xf numFmtId="164" fontId="2" fillId="0" borderId="15" xfId="0" applyNumberFormat="1" applyFont="1" applyFill="1" applyBorder="1" applyAlignment="1">
      <alignment horizontal="center" vertical="center"/>
    </xf>
    <xf numFmtId="164" fontId="10" fillId="0" borderId="15" xfId="0" applyNumberFormat="1" applyFont="1" applyFill="1" applyBorder="1" applyAlignment="1">
      <alignment horizontal="right" vertical="center"/>
    </xf>
    <xf numFmtId="164" fontId="2" fillId="0" borderId="10" xfId="0" applyNumberFormat="1" applyFont="1" applyFill="1" applyBorder="1" applyAlignment="1">
      <alignment horizontal="center" vertical="center"/>
    </xf>
    <xf numFmtId="164" fontId="10" fillId="0" borderId="10" xfId="0" applyNumberFormat="1" applyFont="1" applyFill="1" applyBorder="1" applyAlignment="1">
      <alignment horizontal="right" vertical="center"/>
    </xf>
    <xf numFmtId="164" fontId="2" fillId="0" borderId="10" xfId="0" applyNumberFormat="1" applyFont="1" applyFill="1" applyBorder="1" applyAlignment="1">
      <alignment vertical="center"/>
    </xf>
    <xf numFmtId="164" fontId="2" fillId="0" borderId="11" xfId="0" applyNumberFormat="1" applyFont="1" applyFill="1" applyBorder="1" applyAlignment="1">
      <alignment horizontal="center" vertical="center"/>
    </xf>
    <xf numFmtId="164" fontId="10" fillId="0" borderId="11" xfId="0" applyNumberFormat="1" applyFont="1" applyFill="1" applyBorder="1" applyAlignment="1">
      <alignment horizontal="right" vertical="center"/>
    </xf>
    <xf numFmtId="164" fontId="2" fillId="0" borderId="11" xfId="0" applyNumberFormat="1" applyFont="1" applyFill="1" applyBorder="1" applyAlignment="1">
      <alignment vertical="center"/>
    </xf>
    <xf numFmtId="164" fontId="2" fillId="0" borderId="13" xfId="0" applyNumberFormat="1" applyFont="1" applyFill="1" applyBorder="1" applyAlignment="1">
      <alignment horizontal="center" vertical="center"/>
    </xf>
    <xf numFmtId="164" fontId="2" fillId="0" borderId="13" xfId="0" applyNumberFormat="1" applyFont="1" applyFill="1" applyBorder="1" applyAlignment="1">
      <alignment vertical="center"/>
    </xf>
    <xf numFmtId="164" fontId="10" fillId="0" borderId="13" xfId="0" applyNumberFormat="1" applyFont="1" applyFill="1" applyBorder="1" applyAlignment="1">
      <alignment horizontal="right" vertical="center"/>
    </xf>
    <xf numFmtId="164" fontId="2" fillId="0" borderId="13" xfId="0" applyNumberFormat="1" applyFont="1" applyBorder="1" applyAlignment="1">
      <alignment vertical="center"/>
    </xf>
    <xf numFmtId="0" fontId="24" fillId="0" borderId="11" xfId="0" applyFont="1" applyBorder="1" applyAlignment="1">
      <alignment/>
    </xf>
    <xf numFmtId="0" fontId="9" fillId="0" borderId="11" xfId="0" applyFont="1" applyBorder="1" applyAlignment="1">
      <alignment/>
    </xf>
    <xf numFmtId="0" fontId="24" fillId="0" borderId="10" xfId="0" applyFont="1" applyBorder="1" applyAlignment="1">
      <alignment/>
    </xf>
    <xf numFmtId="165" fontId="1" fillId="2" borderId="13" xfId="22" applyNumberFormat="1" applyFont="1" applyFill="1" applyBorder="1" applyAlignment="1" applyProtection="1">
      <alignment horizontal="center" vertical="center"/>
      <protection/>
    </xf>
    <xf numFmtId="0" fontId="2" fillId="0" borderId="0" xfId="0" applyFont="1" applyAlignment="1" applyProtection="1">
      <alignment horizontal="right"/>
      <protection/>
    </xf>
    <xf numFmtId="0" fontId="2" fillId="0" borderId="0" xfId="0" applyFont="1" applyFill="1" applyAlignment="1" quotePrefix="1">
      <alignment horizontal="left"/>
    </xf>
    <xf numFmtId="0" fontId="28" fillId="0" borderId="9" xfId="0" applyFont="1" applyBorder="1" applyAlignment="1">
      <alignment horizontal="center"/>
    </xf>
    <xf numFmtId="164" fontId="10" fillId="0" borderId="15" xfId="0" applyNumberFormat="1" applyFont="1" applyFill="1" applyBorder="1" applyAlignment="1">
      <alignment horizontal="center" vertical="center"/>
    </xf>
    <xf numFmtId="164" fontId="10" fillId="0" borderId="10" xfId="0" applyNumberFormat="1" applyFont="1" applyFill="1" applyBorder="1" applyAlignment="1">
      <alignment horizontal="center" vertical="center"/>
    </xf>
    <xf numFmtId="164" fontId="10" fillId="0" borderId="11" xfId="0" applyNumberFormat="1" applyFont="1" applyFill="1" applyBorder="1" applyAlignment="1">
      <alignment horizontal="center" vertical="center"/>
    </xf>
    <xf numFmtId="164" fontId="10" fillId="0" borderId="13" xfId="0" applyNumberFormat="1" applyFont="1" applyBorder="1" applyAlignment="1">
      <alignment horizontal="center" vertical="center"/>
    </xf>
    <xf numFmtId="164" fontId="2" fillId="0" borderId="17" xfId="0" applyNumberFormat="1" applyFont="1" applyBorder="1" applyAlignment="1">
      <alignment vertical="center"/>
    </xf>
    <xf numFmtId="164" fontId="2" fillId="0" borderId="14" xfId="0" applyNumberFormat="1" applyFont="1" applyBorder="1" applyAlignment="1">
      <alignment vertical="center"/>
    </xf>
    <xf numFmtId="2" fontId="2" fillId="0" borderId="15" xfId="0" applyNumberFormat="1" applyFont="1" applyBorder="1" applyAlignment="1" quotePrefix="1">
      <alignment horizontal="center" vertical="center"/>
    </xf>
    <xf numFmtId="164" fontId="2" fillId="0" borderId="16" xfId="0" applyNumberFormat="1" applyFont="1" applyBorder="1" applyAlignment="1" applyProtection="1">
      <alignment horizontal="center" vertical="center"/>
      <protection/>
    </xf>
    <xf numFmtId="164" fontId="2" fillId="0" borderId="7" xfId="0" applyNumberFormat="1" applyFont="1" applyBorder="1" applyAlignment="1" applyProtection="1">
      <alignment horizontal="center" vertical="center"/>
      <protection/>
    </xf>
    <xf numFmtId="164" fontId="19" fillId="0" borderId="2" xfId="0" applyNumberFormat="1" applyFont="1" applyFill="1" applyBorder="1" applyAlignment="1">
      <alignment/>
    </xf>
    <xf numFmtId="0" fontId="0" fillId="0" borderId="2" xfId="0" applyFont="1" applyBorder="1" applyAlignment="1">
      <alignment vertical="center"/>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3" xfId="0" applyFont="1" applyBorder="1" applyAlignment="1">
      <alignment vertical="center"/>
    </xf>
    <xf numFmtId="0" fontId="1"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164" fontId="19" fillId="0" borderId="15" xfId="0" applyNumberFormat="1" applyFont="1" applyBorder="1" applyAlignment="1" applyProtection="1">
      <alignment horizontal="right" vertical="center"/>
      <protection/>
    </xf>
    <xf numFmtId="164" fontId="10" fillId="0" borderId="11" xfId="0" applyNumberFormat="1" applyFont="1" applyBorder="1" applyAlignment="1" applyProtection="1">
      <alignment horizontal="right" vertical="center"/>
      <protection/>
    </xf>
    <xf numFmtId="164" fontId="19" fillId="0" borderId="11" xfId="0" applyNumberFormat="1" applyFont="1" applyBorder="1" applyAlignment="1">
      <alignment horizontal="center"/>
    </xf>
    <xf numFmtId="164" fontId="19" fillId="0" borderId="11" xfId="0" applyNumberFormat="1" applyFont="1" applyBorder="1" applyAlignment="1">
      <alignment/>
    </xf>
    <xf numFmtId="164" fontId="19" fillId="0" borderId="11" xfId="0" applyNumberFormat="1" applyFont="1" applyBorder="1" applyAlignment="1" quotePrefix="1">
      <alignment horizontal="center"/>
    </xf>
    <xf numFmtId="164" fontId="19" fillId="0" borderId="38" xfId="0" applyNumberFormat="1" applyFont="1" applyBorder="1" applyAlignment="1">
      <alignment/>
    </xf>
    <xf numFmtId="164" fontId="19" fillId="0" borderId="38" xfId="0" applyNumberFormat="1" applyFont="1" applyBorder="1" applyAlignment="1" quotePrefix="1">
      <alignment horizontal="center"/>
    </xf>
    <xf numFmtId="164" fontId="19" fillId="0" borderId="0" xfId="0" applyNumberFormat="1" applyFont="1" applyBorder="1" applyAlignment="1">
      <alignment/>
    </xf>
    <xf numFmtId="164" fontId="19" fillId="0" borderId="0" xfId="0" applyNumberFormat="1" applyFont="1" applyBorder="1" applyAlignment="1" quotePrefix="1">
      <alignment horizontal="center"/>
    </xf>
    <xf numFmtId="164" fontId="10" fillId="0" borderId="13" xfId="0" applyNumberFormat="1" applyFont="1" applyBorder="1" applyAlignment="1" applyProtection="1" quotePrefix="1">
      <alignment horizontal="right" vertical="center"/>
      <protection/>
    </xf>
    <xf numFmtId="164" fontId="10" fillId="0" borderId="13" xfId="0" applyNumberFormat="1" applyFont="1" applyBorder="1" applyAlignment="1" applyProtection="1">
      <alignment horizontal="right" vertical="center"/>
      <protection/>
    </xf>
    <xf numFmtId="166" fontId="10" fillId="0" borderId="0" xfId="0" applyNumberFormat="1" applyFont="1" applyBorder="1" applyAlignment="1">
      <alignment horizontal="right"/>
    </xf>
    <xf numFmtId="164" fontId="10" fillId="0" borderId="1" xfId="25" applyNumberFormat="1" applyFont="1" applyBorder="1">
      <alignment/>
      <protection/>
    </xf>
    <xf numFmtId="164" fontId="10" fillId="0" borderId="2" xfId="25" applyNumberFormat="1" applyFont="1" applyBorder="1">
      <alignment/>
      <protection/>
    </xf>
    <xf numFmtId="164" fontId="22" fillId="0" borderId="12" xfId="0" applyNumberFormat="1" applyFont="1" applyBorder="1" applyAlignment="1">
      <alignment/>
    </xf>
    <xf numFmtId="164" fontId="22" fillId="0" borderId="6" xfId="0" applyNumberFormat="1" applyFont="1" applyFill="1" applyBorder="1" applyAlignment="1">
      <alignment/>
    </xf>
    <xf numFmtId="164" fontId="19" fillId="0" borderId="13" xfId="0" applyNumberFormat="1" applyFont="1" applyBorder="1" applyAlignment="1">
      <alignment/>
    </xf>
    <xf numFmtId="164" fontId="10" fillId="0" borderId="6" xfId="0" applyNumberFormat="1" applyFont="1" applyBorder="1" applyAlignment="1">
      <alignment/>
    </xf>
    <xf numFmtId="164" fontId="10" fillId="0" borderId="10" xfId="0" applyNumberFormat="1" applyFont="1" applyBorder="1" applyAlignment="1">
      <alignment/>
    </xf>
    <xf numFmtId="164" fontId="10" fillId="0" borderId="8" xfId="0" applyNumberFormat="1" applyFont="1" applyBorder="1" applyAlignment="1">
      <alignment/>
    </xf>
    <xf numFmtId="164" fontId="10" fillId="0" borderId="10" xfId="0" applyNumberFormat="1" applyFont="1" applyBorder="1" applyAlignment="1" quotePrefix="1">
      <alignment horizontal="right"/>
    </xf>
    <xf numFmtId="164" fontId="10" fillId="0" borderId="12" xfId="0" applyNumberFormat="1" applyFont="1" applyBorder="1" applyAlignment="1">
      <alignment/>
    </xf>
    <xf numFmtId="164" fontId="10" fillId="0" borderId="11" xfId="0" applyNumberFormat="1" applyFont="1" applyBorder="1" applyAlignment="1">
      <alignment/>
    </xf>
    <xf numFmtId="164" fontId="10" fillId="0" borderId="3" xfId="0" applyNumberFormat="1" applyFont="1" applyBorder="1" applyAlignment="1">
      <alignment/>
    </xf>
    <xf numFmtId="164" fontId="19" fillId="0" borderId="14" xfId="0" applyNumberFormat="1" applyFont="1" applyBorder="1" applyAlignment="1">
      <alignment/>
    </xf>
    <xf numFmtId="164" fontId="19" fillId="0" borderId="15" xfId="0" applyNumberFormat="1" applyFont="1" applyBorder="1" applyAlignment="1">
      <alignment/>
    </xf>
    <xf numFmtId="164" fontId="19" fillId="0" borderId="7" xfId="0" applyNumberFormat="1" applyFont="1" applyBorder="1" applyAlignment="1">
      <alignment/>
    </xf>
    <xf numFmtId="164" fontId="10" fillId="0" borderId="11" xfId="0" applyNumberFormat="1" applyFont="1" applyBorder="1" applyAlignment="1" quotePrefix="1">
      <alignment horizontal="right"/>
    </xf>
    <xf numFmtId="164" fontId="19" fillId="0" borderId="13" xfId="0" applyNumberFormat="1" applyFont="1" applyFill="1" applyBorder="1" applyAlignment="1">
      <alignment/>
    </xf>
    <xf numFmtId="0" fontId="37" fillId="0" borderId="17" xfId="0" applyFont="1" applyBorder="1" applyAlignment="1">
      <alignment horizontal="center"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22" fillId="2" borderId="12"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7" xfId="0" applyFont="1" applyBorder="1" applyAlignment="1">
      <alignment horizontal="center" vertical="center"/>
    </xf>
    <xf numFmtId="0" fontId="8" fillId="0" borderId="0" xfId="0" applyFont="1" applyAlignment="1">
      <alignment horizontal="center" vertical="center"/>
    </xf>
    <xf numFmtId="164" fontId="1" fillId="0" borderId="17" xfId="0" applyNumberFormat="1" applyFont="1" applyBorder="1" applyAlignment="1">
      <alignment horizontal="center" vertical="center"/>
    </xf>
    <xf numFmtId="164" fontId="1" fillId="0" borderId="1" xfId="0" applyNumberFormat="1" applyFont="1" applyBorder="1" applyAlignment="1">
      <alignment horizontal="center" vertical="center"/>
    </xf>
    <xf numFmtId="2" fontId="1" fillId="0" borderId="13"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 fillId="0" borderId="17" xfId="0" applyFont="1" applyBorder="1" applyAlignment="1">
      <alignment horizontal="center" vertical="center"/>
    </xf>
    <xf numFmtId="0" fontId="1" fillId="0" borderId="2" xfId="0" applyFont="1" applyBorder="1" applyAlignment="1">
      <alignment horizontal="center" vertical="center"/>
    </xf>
    <xf numFmtId="0" fontId="11" fillId="0" borderId="0" xfId="0" applyFont="1" applyBorder="1" applyAlignment="1">
      <alignment horizontal="center" vertical="center"/>
    </xf>
    <xf numFmtId="0" fontId="22" fillId="2" borderId="13" xfId="0" applyFont="1" applyFill="1" applyBorder="1" applyAlignment="1">
      <alignment horizontal="center" vertical="center"/>
    </xf>
    <xf numFmtId="0" fontId="22" fillId="2" borderId="1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37" fillId="2" borderId="1" xfId="0" applyFont="1" applyFill="1" applyBorder="1" applyAlignment="1">
      <alignment horizontal="center" vertical="center"/>
    </xf>
    <xf numFmtId="0" fontId="37" fillId="2" borderId="2" xfId="0" applyFont="1" applyFill="1" applyBorder="1" applyAlignment="1">
      <alignment horizontal="center" vertical="center"/>
    </xf>
    <xf numFmtId="0" fontId="14" fillId="0" borderId="0" xfId="0" applyFont="1" applyFill="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37" fillId="2" borderId="17" xfId="0" applyFont="1" applyFill="1" applyBorder="1" applyAlignment="1">
      <alignment horizontal="center" vertical="center"/>
    </xf>
    <xf numFmtId="0" fontId="20" fillId="0" borderId="0" xfId="0" applyFont="1" applyBorder="1" applyAlignment="1">
      <alignment horizontal="center"/>
    </xf>
    <xf numFmtId="0" fontId="13" fillId="0" borderId="0" xfId="0" applyFont="1" applyBorder="1" applyAlignment="1">
      <alignment horizontal="center"/>
    </xf>
    <xf numFmtId="0" fontId="10" fillId="0" borderId="0" xfId="0" applyFont="1" applyAlignment="1">
      <alignment wrapText="1"/>
    </xf>
    <xf numFmtId="164" fontId="8" fillId="0" borderId="0" xfId="0" applyNumberFormat="1" applyFont="1" applyAlignment="1">
      <alignment horizontal="center"/>
    </xf>
    <xf numFmtId="0" fontId="8" fillId="0" borderId="0" xfId="0" applyFont="1" applyAlignment="1">
      <alignment horizontal="center"/>
    </xf>
    <xf numFmtId="164" fontId="1" fillId="2" borderId="17" xfId="0" applyNumberFormat="1" applyFont="1" applyFill="1" applyBorder="1" applyAlignment="1">
      <alignment horizontal="center"/>
    </xf>
    <xf numFmtId="164" fontId="1" fillId="2" borderId="1" xfId="0" applyNumberFormat="1" applyFont="1" applyFill="1" applyBorder="1" applyAlignment="1">
      <alignment horizontal="center"/>
    </xf>
    <xf numFmtId="164" fontId="1" fillId="2" borderId="2" xfId="0" applyNumberFormat="1" applyFont="1" applyFill="1" applyBorder="1" applyAlignment="1">
      <alignment horizontal="center"/>
    </xf>
    <xf numFmtId="164" fontId="22" fillId="2" borderId="17" xfId="0" applyNumberFormat="1" applyFont="1" applyFill="1" applyBorder="1" applyAlignment="1">
      <alignment horizontal="center"/>
    </xf>
    <xf numFmtId="164" fontId="22" fillId="2" borderId="1" xfId="0" applyNumberFormat="1" applyFont="1" applyFill="1" applyBorder="1" applyAlignment="1">
      <alignment horizontal="center"/>
    </xf>
    <xf numFmtId="164" fontId="22" fillId="2" borderId="2" xfId="0" applyNumberFormat="1" applyFont="1" applyFill="1" applyBorder="1" applyAlignment="1">
      <alignment horizontal="center"/>
    </xf>
    <xf numFmtId="0" fontId="10" fillId="0" borderId="0" xfId="0" applyFont="1" applyAlignment="1">
      <alignment horizontal="left" wrapText="1"/>
    </xf>
    <xf numFmtId="0" fontId="14" fillId="0" borderId="0" xfId="0" applyFont="1" applyAlignment="1">
      <alignment horizontal="center"/>
    </xf>
    <xf numFmtId="0" fontId="22" fillId="2" borderId="17"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0" xfId="0" applyFont="1" applyFill="1" applyBorder="1" applyAlignment="1">
      <alignment horizontal="center" vertical="center"/>
    </xf>
    <xf numFmtId="0" fontId="14" fillId="0" borderId="0" xfId="0" applyFont="1" applyBorder="1" applyAlignment="1">
      <alignment horizontal="center"/>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4" fillId="0" borderId="0" xfId="0" applyFont="1" applyBorder="1" applyAlignment="1">
      <alignment horizontal="center" vertical="center"/>
    </xf>
    <xf numFmtId="0" fontId="1" fillId="2" borderId="1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4"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12" xfId="0" applyFont="1" applyBorder="1" applyAlignment="1">
      <alignment horizontal="center"/>
    </xf>
    <xf numFmtId="0" fontId="1" fillId="0" borderId="1" xfId="0" applyFont="1" applyBorder="1" applyAlignment="1">
      <alignment horizontal="center"/>
    </xf>
    <xf numFmtId="0" fontId="1" fillId="0" borderId="9" xfId="0" applyFont="1" applyBorder="1" applyAlignment="1">
      <alignment horizontal="center"/>
    </xf>
    <xf numFmtId="0" fontId="1" fillId="2" borderId="17" xfId="0" applyFont="1" applyFill="1" applyBorder="1" applyAlignment="1" applyProtection="1" quotePrefix="1">
      <alignment horizontal="center" vertical="center"/>
      <protection/>
    </xf>
    <xf numFmtId="0" fontId="1" fillId="2" borderId="2" xfId="0" applyFont="1" applyFill="1" applyBorder="1" applyAlignment="1" applyProtection="1">
      <alignment horizontal="center" vertical="center"/>
      <protection/>
    </xf>
    <xf numFmtId="0" fontId="1" fillId="2" borderId="1" xfId="0" applyFont="1" applyFill="1" applyBorder="1" applyAlignment="1" applyProtection="1">
      <alignment horizontal="center" vertical="center"/>
      <protection/>
    </xf>
    <xf numFmtId="0" fontId="1" fillId="0" borderId="3" xfId="0" applyFont="1" applyBorder="1" applyAlignment="1">
      <alignment horizontal="center"/>
    </xf>
    <xf numFmtId="0" fontId="2" fillId="0" borderId="0" xfId="0" applyFont="1" applyAlignment="1">
      <alignment vertical="center" wrapText="1"/>
    </xf>
    <xf numFmtId="0" fontId="14" fillId="0" borderId="0" xfId="0" applyFont="1" applyAlignment="1">
      <alignment horizontal="center" vertical="center"/>
    </xf>
    <xf numFmtId="0" fontId="8" fillId="0" borderId="0" xfId="0" applyFont="1" applyAlignment="1" quotePrefix="1">
      <alignment horizontal="center" vertical="center"/>
    </xf>
    <xf numFmtId="0" fontId="8" fillId="0" borderId="0" xfId="0" applyFont="1" applyBorder="1" applyAlignment="1">
      <alignment horizontal="center" vertical="center"/>
    </xf>
    <xf numFmtId="0" fontId="1" fillId="2" borderId="14" xfId="0" applyFont="1" applyFill="1" applyBorder="1" applyAlignment="1">
      <alignment horizontal="center" vertical="center"/>
    </xf>
    <xf numFmtId="0" fontId="1" fillId="2" borderId="12" xfId="0" applyFont="1" applyFill="1" applyBorder="1" applyAlignment="1">
      <alignment horizontal="center" vertical="center"/>
    </xf>
    <xf numFmtId="165" fontId="1" fillId="2" borderId="15" xfId="22" applyNumberFormat="1" applyFont="1" applyFill="1" applyBorder="1" applyAlignment="1" applyProtection="1">
      <alignment horizontal="center" vertical="center"/>
      <protection/>
    </xf>
    <xf numFmtId="165" fontId="1" fillId="2" borderId="11" xfId="22" applyFont="1" applyFill="1" applyBorder="1" applyAlignment="1">
      <alignment horizontal="center" vertical="center"/>
      <protection/>
    </xf>
    <xf numFmtId="165" fontId="1" fillId="2" borderId="17" xfId="22" applyNumberFormat="1" applyFont="1" applyFill="1" applyBorder="1" applyAlignment="1" applyProtection="1">
      <alignment horizontal="center" vertical="center"/>
      <protection/>
    </xf>
    <xf numFmtId="165" fontId="1" fillId="2" borderId="2" xfId="22" applyNumberFormat="1" applyFont="1" applyFill="1" applyBorder="1" applyAlignment="1" applyProtection="1">
      <alignment horizontal="center" vertical="center"/>
      <protection/>
    </xf>
    <xf numFmtId="165" fontId="8" fillId="0" borderId="0" xfId="22" applyNumberFormat="1" applyFont="1" applyAlignment="1" applyProtection="1">
      <alignment horizontal="center"/>
      <protection/>
    </xf>
    <xf numFmtId="165" fontId="8" fillId="0" borderId="0" xfId="22" applyFont="1" applyAlignment="1">
      <alignment horizontal="center"/>
      <protection/>
    </xf>
    <xf numFmtId="165" fontId="8" fillId="0" borderId="0" xfId="22" applyFont="1" applyBorder="1" applyAlignment="1" quotePrefix="1">
      <alignment horizontal="center"/>
      <protection/>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8" fillId="0" borderId="0" xfId="0" applyFont="1" applyBorder="1" applyAlignment="1">
      <alignment horizontal="center" vertical="center"/>
    </xf>
    <xf numFmtId="0" fontId="8" fillId="0" borderId="3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165" fontId="14" fillId="0" borderId="0" xfId="24" applyNumberFormat="1" applyFont="1" applyAlignment="1" applyProtection="1">
      <alignment horizontal="center"/>
      <protection/>
    </xf>
    <xf numFmtId="165" fontId="8" fillId="0" borderId="0" xfId="24" applyFont="1" applyAlignment="1">
      <alignment horizontal="center"/>
      <protection/>
    </xf>
    <xf numFmtId="165" fontId="8" fillId="0" borderId="0" xfId="24" applyNumberFormat="1" applyFont="1" applyAlignment="1" applyProtection="1">
      <alignment horizontal="center"/>
      <protection/>
    </xf>
    <xf numFmtId="165" fontId="8" fillId="0" borderId="0" xfId="24" applyFont="1" applyBorder="1" applyAlignment="1" quotePrefix="1">
      <alignment horizontal="center"/>
      <protection/>
    </xf>
    <xf numFmtId="164" fontId="1" fillId="2" borderId="15" xfId="21" applyNumberFormat="1" applyFont="1" applyFill="1" applyBorder="1" applyAlignment="1">
      <alignment horizontal="center" vertical="center"/>
      <protection/>
    </xf>
    <xf numFmtId="0" fontId="2" fillId="2" borderId="11" xfId="21" applyFont="1" applyFill="1" applyBorder="1" applyAlignment="1">
      <alignment horizontal="center" vertical="center"/>
      <protection/>
    </xf>
    <xf numFmtId="0" fontId="22" fillId="2" borderId="17" xfId="21" applyFont="1" applyFill="1" applyBorder="1" applyAlignment="1">
      <alignment horizontal="center"/>
      <protection/>
    </xf>
    <xf numFmtId="0" fontId="22" fillId="2" borderId="1" xfId="21" applyFont="1" applyFill="1" applyBorder="1" applyAlignment="1">
      <alignment horizontal="center"/>
      <protection/>
    </xf>
    <xf numFmtId="0" fontId="22" fillId="2" borderId="2" xfId="21" applyFont="1" applyFill="1" applyBorder="1" applyAlignment="1">
      <alignment horizontal="center"/>
      <protection/>
    </xf>
    <xf numFmtId="0" fontId="14" fillId="0" borderId="0" xfId="21" applyFont="1" applyAlignment="1">
      <alignment horizontal="center"/>
      <protection/>
    </xf>
    <xf numFmtId="0" fontId="28" fillId="0" borderId="0" xfId="21" applyFont="1" applyAlignment="1">
      <alignment horizontal="center"/>
      <protection/>
    </xf>
    <xf numFmtId="0" fontId="29" fillId="0" borderId="0" xfId="21" applyFont="1" applyAlignment="1">
      <alignment horizontal="center"/>
      <protection/>
    </xf>
    <xf numFmtId="0" fontId="8" fillId="0" borderId="0" xfId="21" applyFont="1" applyBorder="1" applyAlignment="1">
      <alignment horizontal="center"/>
      <protection/>
    </xf>
    <xf numFmtId="0" fontId="19" fillId="2" borderId="15" xfId="21" applyFont="1" applyFill="1" applyBorder="1" applyAlignment="1">
      <alignment horizontal="center" vertical="center"/>
      <protection/>
    </xf>
    <xf numFmtId="0" fontId="19" fillId="2" borderId="11" xfId="21" applyFont="1" applyFill="1" applyBorder="1" applyAlignment="1">
      <alignment horizontal="center" vertical="center"/>
      <protection/>
    </xf>
    <xf numFmtId="0" fontId="1" fillId="2" borderId="1" xfId="21" applyFont="1" applyFill="1" applyBorder="1" applyAlignment="1">
      <alignment horizontal="center" vertical="center"/>
      <protection/>
    </xf>
    <xf numFmtId="0" fontId="1" fillId="2" borderId="2" xfId="21" applyFont="1" applyFill="1" applyBorder="1" applyAlignment="1">
      <alignment horizontal="center" vertical="center"/>
      <protection/>
    </xf>
    <xf numFmtId="0" fontId="1" fillId="2" borderId="17" xfId="21" applyFont="1" applyFill="1" applyBorder="1" applyAlignment="1">
      <alignment horizontal="center" vertical="center"/>
      <protection/>
    </xf>
    <xf numFmtId="0" fontId="19" fillId="2" borderId="1" xfId="0" applyFont="1" applyFill="1" applyBorder="1" applyAlignment="1">
      <alignment horizontal="center"/>
    </xf>
    <xf numFmtId="0" fontId="19" fillId="2" borderId="2" xfId="0" applyFont="1" applyFill="1" applyBorder="1" applyAlignment="1">
      <alignment horizontal="center"/>
    </xf>
    <xf numFmtId="0" fontId="8" fillId="0" borderId="0" xfId="0" applyFont="1" applyBorder="1" applyAlignment="1">
      <alignment horizontal="center"/>
    </xf>
    <xf numFmtId="0" fontId="14" fillId="0" borderId="0" xfId="0" applyFont="1" applyBorder="1" applyAlignment="1" applyProtection="1">
      <alignment horizontal="center"/>
      <protection/>
    </xf>
    <xf numFmtId="164" fontId="19" fillId="2" borderId="1" xfId="0" applyNumberFormat="1" applyFont="1" applyFill="1" applyBorder="1" applyAlignment="1">
      <alignment horizontal="center"/>
    </xf>
    <xf numFmtId="164" fontId="19" fillId="2" borderId="2" xfId="0" applyNumberFormat="1" applyFont="1" applyFill="1" applyBorder="1" applyAlignment="1">
      <alignment horizontal="center"/>
    </xf>
    <xf numFmtId="0" fontId="19" fillId="2" borderId="14" xfId="0" applyFont="1" applyFill="1" applyBorder="1" applyAlignment="1">
      <alignment horizontal="center" vertical="center"/>
    </xf>
    <xf numFmtId="0" fontId="19" fillId="2" borderId="7" xfId="0" applyFont="1" applyFill="1" applyBorder="1" applyAlignment="1">
      <alignment horizontal="center" vertical="center"/>
    </xf>
    <xf numFmtId="1" fontId="19" fillId="2" borderId="15" xfId="0" applyNumberFormat="1" applyFont="1" applyFill="1" applyBorder="1" applyAlignment="1" applyProtection="1">
      <alignment horizontal="center" vertical="center" wrapText="1"/>
      <protection locked="0"/>
    </xf>
    <xf numFmtId="1" fontId="19" fillId="2" borderId="10" xfId="0" applyNumberFormat="1" applyFont="1" applyFill="1" applyBorder="1" applyAlignment="1" applyProtection="1">
      <alignment horizontal="center" vertical="center" wrapText="1"/>
      <protection locked="0"/>
    </xf>
    <xf numFmtId="1" fontId="19" fillId="2" borderId="11" xfId="0" applyNumberFormat="1"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10"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0" fontId="19" fillId="2" borderId="12" xfId="0" applyFont="1" applyFill="1" applyBorder="1" applyAlignment="1">
      <alignment horizontal="center" vertical="center"/>
    </xf>
    <xf numFmtId="0" fontId="19" fillId="2" borderId="3" xfId="0" applyFont="1" applyFill="1" applyBorder="1" applyAlignment="1">
      <alignment horizontal="center" vertical="center"/>
    </xf>
    <xf numFmtId="0" fontId="8" fillId="0" borderId="0" xfId="0" applyFont="1" applyAlignment="1" applyProtection="1">
      <alignment horizontal="center"/>
      <protection/>
    </xf>
    <xf numFmtId="0" fontId="1" fillId="2" borderId="15" xfId="0" applyFont="1" applyFill="1" applyBorder="1" applyAlignment="1" applyProtection="1">
      <alignment horizontal="center" vertical="center"/>
      <protection/>
    </xf>
    <xf numFmtId="0" fontId="1" fillId="2" borderId="11" xfId="0" applyFont="1" applyFill="1" applyBorder="1" applyAlignment="1" applyProtection="1">
      <alignment horizontal="center" vertical="center"/>
      <protection/>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1" fillId="2" borderId="7"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2" borderId="17" xfId="0" applyFont="1" applyFill="1" applyBorder="1" applyAlignment="1" applyProtection="1">
      <alignment horizontal="center"/>
      <protection/>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4" fillId="0" borderId="0" xfId="0" applyFont="1" applyAlignment="1" applyProtection="1">
      <alignment horizontal="center"/>
      <protection/>
    </xf>
    <xf numFmtId="0" fontId="2" fillId="0" borderId="0" xfId="0" applyFont="1" applyBorder="1" applyAlignment="1" applyProtection="1">
      <alignment horizontal="right"/>
      <protection/>
    </xf>
    <xf numFmtId="0" fontId="22" fillId="2" borderId="1" xfId="0" applyFont="1" applyFill="1" applyBorder="1" applyAlignment="1" applyProtection="1">
      <alignment horizontal="center"/>
      <protection/>
    </xf>
    <xf numFmtId="0" fontId="22" fillId="2" borderId="2" xfId="0" applyFont="1" applyFill="1" applyBorder="1" applyAlignment="1" applyProtection="1">
      <alignment horizontal="center"/>
      <protection/>
    </xf>
    <xf numFmtId="0" fontId="22" fillId="2" borderId="17" xfId="0" applyFont="1" applyFill="1" applyBorder="1" applyAlignment="1">
      <alignment horizontal="center"/>
    </xf>
    <xf numFmtId="0" fontId="22" fillId="2" borderId="1" xfId="0" applyFont="1" applyFill="1" applyBorder="1" applyAlignment="1">
      <alignment horizontal="center"/>
    </xf>
    <xf numFmtId="0" fontId="22" fillId="2" borderId="2" xfId="0" applyFont="1" applyFill="1" applyBorder="1" applyAlignment="1">
      <alignment horizontal="center"/>
    </xf>
    <xf numFmtId="0" fontId="22" fillId="2" borderId="17" xfId="0" applyFont="1" applyFill="1" applyBorder="1" applyAlignment="1" applyProtection="1">
      <alignment horizontal="center"/>
      <protection/>
    </xf>
    <xf numFmtId="0" fontId="38" fillId="0" borderId="0" xfId="0" applyFont="1" applyAlignment="1" applyProtection="1">
      <alignment horizontal="center"/>
      <protection/>
    </xf>
    <xf numFmtId="0" fontId="10" fillId="0" borderId="0" xfId="0" applyFont="1" applyBorder="1" applyAlignment="1" applyProtection="1">
      <alignment horizontal="right"/>
      <protection/>
    </xf>
    <xf numFmtId="0" fontId="28" fillId="0" borderId="0" xfId="0" applyFont="1" applyFill="1" applyBorder="1" applyAlignment="1">
      <alignment horizontal="center"/>
    </xf>
    <xf numFmtId="0" fontId="36" fillId="0" borderId="0" xfId="0" applyFont="1" applyFill="1" applyBorder="1" applyAlignment="1">
      <alignment horizontal="center"/>
    </xf>
    <xf numFmtId="0" fontId="17" fillId="0" borderId="0" xfId="0" applyFont="1" applyFill="1" applyBorder="1" applyAlignment="1">
      <alignment horizontal="left"/>
    </xf>
    <xf numFmtId="0" fontId="22" fillId="2" borderId="7" xfId="0" applyFont="1" applyFill="1" applyBorder="1" applyAlignment="1">
      <alignment horizontal="center"/>
    </xf>
    <xf numFmtId="0" fontId="22" fillId="2" borderId="15" xfId="0" applyFont="1" applyFill="1" applyBorder="1" applyAlignment="1">
      <alignment horizontal="center"/>
    </xf>
    <xf numFmtId="0" fontId="22" fillId="2" borderId="9" xfId="0" applyFont="1" applyFill="1" applyBorder="1" applyAlignment="1">
      <alignment horizontal="center"/>
    </xf>
    <xf numFmtId="0" fontId="22" fillId="2" borderId="3" xfId="0" applyFont="1" applyFill="1" applyBorder="1" applyAlignment="1">
      <alignment horizont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14" fillId="0" borderId="0" xfId="0" applyFont="1" applyFill="1" applyAlignment="1">
      <alignment horizontal="center"/>
    </xf>
    <xf numFmtId="0" fontId="14" fillId="0" borderId="0" xfId="0" applyFont="1" applyFill="1" applyAlignment="1" quotePrefix="1">
      <alignment horizontal="center"/>
    </xf>
    <xf numFmtId="0" fontId="12" fillId="0" borderId="0" xfId="0" applyFont="1" applyFill="1" applyBorder="1" applyAlignment="1">
      <alignment horizontal="right"/>
    </xf>
    <xf numFmtId="0" fontId="12" fillId="0" borderId="0" xfId="0" applyFont="1" applyFill="1" applyBorder="1" applyAlignment="1" quotePrefix="1">
      <alignment horizontal="right"/>
    </xf>
    <xf numFmtId="0" fontId="1" fillId="0" borderId="0" xfId="0" applyFont="1" applyAlignment="1">
      <alignment horizontal="center"/>
    </xf>
    <xf numFmtId="0" fontId="1" fillId="2" borderId="16" xfId="0" applyFont="1" applyFill="1" applyBorder="1" applyAlignment="1">
      <alignment horizontal="center" vertical="center"/>
    </xf>
    <xf numFmtId="0" fontId="1" fillId="2" borderId="9" xfId="0" applyFont="1" applyFill="1" applyBorder="1" applyAlignment="1">
      <alignment horizontal="center" vertical="center"/>
    </xf>
    <xf numFmtId="166" fontId="14" fillId="0" borderId="0" xfId="0" applyNumberFormat="1" applyFont="1" applyAlignment="1" applyProtection="1">
      <alignment horizontal="center" wrapText="1"/>
      <protection/>
    </xf>
    <xf numFmtId="166" fontId="14" fillId="0" borderId="0" xfId="0" applyNumberFormat="1" applyFont="1" applyAlignment="1" applyProtection="1">
      <alignment horizontal="center"/>
      <protection/>
    </xf>
    <xf numFmtId="0" fontId="2" fillId="2" borderId="15" xfId="0" applyFont="1" applyFill="1" applyBorder="1" applyAlignment="1">
      <alignment horizontal="center"/>
    </xf>
    <xf numFmtId="0" fontId="2" fillId="2" borderId="10" xfId="0" applyFont="1" applyFill="1" applyBorder="1" applyAlignment="1">
      <alignment horizontal="center"/>
    </xf>
    <xf numFmtId="0" fontId="1" fillId="2" borderId="2" xfId="0" applyFont="1" applyFill="1" applyBorder="1" applyAlignment="1">
      <alignment horizontal="center"/>
    </xf>
    <xf numFmtId="0" fontId="1" fillId="2" borderId="13" xfId="0" applyFont="1" applyFill="1" applyBorder="1" applyAlignment="1">
      <alignment horizontal="center"/>
    </xf>
  </cellXfs>
  <cellStyles count="14">
    <cellStyle name="Normal" xfId="0"/>
    <cellStyle name="Comma" xfId="15"/>
    <cellStyle name="Comma [0]" xfId="16"/>
    <cellStyle name="Currency" xfId="17"/>
    <cellStyle name="Currency [0]" xfId="18"/>
    <cellStyle name="Followed Hyperlink" xfId="19"/>
    <cellStyle name="Hyperlink" xfId="20"/>
    <cellStyle name="Normal_'063-64" xfId="21"/>
    <cellStyle name="Normal_bartaman point" xfId="22"/>
    <cellStyle name="Normal_bop-2 months 2006-07" xfId="23"/>
    <cellStyle name="Normal_CPI" xfId="24"/>
    <cellStyle name="Normal_Direction of Trade_BartamanFormat" xfId="25"/>
    <cellStyle name="Normal_gold and oil price"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257175</xdr:colOff>
      <xdr:row>56</xdr:row>
      <xdr:rowOff>0</xdr:rowOff>
    </xdr:from>
    <xdr:to>
      <xdr:col>5</xdr:col>
      <xdr:colOff>285750</xdr:colOff>
      <xdr:row>56</xdr:row>
      <xdr:rowOff>0</xdr:rowOff>
    </xdr:to>
    <xdr:pic>
      <xdr:nvPicPr>
        <xdr:cNvPr id="2" name="Picture 2"/>
        <xdr:cNvPicPr preferRelativeResize="1">
          <a:picLocks noChangeAspect="1"/>
        </xdr:cNvPicPr>
      </xdr:nvPicPr>
      <xdr:blipFill>
        <a:blip r:embed="rId1"/>
        <a:stretch>
          <a:fillRect/>
        </a:stretch>
      </xdr:blipFill>
      <xdr:spPr>
        <a:xfrm>
          <a:off x="3790950" y="5915025"/>
          <a:ext cx="561975" cy="0"/>
        </a:xfrm>
        <a:prstGeom prst="rect">
          <a:avLst/>
        </a:prstGeom>
        <a:noFill/>
        <a:ln w="9525" cmpd="sng">
          <a:noFill/>
        </a:ln>
      </xdr:spPr>
    </xdr:pic>
    <xdr:clientData/>
  </xdr:twoCellAnchor>
  <xdr:twoCellAnchor>
    <xdr:from>
      <xdr:col>4</xdr:col>
      <xdr:colOff>219075</xdr:colOff>
      <xdr:row>56</xdr:row>
      <xdr:rowOff>0</xdr:rowOff>
    </xdr:from>
    <xdr:to>
      <xdr:col>5</xdr:col>
      <xdr:colOff>247650</xdr:colOff>
      <xdr:row>56</xdr:row>
      <xdr:rowOff>0</xdr:rowOff>
    </xdr:to>
    <xdr:pic>
      <xdr:nvPicPr>
        <xdr:cNvPr id="3" name="Picture 3"/>
        <xdr:cNvPicPr preferRelativeResize="1">
          <a:picLocks noChangeAspect="1"/>
        </xdr:cNvPicPr>
      </xdr:nvPicPr>
      <xdr:blipFill>
        <a:blip r:embed="rId1"/>
        <a:stretch>
          <a:fillRect/>
        </a:stretch>
      </xdr:blipFill>
      <xdr:spPr>
        <a:xfrm>
          <a:off x="3752850" y="5915025"/>
          <a:ext cx="561975" cy="0"/>
        </a:xfrm>
        <a:prstGeom prst="rect">
          <a:avLst/>
        </a:prstGeom>
        <a:noFill/>
        <a:ln w="9525" cmpd="sng">
          <a:noFill/>
        </a:ln>
      </xdr:spPr>
    </xdr:pic>
    <xdr:clientData/>
  </xdr:twoCellAnchor>
  <xdr:twoCellAnchor>
    <xdr:from>
      <xdr:col>4</xdr:col>
      <xdr:colOff>190500</xdr:colOff>
      <xdr:row>56</xdr:row>
      <xdr:rowOff>0</xdr:rowOff>
    </xdr:from>
    <xdr:to>
      <xdr:col>5</xdr:col>
      <xdr:colOff>219075</xdr:colOff>
      <xdr:row>56</xdr:row>
      <xdr:rowOff>0</xdr:rowOff>
    </xdr:to>
    <xdr:pic>
      <xdr:nvPicPr>
        <xdr:cNvPr id="4" name="Picture 4"/>
        <xdr:cNvPicPr preferRelativeResize="1">
          <a:picLocks noChangeAspect="1"/>
        </xdr:cNvPicPr>
      </xdr:nvPicPr>
      <xdr:blipFill>
        <a:blip r:embed="rId1"/>
        <a:stretch>
          <a:fillRect/>
        </a:stretch>
      </xdr:blipFill>
      <xdr:spPr>
        <a:xfrm>
          <a:off x="3724275" y="5915025"/>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5" name="Picture 5"/>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6" name="Picture 6"/>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7" name="Picture 7"/>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8" name="Picture 8"/>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257175</xdr:colOff>
      <xdr:row>56</xdr:row>
      <xdr:rowOff>0</xdr:rowOff>
    </xdr:from>
    <xdr:to>
      <xdr:col>5</xdr:col>
      <xdr:colOff>285750</xdr:colOff>
      <xdr:row>56</xdr:row>
      <xdr:rowOff>0</xdr:rowOff>
    </xdr:to>
    <xdr:pic>
      <xdr:nvPicPr>
        <xdr:cNvPr id="9" name="Picture 9"/>
        <xdr:cNvPicPr preferRelativeResize="1">
          <a:picLocks noChangeAspect="1"/>
        </xdr:cNvPicPr>
      </xdr:nvPicPr>
      <xdr:blipFill>
        <a:blip r:embed="rId1"/>
        <a:stretch>
          <a:fillRect/>
        </a:stretch>
      </xdr:blipFill>
      <xdr:spPr>
        <a:xfrm>
          <a:off x="3790950" y="5915025"/>
          <a:ext cx="561975" cy="0"/>
        </a:xfrm>
        <a:prstGeom prst="rect">
          <a:avLst/>
        </a:prstGeom>
        <a:noFill/>
        <a:ln w="9525" cmpd="sng">
          <a:noFill/>
        </a:ln>
      </xdr:spPr>
    </xdr:pic>
    <xdr:clientData/>
  </xdr:twoCellAnchor>
  <xdr:twoCellAnchor>
    <xdr:from>
      <xdr:col>4</xdr:col>
      <xdr:colOff>219075</xdr:colOff>
      <xdr:row>56</xdr:row>
      <xdr:rowOff>0</xdr:rowOff>
    </xdr:from>
    <xdr:to>
      <xdr:col>5</xdr:col>
      <xdr:colOff>247650</xdr:colOff>
      <xdr:row>56</xdr:row>
      <xdr:rowOff>0</xdr:rowOff>
    </xdr:to>
    <xdr:pic>
      <xdr:nvPicPr>
        <xdr:cNvPr id="10" name="Picture 10"/>
        <xdr:cNvPicPr preferRelativeResize="1">
          <a:picLocks noChangeAspect="1"/>
        </xdr:cNvPicPr>
      </xdr:nvPicPr>
      <xdr:blipFill>
        <a:blip r:embed="rId1"/>
        <a:stretch>
          <a:fillRect/>
        </a:stretch>
      </xdr:blipFill>
      <xdr:spPr>
        <a:xfrm>
          <a:off x="3752850" y="5915025"/>
          <a:ext cx="561975" cy="0"/>
        </a:xfrm>
        <a:prstGeom prst="rect">
          <a:avLst/>
        </a:prstGeom>
        <a:noFill/>
        <a:ln w="9525" cmpd="sng">
          <a:noFill/>
        </a:ln>
      </xdr:spPr>
    </xdr:pic>
    <xdr:clientData/>
  </xdr:twoCellAnchor>
  <xdr:twoCellAnchor>
    <xdr:from>
      <xdr:col>4</xdr:col>
      <xdr:colOff>190500</xdr:colOff>
      <xdr:row>56</xdr:row>
      <xdr:rowOff>0</xdr:rowOff>
    </xdr:from>
    <xdr:to>
      <xdr:col>5</xdr:col>
      <xdr:colOff>219075</xdr:colOff>
      <xdr:row>56</xdr:row>
      <xdr:rowOff>0</xdr:rowOff>
    </xdr:to>
    <xdr:pic>
      <xdr:nvPicPr>
        <xdr:cNvPr id="11" name="Picture 11"/>
        <xdr:cNvPicPr preferRelativeResize="1">
          <a:picLocks noChangeAspect="1"/>
        </xdr:cNvPicPr>
      </xdr:nvPicPr>
      <xdr:blipFill>
        <a:blip r:embed="rId1"/>
        <a:stretch>
          <a:fillRect/>
        </a:stretch>
      </xdr:blipFill>
      <xdr:spPr>
        <a:xfrm>
          <a:off x="3724275" y="5915025"/>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2" name="Picture 12"/>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257175</xdr:colOff>
      <xdr:row>56</xdr:row>
      <xdr:rowOff>0</xdr:rowOff>
    </xdr:from>
    <xdr:to>
      <xdr:col>5</xdr:col>
      <xdr:colOff>285750</xdr:colOff>
      <xdr:row>56</xdr:row>
      <xdr:rowOff>0</xdr:rowOff>
    </xdr:to>
    <xdr:pic>
      <xdr:nvPicPr>
        <xdr:cNvPr id="13" name="Picture 13"/>
        <xdr:cNvPicPr preferRelativeResize="1">
          <a:picLocks noChangeAspect="1"/>
        </xdr:cNvPicPr>
      </xdr:nvPicPr>
      <xdr:blipFill>
        <a:blip r:embed="rId1"/>
        <a:stretch>
          <a:fillRect/>
        </a:stretch>
      </xdr:blipFill>
      <xdr:spPr>
        <a:xfrm>
          <a:off x="3790950" y="5915025"/>
          <a:ext cx="561975" cy="0"/>
        </a:xfrm>
        <a:prstGeom prst="rect">
          <a:avLst/>
        </a:prstGeom>
        <a:noFill/>
        <a:ln w="9525" cmpd="sng">
          <a:noFill/>
        </a:ln>
      </xdr:spPr>
    </xdr:pic>
    <xdr:clientData/>
  </xdr:twoCellAnchor>
  <xdr:twoCellAnchor>
    <xdr:from>
      <xdr:col>4</xdr:col>
      <xdr:colOff>219075</xdr:colOff>
      <xdr:row>56</xdr:row>
      <xdr:rowOff>0</xdr:rowOff>
    </xdr:from>
    <xdr:to>
      <xdr:col>5</xdr:col>
      <xdr:colOff>247650</xdr:colOff>
      <xdr:row>56</xdr:row>
      <xdr:rowOff>0</xdr:rowOff>
    </xdr:to>
    <xdr:pic>
      <xdr:nvPicPr>
        <xdr:cNvPr id="14" name="Picture 14"/>
        <xdr:cNvPicPr preferRelativeResize="1">
          <a:picLocks noChangeAspect="1"/>
        </xdr:cNvPicPr>
      </xdr:nvPicPr>
      <xdr:blipFill>
        <a:blip r:embed="rId1"/>
        <a:stretch>
          <a:fillRect/>
        </a:stretch>
      </xdr:blipFill>
      <xdr:spPr>
        <a:xfrm>
          <a:off x="3752850" y="5915025"/>
          <a:ext cx="561975" cy="0"/>
        </a:xfrm>
        <a:prstGeom prst="rect">
          <a:avLst/>
        </a:prstGeom>
        <a:noFill/>
        <a:ln w="9525" cmpd="sng">
          <a:noFill/>
        </a:ln>
      </xdr:spPr>
    </xdr:pic>
    <xdr:clientData/>
  </xdr:twoCellAnchor>
  <xdr:twoCellAnchor>
    <xdr:from>
      <xdr:col>4</xdr:col>
      <xdr:colOff>190500</xdr:colOff>
      <xdr:row>56</xdr:row>
      <xdr:rowOff>0</xdr:rowOff>
    </xdr:from>
    <xdr:to>
      <xdr:col>5</xdr:col>
      <xdr:colOff>219075</xdr:colOff>
      <xdr:row>56</xdr:row>
      <xdr:rowOff>0</xdr:rowOff>
    </xdr:to>
    <xdr:pic>
      <xdr:nvPicPr>
        <xdr:cNvPr id="15" name="Picture 15"/>
        <xdr:cNvPicPr preferRelativeResize="1">
          <a:picLocks noChangeAspect="1"/>
        </xdr:cNvPicPr>
      </xdr:nvPicPr>
      <xdr:blipFill>
        <a:blip r:embed="rId1"/>
        <a:stretch>
          <a:fillRect/>
        </a:stretch>
      </xdr:blipFill>
      <xdr:spPr>
        <a:xfrm>
          <a:off x="3724275" y="5915025"/>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6" name="Picture 16"/>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7" name="Picture 17"/>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8" name="Picture 18"/>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19" name="Picture 19"/>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0" name="Picture 20"/>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257175</xdr:colOff>
      <xdr:row>59</xdr:row>
      <xdr:rowOff>0</xdr:rowOff>
    </xdr:from>
    <xdr:to>
      <xdr:col>5</xdr:col>
      <xdr:colOff>285750</xdr:colOff>
      <xdr:row>59</xdr:row>
      <xdr:rowOff>0</xdr:rowOff>
    </xdr:to>
    <xdr:pic>
      <xdr:nvPicPr>
        <xdr:cNvPr id="21" name="Picture 21"/>
        <xdr:cNvPicPr preferRelativeResize="1">
          <a:picLocks noChangeAspect="1"/>
        </xdr:cNvPicPr>
      </xdr:nvPicPr>
      <xdr:blipFill>
        <a:blip r:embed="rId1"/>
        <a:stretch>
          <a:fillRect/>
        </a:stretch>
      </xdr:blipFill>
      <xdr:spPr>
        <a:xfrm>
          <a:off x="3790950" y="6076950"/>
          <a:ext cx="561975" cy="0"/>
        </a:xfrm>
        <a:prstGeom prst="rect">
          <a:avLst/>
        </a:prstGeom>
        <a:noFill/>
        <a:ln w="9525" cmpd="sng">
          <a:noFill/>
        </a:ln>
      </xdr:spPr>
    </xdr:pic>
    <xdr:clientData/>
  </xdr:twoCellAnchor>
  <xdr:twoCellAnchor>
    <xdr:from>
      <xdr:col>4</xdr:col>
      <xdr:colOff>219075</xdr:colOff>
      <xdr:row>59</xdr:row>
      <xdr:rowOff>0</xdr:rowOff>
    </xdr:from>
    <xdr:to>
      <xdr:col>5</xdr:col>
      <xdr:colOff>247650</xdr:colOff>
      <xdr:row>59</xdr:row>
      <xdr:rowOff>0</xdr:rowOff>
    </xdr:to>
    <xdr:pic>
      <xdr:nvPicPr>
        <xdr:cNvPr id="22" name="Picture 22"/>
        <xdr:cNvPicPr preferRelativeResize="1">
          <a:picLocks noChangeAspect="1"/>
        </xdr:cNvPicPr>
      </xdr:nvPicPr>
      <xdr:blipFill>
        <a:blip r:embed="rId1"/>
        <a:stretch>
          <a:fillRect/>
        </a:stretch>
      </xdr:blipFill>
      <xdr:spPr>
        <a:xfrm>
          <a:off x="3752850" y="6076950"/>
          <a:ext cx="561975" cy="0"/>
        </a:xfrm>
        <a:prstGeom prst="rect">
          <a:avLst/>
        </a:prstGeom>
        <a:noFill/>
        <a:ln w="9525" cmpd="sng">
          <a:noFill/>
        </a:ln>
      </xdr:spPr>
    </xdr:pic>
    <xdr:clientData/>
  </xdr:twoCellAnchor>
  <xdr:twoCellAnchor>
    <xdr:from>
      <xdr:col>4</xdr:col>
      <xdr:colOff>190500</xdr:colOff>
      <xdr:row>59</xdr:row>
      <xdr:rowOff>0</xdr:rowOff>
    </xdr:from>
    <xdr:to>
      <xdr:col>5</xdr:col>
      <xdr:colOff>219075</xdr:colOff>
      <xdr:row>59</xdr:row>
      <xdr:rowOff>0</xdr:rowOff>
    </xdr:to>
    <xdr:pic>
      <xdr:nvPicPr>
        <xdr:cNvPr id="23" name="Picture 23"/>
        <xdr:cNvPicPr preferRelativeResize="1">
          <a:picLocks noChangeAspect="1"/>
        </xdr:cNvPicPr>
      </xdr:nvPicPr>
      <xdr:blipFill>
        <a:blip r:embed="rId1"/>
        <a:stretch>
          <a:fillRect/>
        </a:stretch>
      </xdr:blipFill>
      <xdr:spPr>
        <a:xfrm>
          <a:off x="3724275" y="607695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4" name="Picture 24"/>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5" name="Picture 25"/>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6" name="Picture 26"/>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twoCellAnchor>
    <xdr:from>
      <xdr:col>4</xdr:col>
      <xdr:colOff>142875</xdr:colOff>
      <xdr:row>0</xdr:row>
      <xdr:rowOff>0</xdr:rowOff>
    </xdr:from>
    <xdr:to>
      <xdr:col>5</xdr:col>
      <xdr:colOff>171450</xdr:colOff>
      <xdr:row>0</xdr:row>
      <xdr:rowOff>0</xdr:rowOff>
    </xdr:to>
    <xdr:pic>
      <xdr:nvPicPr>
        <xdr:cNvPr id="27" name="Picture 27"/>
        <xdr:cNvPicPr preferRelativeResize="1">
          <a:picLocks noChangeAspect="1"/>
        </xdr:cNvPicPr>
      </xdr:nvPicPr>
      <xdr:blipFill>
        <a:blip r:embed="rId1"/>
        <a:stretch>
          <a:fillRect/>
        </a:stretch>
      </xdr:blipFill>
      <xdr:spPr>
        <a:xfrm>
          <a:off x="3676650" y="0"/>
          <a:ext cx="5619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11287125" y="0"/>
          <a:ext cx="0" cy="0"/>
        </a:xfrm>
        <a:prstGeom prst="rect">
          <a:avLst/>
        </a:prstGeom>
        <a:noFill/>
        <a:ln w="9525" cmpd="sng">
          <a:noFill/>
        </a:ln>
      </xdr:spPr>
    </xdr:pic>
    <xdr:clientData/>
  </xdr:twoCellAnchor>
  <xdr:oneCellAnchor>
    <xdr:from>
      <xdr:col>2</xdr:col>
      <xdr:colOff>571500</xdr:colOff>
      <xdr:row>21</xdr:row>
      <xdr:rowOff>0</xdr:rowOff>
    </xdr:from>
    <xdr:ext cx="76200" cy="200025"/>
    <xdr:sp>
      <xdr:nvSpPr>
        <xdr:cNvPr id="2" name="TextBox 2"/>
        <xdr:cNvSpPr txBox="1">
          <a:spLocks noChangeArrowheads="1"/>
        </xdr:cNvSpPr>
      </xdr:nvSpPr>
      <xdr:spPr>
        <a:xfrm>
          <a:off x="3514725" y="5048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13</xdr:col>
      <xdr:colOff>0</xdr:colOff>
      <xdr:row>0</xdr:row>
      <xdr:rowOff>0</xdr:rowOff>
    </xdr:from>
    <xdr:to>
      <xdr:col>13</xdr:col>
      <xdr:colOff>0</xdr:colOff>
      <xdr:row>0</xdr:row>
      <xdr:rowOff>200025</xdr:rowOff>
    </xdr:to>
    <xdr:pic>
      <xdr:nvPicPr>
        <xdr:cNvPr id="3" name="Picture 3"/>
        <xdr:cNvPicPr preferRelativeResize="1">
          <a:picLocks noChangeAspect="1"/>
        </xdr:cNvPicPr>
      </xdr:nvPicPr>
      <xdr:blipFill>
        <a:blip r:embed="rId1"/>
        <a:stretch>
          <a:fillRect/>
        </a:stretch>
      </xdr:blipFill>
      <xdr:spPr>
        <a:xfrm>
          <a:off x="10677525"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60"/>
  <sheetViews>
    <sheetView workbookViewId="0" topLeftCell="A16">
      <selection activeCell="H14" sqref="H14"/>
    </sheetView>
  </sheetViews>
  <sheetFormatPr defaultColWidth="9.140625" defaultRowHeight="12.75"/>
  <cols>
    <col min="1" max="16384" width="9.140625" style="8" customWidth="1"/>
  </cols>
  <sheetData>
    <row r="1" spans="1:7" ht="15.75">
      <c r="A1" s="242"/>
      <c r="B1" s="242"/>
      <c r="C1" s="242"/>
      <c r="D1" s="242"/>
      <c r="E1" s="30"/>
      <c r="F1" s="30"/>
      <c r="G1" s="30"/>
    </row>
    <row r="2" spans="1:7" ht="21.75" customHeight="1">
      <c r="A2" s="817" t="s">
        <v>370</v>
      </c>
      <c r="B2" s="817"/>
      <c r="C2" s="817"/>
      <c r="D2" s="817"/>
      <c r="E2" s="817"/>
      <c r="F2" s="817"/>
      <c r="G2" s="817"/>
    </row>
    <row r="3" spans="1:7" ht="15.75">
      <c r="A3" s="818" t="s">
        <v>835</v>
      </c>
      <c r="B3" s="818"/>
      <c r="C3" s="818"/>
      <c r="D3" s="818"/>
      <c r="E3" s="818"/>
      <c r="F3" s="818"/>
      <c r="G3" s="818"/>
    </row>
    <row r="4" spans="3:4" ht="15.75">
      <c r="C4" s="10"/>
      <c r="D4" s="47"/>
    </row>
    <row r="5" spans="1:7" ht="15">
      <c r="A5" s="48">
        <v>1</v>
      </c>
      <c r="B5" s="49" t="s">
        <v>371</v>
      </c>
      <c r="C5" s="49"/>
      <c r="D5" s="49"/>
      <c r="E5" s="49"/>
      <c r="F5" s="50"/>
      <c r="G5" s="50"/>
    </row>
    <row r="6" spans="1:7" ht="15">
      <c r="A6" s="48">
        <v>2</v>
      </c>
      <c r="B6" s="49" t="s">
        <v>372</v>
      </c>
      <c r="C6" s="49"/>
      <c r="D6" s="49"/>
      <c r="E6" s="49"/>
      <c r="F6" s="50"/>
      <c r="G6" s="50"/>
    </row>
    <row r="7" spans="1:7" ht="15">
      <c r="A7" s="48">
        <v>3</v>
      </c>
      <c r="B7" s="49" t="s">
        <v>373</v>
      </c>
      <c r="C7" s="49"/>
      <c r="D7" s="49"/>
      <c r="E7" s="49"/>
      <c r="F7" s="50"/>
      <c r="G7" s="50"/>
    </row>
    <row r="8" spans="1:7" ht="15">
      <c r="A8" s="48">
        <v>4</v>
      </c>
      <c r="B8" s="49" t="s">
        <v>368</v>
      </c>
      <c r="C8" s="49"/>
      <c r="D8" s="49"/>
      <c r="E8" s="49"/>
      <c r="F8" s="50"/>
      <c r="G8" s="50"/>
    </row>
    <row r="9" spans="1:7" ht="15">
      <c r="A9" s="48">
        <v>5</v>
      </c>
      <c r="B9" s="49" t="s">
        <v>339</v>
      </c>
      <c r="C9" s="49"/>
      <c r="D9" s="49"/>
      <c r="E9" s="49"/>
      <c r="F9" s="50"/>
      <c r="G9" s="50"/>
    </row>
    <row r="10" spans="1:7" ht="15">
      <c r="A10" s="48">
        <v>6</v>
      </c>
      <c r="B10" s="49" t="s">
        <v>374</v>
      </c>
      <c r="C10" s="49"/>
      <c r="D10" s="49"/>
      <c r="E10" s="49"/>
      <c r="F10" s="50"/>
      <c r="G10" s="50"/>
    </row>
    <row r="11" spans="1:7" ht="15">
      <c r="A11" s="48">
        <v>7</v>
      </c>
      <c r="B11" s="49" t="s">
        <v>375</v>
      </c>
      <c r="C11" s="49"/>
      <c r="D11" s="49"/>
      <c r="E11" s="49"/>
      <c r="F11" s="50"/>
      <c r="G11" s="50"/>
    </row>
    <row r="12" spans="1:7" ht="15">
      <c r="A12" s="48">
        <v>8</v>
      </c>
      <c r="B12" s="49" t="s">
        <v>376</v>
      </c>
      <c r="C12" s="49"/>
      <c r="D12" s="49"/>
      <c r="E12" s="49"/>
      <c r="F12" s="50"/>
      <c r="G12" s="50"/>
    </row>
    <row r="13" spans="1:7" ht="15">
      <c r="A13" s="48">
        <v>9</v>
      </c>
      <c r="B13" s="49" t="s">
        <v>377</v>
      </c>
      <c r="C13" s="49"/>
      <c r="D13" s="49"/>
      <c r="E13" s="49"/>
      <c r="F13" s="50"/>
      <c r="G13" s="50"/>
    </row>
    <row r="14" spans="1:7" ht="15">
      <c r="A14" s="48">
        <v>10</v>
      </c>
      <c r="B14" s="49" t="s">
        <v>171</v>
      </c>
      <c r="C14" s="49"/>
      <c r="D14" s="49"/>
      <c r="E14" s="49"/>
      <c r="F14" s="50"/>
      <c r="G14" s="50"/>
    </row>
    <row r="15" spans="1:7" ht="15">
      <c r="A15" s="48">
        <v>11</v>
      </c>
      <c r="B15" s="49" t="s">
        <v>378</v>
      </c>
      <c r="C15" s="49"/>
      <c r="D15" s="49"/>
      <c r="E15" s="49"/>
      <c r="F15" s="50"/>
      <c r="G15" s="50"/>
    </row>
    <row r="16" spans="1:7" ht="15">
      <c r="A16" s="48">
        <v>12</v>
      </c>
      <c r="B16" s="49" t="s">
        <v>213</v>
      </c>
      <c r="C16" s="49"/>
      <c r="D16" s="49"/>
      <c r="E16" s="49"/>
      <c r="F16" s="50"/>
      <c r="G16" s="50"/>
    </row>
    <row r="17" spans="1:7" ht="15">
      <c r="A17" s="48">
        <v>13</v>
      </c>
      <c r="B17" s="49" t="s">
        <v>379</v>
      </c>
      <c r="C17" s="49"/>
      <c r="D17" s="49"/>
      <c r="E17" s="49"/>
      <c r="F17" s="50"/>
      <c r="G17" s="50"/>
    </row>
    <row r="18" spans="1:7" ht="15">
      <c r="A18" s="48">
        <v>14</v>
      </c>
      <c r="B18" s="49" t="s">
        <v>282</v>
      </c>
      <c r="C18" s="49"/>
      <c r="D18" s="49"/>
      <c r="E18" s="49"/>
      <c r="F18" s="50"/>
      <c r="G18" s="50"/>
    </row>
    <row r="19" spans="1:7" ht="15">
      <c r="A19" s="48">
        <v>15</v>
      </c>
      <c r="B19" s="49" t="s">
        <v>380</v>
      </c>
      <c r="C19" s="49"/>
      <c r="D19" s="49"/>
      <c r="E19" s="49"/>
      <c r="F19" s="50"/>
      <c r="G19" s="50"/>
    </row>
    <row r="20" spans="1:7" ht="15">
      <c r="A20" s="48">
        <v>16</v>
      </c>
      <c r="B20" s="49" t="s">
        <v>381</v>
      </c>
      <c r="C20" s="49"/>
      <c r="D20" s="49"/>
      <c r="E20" s="49"/>
      <c r="F20" s="50"/>
      <c r="G20" s="50"/>
    </row>
    <row r="21" spans="1:7" ht="15">
      <c r="A21" s="48">
        <v>17</v>
      </c>
      <c r="B21" s="49" t="s">
        <v>382</v>
      </c>
      <c r="C21" s="49"/>
      <c r="D21" s="49"/>
      <c r="E21" s="49"/>
      <c r="F21" s="50"/>
      <c r="G21" s="50"/>
    </row>
    <row r="22" spans="1:7" ht="15">
      <c r="A22" s="48">
        <v>18</v>
      </c>
      <c r="B22" s="49" t="s">
        <v>383</v>
      </c>
      <c r="C22" s="49"/>
      <c r="D22" s="49"/>
      <c r="E22" s="49"/>
      <c r="F22" s="50"/>
      <c r="G22" s="50"/>
    </row>
    <row r="23" spans="1:7" ht="15">
      <c r="A23" s="48">
        <v>19</v>
      </c>
      <c r="B23" s="49" t="s">
        <v>384</v>
      </c>
      <c r="C23" s="49"/>
      <c r="D23" s="49"/>
      <c r="E23" s="49"/>
      <c r="F23" s="50"/>
      <c r="G23" s="50"/>
    </row>
    <row r="24" spans="1:7" ht="15">
      <c r="A24" s="48">
        <v>20</v>
      </c>
      <c r="B24" s="49" t="s">
        <v>386</v>
      </c>
      <c r="C24" s="49"/>
      <c r="D24" s="49"/>
      <c r="E24" s="49"/>
      <c r="F24" s="50"/>
      <c r="G24" s="50"/>
    </row>
    <row r="25" spans="1:7" ht="15">
      <c r="A25" s="48">
        <v>21</v>
      </c>
      <c r="B25" s="49" t="s">
        <v>385</v>
      </c>
      <c r="C25" s="49"/>
      <c r="D25" s="49"/>
      <c r="E25" s="49"/>
      <c r="F25" s="50"/>
      <c r="G25" s="50"/>
    </row>
    <row r="26" spans="1:7" ht="15">
      <c r="A26" s="48">
        <v>22</v>
      </c>
      <c r="B26" s="51" t="s">
        <v>622</v>
      </c>
      <c r="C26" s="49"/>
      <c r="D26" s="49"/>
      <c r="E26" s="49"/>
      <c r="F26" s="50"/>
      <c r="G26" s="50"/>
    </row>
    <row r="27" spans="1:5" ht="15">
      <c r="A27" s="48">
        <v>23</v>
      </c>
      <c r="B27" s="51" t="s">
        <v>621</v>
      </c>
      <c r="C27" s="10"/>
      <c r="D27" s="10"/>
      <c r="E27" s="10"/>
    </row>
    <row r="28" spans="1:5" ht="12.75">
      <c r="A28" s="10"/>
      <c r="B28" s="10"/>
      <c r="C28" s="10"/>
      <c r="D28" s="10"/>
      <c r="E28" s="10"/>
    </row>
    <row r="29" spans="1:5" ht="12.75">
      <c r="A29" s="10"/>
      <c r="B29" s="10"/>
      <c r="C29" s="10"/>
      <c r="D29" s="10"/>
      <c r="E29" s="10"/>
    </row>
    <row r="30" spans="1:5" ht="12.75">
      <c r="A30" s="10"/>
      <c r="B30" s="10"/>
      <c r="C30" s="10"/>
      <c r="D30" s="10"/>
      <c r="E30" s="10"/>
    </row>
    <row r="31" spans="1:5" ht="12.75">
      <c r="A31" s="10"/>
      <c r="B31" s="10"/>
      <c r="C31" s="10"/>
      <c r="D31" s="10"/>
      <c r="E31" s="10"/>
    </row>
    <row r="32" spans="1:5" ht="12.75">
      <c r="A32" s="10"/>
      <c r="B32" s="10"/>
      <c r="C32" s="10"/>
      <c r="D32" s="10"/>
      <c r="E32" s="10"/>
    </row>
    <row r="33" spans="1:5" ht="12.75">
      <c r="A33" s="10"/>
      <c r="B33" s="10"/>
      <c r="C33" s="10"/>
      <c r="D33" s="10"/>
      <c r="E33" s="10"/>
    </row>
    <row r="34" spans="1:5" ht="12.75">
      <c r="A34" s="10"/>
      <c r="B34" s="10"/>
      <c r="C34" s="10"/>
      <c r="D34" s="10"/>
      <c r="E34" s="10"/>
    </row>
    <row r="35" spans="1:5" ht="12.75">
      <c r="A35" s="10"/>
      <c r="B35" s="10"/>
      <c r="C35" s="10"/>
      <c r="D35" s="10"/>
      <c r="E35" s="10"/>
    </row>
    <row r="36" spans="1:5" ht="12.75">
      <c r="A36" s="10"/>
      <c r="B36" s="10"/>
      <c r="C36" s="10"/>
      <c r="D36" s="10"/>
      <c r="E36" s="10"/>
    </row>
    <row r="37" spans="1:5" ht="12.75">
      <c r="A37" s="10"/>
      <c r="B37" s="10"/>
      <c r="C37" s="10"/>
      <c r="D37" s="10"/>
      <c r="E37" s="10"/>
    </row>
    <row r="38" spans="1:5" ht="12.75">
      <c r="A38" s="10"/>
      <c r="B38" s="10"/>
      <c r="C38" s="10"/>
      <c r="D38" s="10"/>
      <c r="E38" s="10"/>
    </row>
    <row r="39" spans="1:5" ht="12.75">
      <c r="A39" s="10"/>
      <c r="B39" s="10"/>
      <c r="C39" s="10"/>
      <c r="D39" s="10"/>
      <c r="E39" s="10"/>
    </row>
    <row r="40" spans="1:5" ht="12.75">
      <c r="A40" s="10"/>
      <c r="B40" s="10"/>
      <c r="C40" s="10"/>
      <c r="D40" s="10"/>
      <c r="E40" s="10"/>
    </row>
    <row r="41" spans="1:5" ht="12.75">
      <c r="A41" s="10"/>
      <c r="B41" s="10"/>
      <c r="C41" s="10"/>
      <c r="D41" s="10"/>
      <c r="E41" s="10"/>
    </row>
    <row r="42" spans="1:5" ht="12.75">
      <c r="A42" s="10"/>
      <c r="B42" s="10"/>
      <c r="C42" s="10"/>
      <c r="D42" s="10"/>
      <c r="E42" s="10"/>
    </row>
    <row r="43" spans="1:5" ht="12.75">
      <c r="A43" s="10"/>
      <c r="B43" s="10"/>
      <c r="C43" s="10"/>
      <c r="D43" s="10"/>
      <c r="E43" s="10"/>
    </row>
    <row r="44" spans="1:5" ht="12.75">
      <c r="A44" s="10"/>
      <c r="B44" s="10"/>
      <c r="C44" s="10"/>
      <c r="D44" s="10"/>
      <c r="E44" s="10"/>
    </row>
    <row r="45" spans="1:5" ht="12.75">
      <c r="A45" s="10"/>
      <c r="B45" s="10"/>
      <c r="C45" s="10"/>
      <c r="D45" s="10"/>
      <c r="E45" s="10"/>
    </row>
    <row r="46" spans="1:5" ht="12.75">
      <c r="A46" s="10"/>
      <c r="B46" s="10"/>
      <c r="C46" s="10"/>
      <c r="D46" s="10"/>
      <c r="E46" s="10"/>
    </row>
    <row r="47" spans="1:5" ht="12.75">
      <c r="A47" s="10"/>
      <c r="B47" s="10"/>
      <c r="C47" s="10"/>
      <c r="D47" s="10"/>
      <c r="E47" s="10"/>
    </row>
    <row r="48" spans="1:5" ht="12.75">
      <c r="A48" s="10"/>
      <c r="B48" s="10"/>
      <c r="C48" s="10"/>
      <c r="D48" s="10"/>
      <c r="E48" s="10"/>
    </row>
    <row r="49" spans="1:5" ht="12.75">
      <c r="A49" s="10"/>
      <c r="B49" s="10"/>
      <c r="C49" s="10"/>
      <c r="D49" s="10"/>
      <c r="E49" s="10"/>
    </row>
    <row r="50" spans="1:5" ht="12.75">
      <c r="A50" s="10"/>
      <c r="B50" s="10"/>
      <c r="C50" s="10"/>
      <c r="D50" s="10"/>
      <c r="E50" s="10"/>
    </row>
    <row r="51" spans="1:5" ht="12.75">
      <c r="A51" s="10"/>
      <c r="B51" s="10"/>
      <c r="C51" s="10"/>
      <c r="D51" s="10"/>
      <c r="E51" s="10"/>
    </row>
    <row r="52" spans="1:5" ht="12.75">
      <c r="A52" s="10"/>
      <c r="B52" s="10"/>
      <c r="C52" s="10"/>
      <c r="D52" s="10"/>
      <c r="E52" s="10"/>
    </row>
    <row r="53" spans="1:5" ht="12.75">
      <c r="A53" s="10"/>
      <c r="B53" s="10"/>
      <c r="C53" s="10"/>
      <c r="D53" s="10"/>
      <c r="E53" s="10"/>
    </row>
    <row r="54" spans="1:5" ht="12.75">
      <c r="A54" s="10"/>
      <c r="B54" s="10"/>
      <c r="C54" s="10"/>
      <c r="D54" s="10"/>
      <c r="E54" s="10"/>
    </row>
    <row r="55" spans="1:5" ht="12.75">
      <c r="A55" s="10"/>
      <c r="B55" s="10"/>
      <c r="C55" s="10"/>
      <c r="D55" s="10"/>
      <c r="E55" s="10"/>
    </row>
    <row r="56" spans="1:5" ht="12.75">
      <c r="A56" s="10"/>
      <c r="B56" s="10"/>
      <c r="C56" s="10"/>
      <c r="D56" s="10"/>
      <c r="E56" s="10"/>
    </row>
    <row r="57" spans="1:5" ht="12.75">
      <c r="A57" s="10"/>
      <c r="B57" s="10"/>
      <c r="C57" s="10"/>
      <c r="D57" s="10"/>
      <c r="E57" s="10"/>
    </row>
    <row r="58" spans="1:5" ht="12.75">
      <c r="A58" s="10"/>
      <c r="B58" s="10"/>
      <c r="C58" s="10"/>
      <c r="D58" s="10"/>
      <c r="E58" s="10"/>
    </row>
    <row r="59" spans="1:5" ht="12.75">
      <c r="A59" s="10"/>
      <c r="B59" s="10"/>
      <c r="C59" s="10"/>
      <c r="D59" s="10"/>
      <c r="E59" s="10"/>
    </row>
    <row r="60" spans="1:5" ht="12.75">
      <c r="A60" s="10"/>
      <c r="B60" s="10"/>
      <c r="C60" s="10"/>
      <c r="D60" s="10"/>
      <c r="E60" s="10"/>
    </row>
    <row r="61" spans="1:5" ht="12.75">
      <c r="A61" s="10"/>
      <c r="B61" s="10"/>
      <c r="C61" s="10"/>
      <c r="D61" s="10"/>
      <c r="E61" s="10"/>
    </row>
    <row r="62" spans="1:5" ht="12.75">
      <c r="A62" s="10"/>
      <c r="B62" s="10"/>
      <c r="C62" s="10"/>
      <c r="D62" s="10"/>
      <c r="E62" s="10"/>
    </row>
    <row r="63" spans="1:5" ht="12.75">
      <c r="A63" s="10"/>
      <c r="B63" s="10"/>
      <c r="C63" s="10"/>
      <c r="D63" s="10"/>
      <c r="E63" s="10"/>
    </row>
    <row r="64" spans="1:5" ht="12.75">
      <c r="A64" s="10"/>
      <c r="B64" s="10"/>
      <c r="C64" s="10"/>
      <c r="D64" s="10"/>
      <c r="E64" s="10"/>
    </row>
    <row r="65" spans="1:5" ht="12.75">
      <c r="A65" s="10"/>
      <c r="B65" s="10"/>
      <c r="C65" s="10"/>
      <c r="D65" s="10"/>
      <c r="E65" s="10"/>
    </row>
    <row r="66" spans="1:5" ht="12.75">
      <c r="A66" s="10"/>
      <c r="B66" s="10"/>
      <c r="C66" s="10"/>
      <c r="D66" s="10"/>
      <c r="E66" s="10"/>
    </row>
    <row r="67" spans="1:5" ht="12.75">
      <c r="A67" s="10"/>
      <c r="B67" s="10"/>
      <c r="C67" s="10"/>
      <c r="D67" s="10"/>
      <c r="E67" s="10"/>
    </row>
    <row r="68" spans="1:5" ht="12.75">
      <c r="A68" s="10"/>
      <c r="B68" s="10"/>
      <c r="C68" s="10"/>
      <c r="D68" s="10"/>
      <c r="E68" s="10"/>
    </row>
    <row r="69" spans="1:5" ht="12.75">
      <c r="A69" s="10"/>
      <c r="B69" s="10"/>
      <c r="C69" s="10"/>
      <c r="D69" s="10"/>
      <c r="E69" s="10"/>
    </row>
    <row r="70" spans="1:5" ht="12.75">
      <c r="A70" s="10"/>
      <c r="B70" s="10"/>
      <c r="C70" s="10"/>
      <c r="D70" s="10"/>
      <c r="E70" s="10"/>
    </row>
    <row r="71" spans="1:5" ht="12.75">
      <c r="A71" s="10"/>
      <c r="B71" s="10"/>
      <c r="C71" s="10"/>
      <c r="D71" s="10"/>
      <c r="E71" s="10"/>
    </row>
    <row r="72" spans="1:5" ht="12.75">
      <c r="A72" s="10"/>
      <c r="B72" s="10"/>
      <c r="C72" s="10"/>
      <c r="D72" s="10"/>
      <c r="E72" s="10"/>
    </row>
    <row r="73" spans="1:5" ht="12.75">
      <c r="A73" s="10"/>
      <c r="B73" s="10"/>
      <c r="C73" s="10"/>
      <c r="D73" s="10"/>
      <c r="E73" s="10"/>
    </row>
    <row r="74" spans="1:5" ht="12.75">
      <c r="A74" s="10"/>
      <c r="B74" s="10"/>
      <c r="C74" s="10"/>
      <c r="D74" s="10"/>
      <c r="E74" s="10"/>
    </row>
    <row r="75" spans="1:5" ht="12.75">
      <c r="A75" s="10"/>
      <c r="B75" s="10"/>
      <c r="C75" s="10"/>
      <c r="D75" s="10"/>
      <c r="E75" s="10"/>
    </row>
    <row r="76" spans="1:5" ht="12.75">
      <c r="A76" s="10"/>
      <c r="B76" s="10"/>
      <c r="C76" s="10"/>
      <c r="D76" s="10"/>
      <c r="E76" s="10"/>
    </row>
    <row r="77" spans="1:5" ht="12.75">
      <c r="A77" s="10"/>
      <c r="B77" s="10"/>
      <c r="C77" s="10"/>
      <c r="D77" s="10"/>
      <c r="E77" s="10"/>
    </row>
    <row r="78" spans="1:5" ht="12.75">
      <c r="A78" s="10"/>
      <c r="B78" s="10"/>
      <c r="C78" s="10"/>
      <c r="D78" s="10"/>
      <c r="E78" s="10"/>
    </row>
    <row r="79" spans="1:5" ht="12.75">
      <c r="A79" s="10"/>
      <c r="B79" s="10"/>
      <c r="C79" s="10"/>
      <c r="D79" s="10"/>
      <c r="E79" s="10"/>
    </row>
    <row r="80" spans="1:5" ht="12.75">
      <c r="A80" s="10"/>
      <c r="B80" s="10"/>
      <c r="C80" s="10"/>
      <c r="D80" s="10"/>
      <c r="E80" s="10"/>
    </row>
    <row r="81" spans="1:5" ht="12.75">
      <c r="A81" s="10"/>
      <c r="B81" s="10"/>
      <c r="C81" s="10"/>
      <c r="D81" s="10"/>
      <c r="E81" s="10"/>
    </row>
    <row r="82" spans="1:5" ht="12.75">
      <c r="A82" s="10"/>
      <c r="B82" s="10"/>
      <c r="C82" s="10"/>
      <c r="D82" s="10"/>
      <c r="E82" s="10"/>
    </row>
    <row r="83" spans="1:5" ht="12.75">
      <c r="A83" s="10"/>
      <c r="B83" s="10"/>
      <c r="C83" s="10"/>
      <c r="D83" s="10"/>
      <c r="E83" s="10"/>
    </row>
    <row r="84" spans="1:5" ht="12.75">
      <c r="A84" s="10"/>
      <c r="B84" s="10"/>
      <c r="C84" s="10"/>
      <c r="D84" s="10"/>
      <c r="E84" s="10"/>
    </row>
    <row r="85" spans="1:5" ht="12.75">
      <c r="A85" s="10"/>
      <c r="B85" s="10"/>
      <c r="C85" s="10"/>
      <c r="D85" s="10"/>
      <c r="E85" s="10"/>
    </row>
    <row r="86" spans="1:5" ht="12.75">
      <c r="A86" s="10"/>
      <c r="B86" s="10"/>
      <c r="C86" s="10"/>
      <c r="D86" s="10"/>
      <c r="E86" s="10"/>
    </row>
    <row r="87" spans="1:5" ht="12.75">
      <c r="A87" s="10"/>
      <c r="B87" s="10"/>
      <c r="C87" s="10"/>
      <c r="D87" s="10"/>
      <c r="E87" s="10"/>
    </row>
    <row r="88" spans="1:5" ht="12.75">
      <c r="A88" s="10"/>
      <c r="B88" s="10"/>
      <c r="C88" s="10"/>
      <c r="D88" s="10"/>
      <c r="E88" s="10"/>
    </row>
    <row r="89" spans="1:5" ht="12.75">
      <c r="A89" s="10"/>
      <c r="B89" s="10"/>
      <c r="C89" s="10"/>
      <c r="D89" s="10"/>
      <c r="E89" s="10"/>
    </row>
    <row r="90" spans="1:5" ht="12.75">
      <c r="A90" s="10"/>
      <c r="B90" s="10"/>
      <c r="C90" s="10"/>
      <c r="D90" s="10"/>
      <c r="E90" s="10"/>
    </row>
    <row r="91" spans="1:5" ht="12.75">
      <c r="A91" s="10"/>
      <c r="B91" s="10"/>
      <c r="C91" s="10"/>
      <c r="D91" s="10"/>
      <c r="E91" s="10"/>
    </row>
    <row r="92" spans="1:5" ht="12.75">
      <c r="A92" s="10"/>
      <c r="B92" s="10"/>
      <c r="C92" s="10"/>
      <c r="D92" s="10"/>
      <c r="E92" s="10"/>
    </row>
    <row r="93" spans="1:5" ht="12.75">
      <c r="A93" s="10"/>
      <c r="B93" s="10"/>
      <c r="C93" s="10"/>
      <c r="D93" s="10"/>
      <c r="E93" s="10"/>
    </row>
    <row r="94" spans="1:5" ht="12.75">
      <c r="A94" s="10"/>
      <c r="B94" s="10"/>
      <c r="C94" s="10"/>
      <c r="D94" s="10"/>
      <c r="E94" s="10"/>
    </row>
    <row r="95" spans="1:5" ht="12.75">
      <c r="A95" s="10"/>
      <c r="B95" s="10"/>
      <c r="C95" s="10"/>
      <c r="D95" s="10"/>
      <c r="E95" s="10"/>
    </row>
    <row r="96" spans="1:5" ht="12.75">
      <c r="A96" s="10"/>
      <c r="B96" s="10"/>
      <c r="C96" s="10"/>
      <c r="D96" s="10"/>
      <c r="E96" s="10"/>
    </row>
    <row r="97" spans="1:5" ht="12.75">
      <c r="A97" s="10"/>
      <c r="B97" s="10"/>
      <c r="C97" s="10"/>
      <c r="D97" s="10"/>
      <c r="E97" s="10"/>
    </row>
    <row r="98" spans="1:5" ht="12.75">
      <c r="A98" s="10"/>
      <c r="B98" s="10"/>
      <c r="C98" s="10"/>
      <c r="D98" s="10"/>
      <c r="E98" s="10"/>
    </row>
    <row r="99" spans="1:5" ht="12.75">
      <c r="A99" s="10"/>
      <c r="B99" s="10"/>
      <c r="C99" s="10"/>
      <c r="D99" s="10"/>
      <c r="E99" s="10"/>
    </row>
    <row r="100" spans="1:5" ht="12.75">
      <c r="A100" s="10"/>
      <c r="B100" s="10"/>
      <c r="C100" s="10"/>
      <c r="D100" s="10"/>
      <c r="E100" s="10"/>
    </row>
    <row r="101" spans="1:5" ht="12.75">
      <c r="A101" s="10"/>
      <c r="B101" s="10"/>
      <c r="C101" s="10"/>
      <c r="D101" s="10"/>
      <c r="E101" s="10"/>
    </row>
    <row r="102" spans="1:5" ht="12.75">
      <c r="A102" s="10"/>
      <c r="B102" s="10"/>
      <c r="C102" s="10"/>
      <c r="D102" s="10"/>
      <c r="E102" s="10"/>
    </row>
    <row r="103" spans="1:5" ht="12.75">
      <c r="A103" s="10"/>
      <c r="B103" s="10"/>
      <c r="C103" s="10"/>
      <c r="D103" s="10"/>
      <c r="E103" s="10"/>
    </row>
    <row r="104" spans="1:5" ht="12.75">
      <c r="A104" s="10"/>
      <c r="B104" s="10"/>
      <c r="C104" s="10"/>
      <c r="D104" s="10"/>
      <c r="E104" s="10"/>
    </row>
    <row r="105" spans="1:5" ht="12.75">
      <c r="A105" s="10"/>
      <c r="B105" s="10"/>
      <c r="C105" s="10"/>
      <c r="D105" s="10"/>
      <c r="E105" s="10"/>
    </row>
    <row r="106" spans="1:5" ht="12.75">
      <c r="A106" s="10"/>
      <c r="B106" s="10"/>
      <c r="C106" s="10"/>
      <c r="D106" s="10"/>
      <c r="E106" s="10"/>
    </row>
    <row r="107" spans="1:5" ht="12.75">
      <c r="A107" s="10"/>
      <c r="B107" s="10"/>
      <c r="C107" s="10"/>
      <c r="D107" s="10"/>
      <c r="E107" s="10"/>
    </row>
    <row r="108" spans="1:5" ht="12.75">
      <c r="A108" s="10"/>
      <c r="B108" s="10"/>
      <c r="C108" s="10"/>
      <c r="D108" s="10"/>
      <c r="E108" s="10"/>
    </row>
    <row r="109" spans="1:5" ht="12.75">
      <c r="A109" s="10"/>
      <c r="B109" s="10"/>
      <c r="C109" s="10"/>
      <c r="D109" s="10"/>
      <c r="E109" s="10"/>
    </row>
    <row r="110" spans="1:5" ht="12.75">
      <c r="A110" s="10"/>
      <c r="B110" s="10"/>
      <c r="C110" s="10"/>
      <c r="D110" s="10"/>
      <c r="E110" s="10"/>
    </row>
    <row r="111" spans="1:5" ht="12.75">
      <c r="A111" s="10"/>
      <c r="B111" s="10"/>
      <c r="C111" s="10"/>
      <c r="D111" s="10"/>
      <c r="E111" s="10"/>
    </row>
    <row r="112" spans="1:5" ht="12.75">
      <c r="A112" s="10"/>
      <c r="B112" s="10"/>
      <c r="C112" s="10"/>
      <c r="D112" s="10"/>
      <c r="E112" s="10"/>
    </row>
    <row r="113" spans="1:5" ht="12.75">
      <c r="A113" s="10"/>
      <c r="B113" s="10"/>
      <c r="C113" s="10"/>
      <c r="D113" s="10"/>
      <c r="E113" s="10"/>
    </row>
    <row r="114" spans="1:5" ht="12.75">
      <c r="A114" s="10"/>
      <c r="B114" s="10"/>
      <c r="C114" s="10"/>
      <c r="D114" s="10"/>
      <c r="E114" s="10"/>
    </row>
    <row r="115" spans="1:5" ht="12.75">
      <c r="A115" s="10"/>
      <c r="B115" s="10"/>
      <c r="C115" s="10"/>
      <c r="D115" s="10"/>
      <c r="E115" s="10"/>
    </row>
    <row r="116" spans="1:5" ht="12.75">
      <c r="A116" s="10"/>
      <c r="B116" s="10"/>
      <c r="C116" s="10"/>
      <c r="D116" s="10"/>
      <c r="E116" s="10"/>
    </row>
    <row r="117" spans="1:5" ht="12.75">
      <c r="A117" s="10"/>
      <c r="B117" s="10"/>
      <c r="C117" s="10"/>
      <c r="D117" s="10"/>
      <c r="E117" s="10"/>
    </row>
    <row r="118" spans="1:5" ht="12.75">
      <c r="A118" s="10"/>
      <c r="B118" s="10"/>
      <c r="C118" s="10"/>
      <c r="D118" s="10"/>
      <c r="E118" s="10"/>
    </row>
    <row r="119" spans="1:5" ht="12.75">
      <c r="A119" s="10"/>
      <c r="B119" s="10"/>
      <c r="C119" s="10"/>
      <c r="D119" s="10"/>
      <c r="E119" s="10"/>
    </row>
    <row r="120" spans="1:5" ht="12.75">
      <c r="A120" s="10"/>
      <c r="B120" s="10"/>
      <c r="C120" s="10"/>
      <c r="D120" s="10"/>
      <c r="E120" s="10"/>
    </row>
    <row r="121" spans="1:5" ht="12.75">
      <c r="A121" s="10"/>
      <c r="B121" s="10"/>
      <c r="C121" s="10"/>
      <c r="D121" s="10"/>
      <c r="E121" s="10"/>
    </row>
    <row r="122" spans="1:5" ht="12.75">
      <c r="A122" s="10"/>
      <c r="B122" s="10"/>
      <c r="C122" s="10"/>
      <c r="D122" s="10"/>
      <c r="E122" s="10"/>
    </row>
    <row r="123" spans="1:5" ht="12.75">
      <c r="A123" s="10"/>
      <c r="B123" s="10"/>
      <c r="C123" s="10"/>
      <c r="D123" s="10"/>
      <c r="E123" s="10"/>
    </row>
    <row r="124" spans="1:5" ht="12.75">
      <c r="A124" s="10"/>
      <c r="B124" s="10"/>
      <c r="C124" s="10"/>
      <c r="D124" s="10"/>
      <c r="E124" s="10"/>
    </row>
    <row r="125" spans="1:5" ht="12.75">
      <c r="A125" s="10"/>
      <c r="B125" s="10"/>
      <c r="C125" s="10"/>
      <c r="D125" s="10"/>
      <c r="E125" s="10"/>
    </row>
    <row r="126" spans="1:5" ht="12.75">
      <c r="A126" s="10"/>
      <c r="B126" s="10"/>
      <c r="C126" s="10"/>
      <c r="D126" s="10"/>
      <c r="E126" s="10"/>
    </row>
    <row r="127" spans="1:5" ht="12.75">
      <c r="A127" s="10"/>
      <c r="B127" s="10"/>
      <c r="C127" s="10"/>
      <c r="D127" s="10"/>
      <c r="E127" s="10"/>
    </row>
    <row r="128" spans="1:5" ht="12.75">
      <c r="A128" s="10"/>
      <c r="B128" s="10"/>
      <c r="C128" s="10"/>
      <c r="D128" s="10"/>
      <c r="E128" s="10"/>
    </row>
    <row r="129" spans="1:5" ht="12.75">
      <c r="A129" s="10"/>
      <c r="B129" s="10"/>
      <c r="C129" s="10"/>
      <c r="D129" s="10"/>
      <c r="E129" s="10"/>
    </row>
    <row r="130" spans="1:5" ht="12.75">
      <c r="A130" s="10"/>
      <c r="B130" s="10"/>
      <c r="C130" s="10"/>
      <c r="D130" s="10"/>
      <c r="E130" s="10"/>
    </row>
    <row r="131" spans="1:5" ht="12.75">
      <c r="A131" s="10"/>
      <c r="B131" s="10"/>
      <c r="C131" s="10"/>
      <c r="D131" s="10"/>
      <c r="E131" s="10"/>
    </row>
    <row r="132" spans="1:5" ht="12.75">
      <c r="A132" s="10"/>
      <c r="B132" s="10"/>
      <c r="C132" s="10"/>
      <c r="D132" s="10"/>
      <c r="E132" s="10"/>
    </row>
    <row r="133" spans="1:5" ht="12.75">
      <c r="A133" s="10"/>
      <c r="B133" s="10"/>
      <c r="C133" s="10"/>
      <c r="D133" s="10"/>
      <c r="E133" s="10"/>
    </row>
    <row r="134" spans="1:5" ht="12.75">
      <c r="A134" s="10"/>
      <c r="B134" s="10"/>
      <c r="C134" s="10"/>
      <c r="D134" s="10"/>
      <c r="E134" s="10"/>
    </row>
    <row r="135" spans="1:5" ht="12.75">
      <c r="A135" s="10"/>
      <c r="B135" s="10"/>
      <c r="C135" s="10"/>
      <c r="D135" s="10"/>
      <c r="E135" s="10"/>
    </row>
    <row r="136" spans="1:5" ht="12.75">
      <c r="A136" s="10"/>
      <c r="B136" s="10"/>
      <c r="C136" s="10"/>
      <c r="D136" s="10"/>
      <c r="E136" s="10"/>
    </row>
    <row r="137" spans="1:5" ht="12.75">
      <c r="A137" s="10"/>
      <c r="B137" s="10"/>
      <c r="C137" s="10"/>
      <c r="D137" s="10"/>
      <c r="E137" s="10"/>
    </row>
    <row r="138" spans="1:5" ht="12.75">
      <c r="A138" s="10"/>
      <c r="B138" s="10"/>
      <c r="C138" s="10"/>
      <c r="D138" s="10"/>
      <c r="E138" s="10"/>
    </row>
    <row r="139" spans="1:5" ht="12.75">
      <c r="A139" s="10"/>
      <c r="B139" s="10"/>
      <c r="C139" s="10"/>
      <c r="D139" s="10"/>
      <c r="E139" s="10"/>
    </row>
    <row r="140" spans="1:5" ht="12.75">
      <c r="A140" s="10"/>
      <c r="B140" s="10"/>
      <c r="C140" s="10"/>
      <c r="D140" s="10"/>
      <c r="E140" s="10"/>
    </row>
    <row r="141" spans="1:5" ht="12.75">
      <c r="A141" s="10"/>
      <c r="B141" s="10"/>
      <c r="C141" s="10"/>
      <c r="D141" s="10"/>
      <c r="E141" s="10"/>
    </row>
    <row r="142" spans="1:5" ht="12.75">
      <c r="A142" s="10"/>
      <c r="B142" s="10"/>
      <c r="C142" s="10"/>
      <c r="D142" s="10"/>
      <c r="E142" s="10"/>
    </row>
    <row r="143" spans="1:5" ht="12.75">
      <c r="A143" s="10"/>
      <c r="B143" s="10"/>
      <c r="C143" s="10"/>
      <c r="D143" s="10"/>
      <c r="E143" s="10"/>
    </row>
    <row r="144" spans="1:5" ht="12.75">
      <c r="A144" s="10"/>
      <c r="B144" s="10"/>
      <c r="C144" s="10"/>
      <c r="D144" s="10"/>
      <c r="E144" s="10"/>
    </row>
    <row r="145" spans="1:5" ht="12.75">
      <c r="A145" s="10"/>
      <c r="B145" s="10"/>
      <c r="C145" s="10"/>
      <c r="D145" s="10"/>
      <c r="E145" s="10"/>
    </row>
    <row r="146" spans="1:5" ht="12.75">
      <c r="A146" s="10"/>
      <c r="B146" s="10"/>
      <c r="C146" s="10"/>
      <c r="D146" s="10"/>
      <c r="E146" s="10"/>
    </row>
    <row r="147" spans="1:5" ht="12.75">
      <c r="A147" s="10"/>
      <c r="B147" s="10"/>
      <c r="C147" s="10"/>
      <c r="D147" s="10"/>
      <c r="E147" s="10"/>
    </row>
    <row r="148" spans="1:5" ht="12.75">
      <c r="A148" s="10"/>
      <c r="B148" s="10"/>
      <c r="C148" s="10"/>
      <c r="D148" s="10"/>
      <c r="E148" s="10"/>
    </row>
    <row r="149" spans="1:5" ht="12.75">
      <c r="A149" s="10"/>
      <c r="B149" s="10"/>
      <c r="C149" s="10"/>
      <c r="D149" s="10"/>
      <c r="E149" s="10"/>
    </row>
    <row r="150" spans="1:5" ht="12.75">
      <c r="A150" s="10"/>
      <c r="B150" s="10"/>
      <c r="C150" s="10"/>
      <c r="D150" s="10"/>
      <c r="E150" s="10"/>
    </row>
    <row r="151" spans="1:5" ht="12.75">
      <c r="A151" s="10"/>
      <c r="B151" s="10"/>
      <c r="C151" s="10"/>
      <c r="D151" s="10"/>
      <c r="E151" s="10"/>
    </row>
    <row r="152" spans="1:5" ht="12.75">
      <c r="A152" s="10"/>
      <c r="B152" s="10"/>
      <c r="C152" s="10"/>
      <c r="D152" s="10"/>
      <c r="E152" s="10"/>
    </row>
    <row r="153" spans="1:5" ht="12.75">
      <c r="A153" s="10"/>
      <c r="B153" s="10"/>
      <c r="C153" s="10"/>
      <c r="D153" s="10"/>
      <c r="E153" s="10"/>
    </row>
    <row r="154" spans="1:5" ht="12.75">
      <c r="A154" s="10"/>
      <c r="B154" s="10"/>
      <c r="C154" s="10"/>
      <c r="D154" s="10"/>
      <c r="E154" s="10"/>
    </row>
    <row r="155" spans="1:5" ht="12.75">
      <c r="A155" s="10"/>
      <c r="B155" s="10"/>
      <c r="C155" s="10"/>
      <c r="D155" s="10"/>
      <c r="E155" s="10"/>
    </row>
    <row r="156" spans="1:5" ht="12.75">
      <c r="A156" s="10"/>
      <c r="B156" s="10"/>
      <c r="C156" s="10"/>
      <c r="D156" s="10"/>
      <c r="E156" s="10"/>
    </row>
    <row r="157" spans="1:5" ht="12.75">
      <c r="A157" s="10"/>
      <c r="B157" s="10"/>
      <c r="C157" s="10"/>
      <c r="D157" s="10"/>
      <c r="E157" s="10"/>
    </row>
    <row r="158" spans="1:5" ht="12.75">
      <c r="A158" s="10"/>
      <c r="B158" s="10"/>
      <c r="C158" s="10"/>
      <c r="D158" s="10"/>
      <c r="E158" s="10"/>
    </row>
    <row r="159" spans="1:5" ht="12.75">
      <c r="A159" s="10"/>
      <c r="B159" s="10"/>
      <c r="C159" s="10"/>
      <c r="D159" s="10"/>
      <c r="E159" s="10"/>
    </row>
    <row r="160" spans="1:5" ht="12.75">
      <c r="A160" s="10"/>
      <c r="B160" s="10"/>
      <c r="C160" s="10"/>
      <c r="D160" s="10"/>
      <c r="E160" s="10"/>
    </row>
  </sheetData>
  <mergeCells count="2">
    <mergeCell ref="A2:G2"/>
    <mergeCell ref="A3:G3"/>
  </mergeCells>
  <printOptions horizontalCentered="1"/>
  <pageMargins left="1.3" right="1.3" top="2" bottom="2"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22"/>
  <sheetViews>
    <sheetView showGridLines="0" workbookViewId="0" topLeftCell="A1">
      <selection activeCell="J10" sqref="J10"/>
    </sheetView>
  </sheetViews>
  <sheetFormatPr defaultColWidth="12.421875" defaultRowHeight="12.75"/>
  <cols>
    <col min="1" max="1" width="15.57421875" style="2" customWidth="1"/>
    <col min="2" max="2" width="12.421875" style="2" customWidth="1"/>
    <col min="3" max="3" width="14.00390625" style="2" customWidth="1"/>
    <col min="4" max="7" width="12.421875" style="2" customWidth="1"/>
    <col min="8" max="9" width="12.421875" style="2" hidden="1" customWidth="1"/>
    <col min="10" max="16384" width="12.421875" style="2" customWidth="1"/>
  </cols>
  <sheetData>
    <row r="1" spans="1:7" ht="15.75">
      <c r="A1" s="868" t="s">
        <v>167</v>
      </c>
      <c r="B1" s="868"/>
      <c r="C1" s="868"/>
      <c r="D1" s="868"/>
      <c r="E1" s="868"/>
      <c r="F1" s="868"/>
      <c r="G1" s="868"/>
    </row>
    <row r="2" spans="1:7" ht="18.75">
      <c r="A2" s="829" t="s">
        <v>768</v>
      </c>
      <c r="B2" s="829"/>
      <c r="C2" s="829"/>
      <c r="D2" s="829"/>
      <c r="E2" s="829"/>
      <c r="F2" s="829"/>
      <c r="G2" s="829"/>
    </row>
    <row r="3" spans="1:9" s="518" customFormat="1" ht="15.75" customHeight="1">
      <c r="A3" s="867" t="s">
        <v>83</v>
      </c>
      <c r="B3" s="867"/>
      <c r="C3" s="867"/>
      <c r="D3" s="867"/>
      <c r="E3" s="867"/>
      <c r="F3" s="867"/>
      <c r="G3" s="867"/>
      <c r="H3" s="867"/>
      <c r="I3" s="867"/>
    </row>
    <row r="4" spans="1:9" s="518" customFormat="1" ht="13.5" customHeight="1">
      <c r="A4" s="869" t="s">
        <v>743</v>
      </c>
      <c r="B4" s="869"/>
      <c r="C4" s="869"/>
      <c r="D4" s="869"/>
      <c r="E4" s="869"/>
      <c r="F4" s="869"/>
      <c r="G4" s="869"/>
      <c r="H4" s="869"/>
      <c r="I4" s="869"/>
    </row>
    <row r="5" spans="1:9" ht="6.75" customHeight="1">
      <c r="A5" s="251"/>
      <c r="B5" s="7"/>
      <c r="C5" s="7"/>
      <c r="D5" s="7"/>
      <c r="E5" s="7"/>
      <c r="F5" s="7"/>
      <c r="G5" s="7"/>
      <c r="H5" s="7"/>
      <c r="I5" s="7"/>
    </row>
    <row r="6" spans="1:13" ht="15" customHeight="1">
      <c r="A6" s="863" t="s">
        <v>744</v>
      </c>
      <c r="B6" s="865" t="s">
        <v>162</v>
      </c>
      <c r="C6" s="866"/>
      <c r="D6" s="865" t="s">
        <v>685</v>
      </c>
      <c r="E6" s="866"/>
      <c r="F6" s="865" t="s">
        <v>878</v>
      </c>
      <c r="G6" s="866"/>
      <c r="H6" s="3" t="s">
        <v>163</v>
      </c>
      <c r="I6" s="4"/>
      <c r="J6" s="7"/>
      <c r="K6" s="7"/>
      <c r="L6" s="7"/>
      <c r="M6" s="7"/>
    </row>
    <row r="7" spans="1:13" ht="24.75" customHeight="1">
      <c r="A7" s="864"/>
      <c r="B7" s="519" t="s">
        <v>831</v>
      </c>
      <c r="C7" s="519" t="s">
        <v>315</v>
      </c>
      <c r="D7" s="519" t="str">
        <f>B7</f>
        <v>Index</v>
      </c>
      <c r="E7" s="519" t="str">
        <f>C7</f>
        <v>% Change</v>
      </c>
      <c r="F7" s="519" t="str">
        <f>B7</f>
        <v>Index</v>
      </c>
      <c r="G7" s="519" t="str">
        <f>C7</f>
        <v>% Change</v>
      </c>
      <c r="H7" s="5" t="s">
        <v>164</v>
      </c>
      <c r="I7" s="5" t="s">
        <v>165</v>
      </c>
      <c r="J7" s="7"/>
      <c r="K7" s="7"/>
      <c r="L7" s="7"/>
      <c r="M7" s="7"/>
    </row>
    <row r="8" spans="1:13" ht="24.75" customHeight="1">
      <c r="A8" s="252" t="s">
        <v>311</v>
      </c>
      <c r="B8" s="515">
        <v>154.1</v>
      </c>
      <c r="C8" s="253">
        <v>1.7161716171617059</v>
      </c>
      <c r="D8" s="515">
        <v>163.1</v>
      </c>
      <c r="E8" s="253">
        <v>5.840363400389364</v>
      </c>
      <c r="F8" s="515">
        <v>176</v>
      </c>
      <c r="G8" s="253">
        <v>7.9092581238503925</v>
      </c>
      <c r="J8" s="7"/>
      <c r="K8" s="7"/>
      <c r="L8" s="7"/>
      <c r="M8" s="7"/>
    </row>
    <row r="9" spans="1:7" ht="24.75" customHeight="1">
      <c r="A9" s="252" t="s">
        <v>312</v>
      </c>
      <c r="B9" s="515">
        <v>154.1</v>
      </c>
      <c r="C9" s="253">
        <v>1.3149243918474554</v>
      </c>
      <c r="D9" s="515">
        <v>164</v>
      </c>
      <c r="E9" s="253">
        <v>6.424399740428299</v>
      </c>
      <c r="F9" s="516">
        <v>179</v>
      </c>
      <c r="G9" s="253">
        <v>9.146341463414643</v>
      </c>
    </row>
    <row r="10" spans="1:7" ht="24.75" customHeight="1">
      <c r="A10" s="252" t="s">
        <v>613</v>
      </c>
      <c r="B10" s="515">
        <v>155</v>
      </c>
      <c r="C10" s="253">
        <v>1.8396846254927794</v>
      </c>
      <c r="D10" s="515">
        <v>164.6</v>
      </c>
      <c r="E10" s="253">
        <v>6.193548387096783</v>
      </c>
      <c r="F10" s="516">
        <v>179.6</v>
      </c>
      <c r="G10" s="253">
        <v>9.113001215066816</v>
      </c>
    </row>
    <row r="11" spans="1:7" ht="24.75" customHeight="1">
      <c r="A11" s="252" t="s">
        <v>614</v>
      </c>
      <c r="B11" s="515">
        <v>156.4</v>
      </c>
      <c r="C11" s="253">
        <v>2.0221787345074915</v>
      </c>
      <c r="D11" s="515">
        <v>166.8</v>
      </c>
      <c r="E11" s="253">
        <v>6.649616368286445</v>
      </c>
      <c r="F11" s="516">
        <v>180.6</v>
      </c>
      <c r="G11" s="253">
        <v>8.273381294964025</v>
      </c>
    </row>
    <row r="12" spans="1:7" ht="24.75" customHeight="1">
      <c r="A12" s="252" t="s">
        <v>5</v>
      </c>
      <c r="B12" s="515">
        <v>159.1</v>
      </c>
      <c r="C12" s="253">
        <v>2.3809523809523796</v>
      </c>
      <c r="D12" s="515">
        <v>170.7</v>
      </c>
      <c r="E12" s="253">
        <v>7.29101194217472</v>
      </c>
      <c r="F12" s="516">
        <v>183.1</v>
      </c>
      <c r="G12" s="253">
        <v>7.2642062097246765</v>
      </c>
    </row>
    <row r="13" spans="1:7" ht="24.75" customHeight="1">
      <c r="A13" s="252" t="s">
        <v>612</v>
      </c>
      <c r="B13" s="515">
        <v>160.2</v>
      </c>
      <c r="C13" s="253">
        <v>2.626521460602177</v>
      </c>
      <c r="D13" s="515">
        <v>173.3</v>
      </c>
      <c r="E13" s="253">
        <v>8.177278401997512</v>
      </c>
      <c r="F13" s="516">
        <v>184.8</v>
      </c>
      <c r="G13" s="253">
        <v>6.635891517599532</v>
      </c>
    </row>
    <row r="14" spans="1:7" ht="24.75" customHeight="1">
      <c r="A14" s="252" t="s">
        <v>305</v>
      </c>
      <c r="B14" s="515">
        <v>161.2</v>
      </c>
      <c r="C14" s="253">
        <v>2.609802673456386</v>
      </c>
      <c r="D14" s="515">
        <v>173.8</v>
      </c>
      <c r="E14" s="253">
        <v>7.816377171215905</v>
      </c>
      <c r="F14" s="516">
        <v>186.9</v>
      </c>
      <c r="G14" s="253">
        <v>7.537399309551191</v>
      </c>
    </row>
    <row r="15" spans="1:7" ht="24.75" customHeight="1">
      <c r="A15" s="252" t="s">
        <v>306</v>
      </c>
      <c r="B15" s="515">
        <v>160.8</v>
      </c>
      <c r="C15" s="253">
        <v>2.6819923371647576</v>
      </c>
      <c r="D15" s="515">
        <v>174.5</v>
      </c>
      <c r="E15" s="253">
        <v>8.519900497512438</v>
      </c>
      <c r="F15" s="516">
        <v>186.9</v>
      </c>
      <c r="G15" s="253">
        <v>7.106017191977074</v>
      </c>
    </row>
    <row r="16" spans="1:7" ht="24.75" customHeight="1">
      <c r="A16" s="252" t="s">
        <v>307</v>
      </c>
      <c r="B16" s="515">
        <v>159</v>
      </c>
      <c r="C16" s="253">
        <v>3.1128404669260874</v>
      </c>
      <c r="D16" s="515">
        <v>173</v>
      </c>
      <c r="E16" s="253">
        <v>8.80503144654088</v>
      </c>
      <c r="F16" s="516">
        <v>185.6</v>
      </c>
      <c r="G16" s="253">
        <v>7.283236994219649</v>
      </c>
    </row>
    <row r="17" spans="1:7" ht="24.75" customHeight="1">
      <c r="A17" s="252" t="s">
        <v>308</v>
      </c>
      <c r="B17" s="515">
        <v>159.5</v>
      </c>
      <c r="C17" s="253">
        <v>4.5901639344262435</v>
      </c>
      <c r="D17" s="515">
        <v>170.6</v>
      </c>
      <c r="E17" s="253">
        <v>6.959247648902817</v>
      </c>
      <c r="F17" s="516">
        <v>183.6</v>
      </c>
      <c r="G17" s="253">
        <v>7.620164126611954</v>
      </c>
    </row>
    <row r="18" spans="1:7" ht="24.75" customHeight="1">
      <c r="A18" s="252" t="s">
        <v>309</v>
      </c>
      <c r="B18" s="515">
        <v>161.4</v>
      </c>
      <c r="C18" s="253">
        <v>5.697445972495103</v>
      </c>
      <c r="D18" s="515">
        <v>170.8</v>
      </c>
      <c r="E18" s="253">
        <v>5.824039653035925</v>
      </c>
      <c r="F18" s="516">
        <v>184.5</v>
      </c>
      <c r="G18" s="253">
        <v>8.021077283372364</v>
      </c>
    </row>
    <row r="19" spans="1:7" ht="24.75" customHeight="1">
      <c r="A19" s="252" t="s">
        <v>844</v>
      </c>
      <c r="B19" s="515">
        <v>161.9</v>
      </c>
      <c r="C19" s="253">
        <v>5.7478772044415365</v>
      </c>
      <c r="D19" s="516">
        <v>174.3</v>
      </c>
      <c r="E19" s="253">
        <v>7.65904879555282</v>
      </c>
      <c r="F19" s="517">
        <v>185.1</v>
      </c>
      <c r="G19" s="254">
        <v>6.196213425129088</v>
      </c>
    </row>
    <row r="20" spans="1:7" ht="24.75" customHeight="1">
      <c r="A20" s="72" t="s">
        <v>166</v>
      </c>
      <c r="B20" s="255">
        <v>158.6</v>
      </c>
      <c r="C20" s="255">
        <v>3</v>
      </c>
      <c r="D20" s="255">
        <v>170</v>
      </c>
      <c r="E20" s="255">
        <v>7.2</v>
      </c>
      <c r="F20" s="255">
        <v>183</v>
      </c>
      <c r="G20" s="255">
        <v>7.7</v>
      </c>
    </row>
    <row r="21" spans="1:4" ht="24.75" customHeight="1">
      <c r="A21" s="6" t="s">
        <v>122</v>
      </c>
      <c r="D21" s="7"/>
    </row>
    <row r="22" ht="19.5" customHeight="1">
      <c r="A22" s="6"/>
    </row>
    <row r="23" ht="19.5" customHeight="1"/>
  </sheetData>
  <mergeCells count="8">
    <mergeCell ref="A3:I3"/>
    <mergeCell ref="A1:G1"/>
    <mergeCell ref="A2:G2"/>
    <mergeCell ref="A4:I4"/>
    <mergeCell ref="A6:A7"/>
    <mergeCell ref="B6:C6"/>
    <mergeCell ref="D6:E6"/>
    <mergeCell ref="F6:G6"/>
  </mergeCells>
  <printOptions/>
  <pageMargins left="1.3" right="1.3" top="2" bottom="2" header="0.5" footer="0.5"/>
  <pageSetup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1:M37"/>
  <sheetViews>
    <sheetView workbookViewId="0" topLeftCell="B4">
      <selection activeCell="A7" sqref="A7:M7"/>
    </sheetView>
  </sheetViews>
  <sheetFormatPr defaultColWidth="9.140625" defaultRowHeight="12.75"/>
  <cols>
    <col min="1" max="1" width="3.28125" style="8" hidden="1" customWidth="1"/>
    <col min="2" max="2" width="44.140625" style="9" customWidth="1"/>
    <col min="3" max="3" width="11.8515625" style="8" bestFit="1" customWidth="1"/>
    <col min="4" max="9" width="10.421875" style="8" bestFit="1" customWidth="1"/>
    <col min="10" max="11" width="11.00390625" style="8" bestFit="1" customWidth="1"/>
    <col min="12" max="12" width="8.57421875" style="8" customWidth="1"/>
    <col min="13" max="13" width="11.00390625" style="8" bestFit="1" customWidth="1"/>
    <col min="14" max="16384" width="9.140625" style="10" customWidth="1"/>
  </cols>
  <sheetData>
    <row r="1" spans="1:13" s="11" customFormat="1" ht="34.5" hidden="1">
      <c r="A1" s="870" t="s">
        <v>168</v>
      </c>
      <c r="B1" s="870"/>
      <c r="C1" s="870"/>
      <c r="D1" s="870"/>
      <c r="E1" s="870"/>
      <c r="F1" s="870"/>
      <c r="G1" s="870"/>
      <c r="H1" s="870"/>
      <c r="I1" s="870"/>
      <c r="J1" s="870"/>
      <c r="K1" s="870"/>
      <c r="L1" s="870"/>
      <c r="M1" s="870"/>
    </row>
    <row r="2" spans="1:13" s="11" customFormat="1" ht="20.25" customHeight="1" hidden="1">
      <c r="A2" s="871" t="s">
        <v>169</v>
      </c>
      <c r="B2" s="871"/>
      <c r="C2" s="871"/>
      <c r="D2" s="871"/>
      <c r="E2" s="871"/>
      <c r="F2" s="871"/>
      <c r="G2" s="871"/>
      <c r="H2" s="871"/>
      <c r="I2" s="871"/>
      <c r="J2" s="871"/>
      <c r="K2" s="871"/>
      <c r="L2" s="871"/>
      <c r="M2" s="871"/>
    </row>
    <row r="3" spans="1:13" s="11" customFormat="1" ht="22.5" customHeight="1" hidden="1">
      <c r="A3" s="872" t="s">
        <v>170</v>
      </c>
      <c r="B3" s="872"/>
      <c r="C3" s="872"/>
      <c r="D3" s="872"/>
      <c r="E3" s="872"/>
      <c r="F3" s="872"/>
      <c r="G3" s="872"/>
      <c r="H3" s="872"/>
      <c r="I3" s="872"/>
      <c r="J3" s="872"/>
      <c r="K3" s="872"/>
      <c r="L3" s="872"/>
      <c r="M3" s="872"/>
    </row>
    <row r="4" spans="1:13" s="11" customFormat="1" ht="18" customHeight="1">
      <c r="A4" s="12"/>
      <c r="B4" s="838" t="s">
        <v>212</v>
      </c>
      <c r="C4" s="838"/>
      <c r="D4" s="838"/>
      <c r="E4" s="838"/>
      <c r="F4" s="838"/>
      <c r="G4" s="838"/>
      <c r="H4" s="838"/>
      <c r="I4" s="838"/>
      <c r="J4" s="838"/>
      <c r="K4" s="838"/>
      <c r="L4" s="838"/>
      <c r="M4" s="838"/>
    </row>
    <row r="5" spans="1:13" s="11" customFormat="1" ht="20.25">
      <c r="A5" s="873" t="s">
        <v>770</v>
      </c>
      <c r="B5" s="873"/>
      <c r="C5" s="873"/>
      <c r="D5" s="873"/>
      <c r="E5" s="873"/>
      <c r="F5" s="873"/>
      <c r="G5" s="873"/>
      <c r="H5" s="873"/>
      <c r="I5" s="873"/>
      <c r="J5" s="873"/>
      <c r="K5" s="873"/>
      <c r="L5" s="873"/>
      <c r="M5" s="873"/>
    </row>
    <row r="6" spans="1:13" s="11" customFormat="1" ht="15.75">
      <c r="A6" s="860" t="s">
        <v>172</v>
      </c>
      <c r="B6" s="860"/>
      <c r="C6" s="860"/>
      <c r="D6" s="860"/>
      <c r="E6" s="860"/>
      <c r="F6" s="860"/>
      <c r="G6" s="860"/>
      <c r="H6" s="860"/>
      <c r="I6" s="860"/>
      <c r="J6" s="860"/>
      <c r="K6" s="860"/>
      <c r="L6" s="860"/>
      <c r="M6" s="860"/>
    </row>
    <row r="7" spans="1:13" ht="16.5" thickBot="1">
      <c r="A7" s="874" t="str">
        <f>CPI!A4</f>
        <v>MID-MARCH 2007 (FAGUN 2063)</v>
      </c>
      <c r="B7" s="875"/>
      <c r="C7" s="875"/>
      <c r="D7" s="875"/>
      <c r="E7" s="875"/>
      <c r="F7" s="875"/>
      <c r="G7" s="875"/>
      <c r="H7" s="875"/>
      <c r="I7" s="875"/>
      <c r="J7" s="875"/>
      <c r="K7" s="875"/>
      <c r="L7" s="875"/>
      <c r="M7" s="875"/>
    </row>
    <row r="8" spans="1:13" s="14" customFormat="1" ht="13.5" thickTop="1">
      <c r="A8" s="13" t="s">
        <v>173</v>
      </c>
      <c r="B8" s="283"/>
      <c r="C8" s="283"/>
      <c r="D8" s="525" t="s">
        <v>85</v>
      </c>
      <c r="E8" s="853" t="s">
        <v>2</v>
      </c>
      <c r="F8" s="854"/>
      <c r="G8" s="853" t="s">
        <v>86</v>
      </c>
      <c r="H8" s="855"/>
      <c r="I8" s="854"/>
      <c r="J8" s="840" t="s">
        <v>315</v>
      </c>
      <c r="K8" s="840"/>
      <c r="L8" s="840"/>
      <c r="M8" s="841"/>
    </row>
    <row r="9" spans="1:13" s="14" customFormat="1" ht="12.75">
      <c r="A9" s="15" t="s">
        <v>174</v>
      </c>
      <c r="B9" s="317" t="s">
        <v>175</v>
      </c>
      <c r="C9" s="317" t="s">
        <v>176</v>
      </c>
      <c r="D9" s="526" t="s">
        <v>843</v>
      </c>
      <c r="E9" s="526" t="s">
        <v>820</v>
      </c>
      <c r="F9" s="454" t="s">
        <v>843</v>
      </c>
      <c r="G9" s="526" t="s">
        <v>794</v>
      </c>
      <c r="H9" s="658" t="s">
        <v>820</v>
      </c>
      <c r="I9" s="454" t="s">
        <v>843</v>
      </c>
      <c r="J9" s="453" t="s">
        <v>89</v>
      </c>
      <c r="K9" s="317" t="s">
        <v>89</v>
      </c>
      <c r="L9" s="317" t="s">
        <v>90</v>
      </c>
      <c r="M9" s="453" t="s">
        <v>90</v>
      </c>
    </row>
    <row r="10" spans="1:13" s="14" customFormat="1" ht="12.75">
      <c r="A10" s="15">
        <v>1</v>
      </c>
      <c r="B10" s="280">
        <v>1</v>
      </c>
      <c r="C10" s="280">
        <v>2</v>
      </c>
      <c r="D10" s="279">
        <v>3</v>
      </c>
      <c r="E10" s="279">
        <v>4</v>
      </c>
      <c r="F10" s="279">
        <v>5</v>
      </c>
      <c r="G10" s="279">
        <v>6</v>
      </c>
      <c r="H10" s="284">
        <v>7</v>
      </c>
      <c r="I10" s="279">
        <v>8</v>
      </c>
      <c r="J10" s="282" t="s">
        <v>92</v>
      </c>
      <c r="K10" s="280" t="s">
        <v>93</v>
      </c>
      <c r="L10" s="280" t="s">
        <v>94</v>
      </c>
      <c r="M10" s="282" t="s">
        <v>95</v>
      </c>
    </row>
    <row r="11" spans="1:13" s="258" customFormat="1" ht="30" customHeight="1">
      <c r="A11" s="257">
        <v>1</v>
      </c>
      <c r="B11" s="704" t="s">
        <v>222</v>
      </c>
      <c r="C11" s="705">
        <v>100</v>
      </c>
      <c r="D11" s="706">
        <v>123.2</v>
      </c>
      <c r="E11" s="707">
        <v>128.9</v>
      </c>
      <c r="F11" s="708">
        <v>130.8</v>
      </c>
      <c r="G11" s="707">
        <v>143</v>
      </c>
      <c r="H11" s="709">
        <v>145.1</v>
      </c>
      <c r="I11" s="708">
        <v>146.7</v>
      </c>
      <c r="J11" s="710">
        <v>6.168831168831176</v>
      </c>
      <c r="K11" s="710">
        <v>1.4740108611326548</v>
      </c>
      <c r="L11" s="710">
        <v>12.155963302752284</v>
      </c>
      <c r="M11" s="711">
        <v>1.1026878015161827</v>
      </c>
    </row>
    <row r="12" spans="1:13" s="11" customFormat="1" ht="29.25" customHeight="1">
      <c r="A12" s="16">
        <v>1.1</v>
      </c>
      <c r="B12" s="521" t="s">
        <v>832</v>
      </c>
      <c r="C12" s="644">
        <v>49.593021995747016</v>
      </c>
      <c r="D12" s="487">
        <v>115.5</v>
      </c>
      <c r="E12" s="645">
        <v>120.9</v>
      </c>
      <c r="F12" s="464">
        <v>120.9</v>
      </c>
      <c r="G12" s="645">
        <v>138.5</v>
      </c>
      <c r="H12" s="259">
        <v>142.1</v>
      </c>
      <c r="I12" s="464">
        <v>145</v>
      </c>
      <c r="J12" s="358">
        <v>4.675324675324674</v>
      </c>
      <c r="K12" s="358">
        <v>0</v>
      </c>
      <c r="L12" s="358">
        <v>19.933829611248967</v>
      </c>
      <c r="M12" s="499">
        <v>2.040816326530617</v>
      </c>
    </row>
    <row r="13" spans="1:13" s="18" customFormat="1" ht="24.75" customHeight="1">
      <c r="A13" s="17" t="s">
        <v>177</v>
      </c>
      <c r="B13" s="522" t="s">
        <v>178</v>
      </c>
      <c r="C13" s="428">
        <v>16.575694084141823</v>
      </c>
      <c r="D13" s="488">
        <v>103.2</v>
      </c>
      <c r="E13" s="646">
        <v>116.4</v>
      </c>
      <c r="F13" s="467">
        <v>118.9</v>
      </c>
      <c r="G13" s="646">
        <v>134.2</v>
      </c>
      <c r="H13" s="19">
        <v>133.9</v>
      </c>
      <c r="I13" s="467">
        <v>137.7</v>
      </c>
      <c r="J13" s="373">
        <v>15.213178294573652</v>
      </c>
      <c r="K13" s="373">
        <v>2.147766323024044</v>
      </c>
      <c r="L13" s="373">
        <v>15.811606391925977</v>
      </c>
      <c r="M13" s="502">
        <v>2.8379387602688553</v>
      </c>
    </row>
    <row r="14" spans="1:13" s="18" customFormat="1" ht="24.75" customHeight="1">
      <c r="A14" s="17" t="s">
        <v>179</v>
      </c>
      <c r="B14" s="522" t="s">
        <v>180</v>
      </c>
      <c r="C14" s="428">
        <v>6.086031204033311</v>
      </c>
      <c r="D14" s="488">
        <v>113.2</v>
      </c>
      <c r="E14" s="646">
        <v>130.2</v>
      </c>
      <c r="F14" s="467">
        <v>131.1</v>
      </c>
      <c r="G14" s="646">
        <v>131.6</v>
      </c>
      <c r="H14" s="19">
        <v>134</v>
      </c>
      <c r="I14" s="467">
        <v>140.2</v>
      </c>
      <c r="J14" s="373">
        <v>15.812720848056543</v>
      </c>
      <c r="K14" s="373">
        <v>0.6912442396313452</v>
      </c>
      <c r="L14" s="373">
        <v>6.941266209000759</v>
      </c>
      <c r="M14" s="502">
        <v>4.626865671641795</v>
      </c>
    </row>
    <row r="15" spans="1:13" s="18" customFormat="1" ht="24.75" customHeight="1">
      <c r="A15" s="17" t="s">
        <v>181</v>
      </c>
      <c r="B15" s="522" t="s">
        <v>182</v>
      </c>
      <c r="C15" s="428">
        <v>3.770519507075808</v>
      </c>
      <c r="D15" s="488">
        <v>112.2</v>
      </c>
      <c r="E15" s="646">
        <v>130.4</v>
      </c>
      <c r="F15" s="467">
        <v>130.3</v>
      </c>
      <c r="G15" s="646">
        <v>163.3</v>
      </c>
      <c r="H15" s="19">
        <v>162.5</v>
      </c>
      <c r="I15" s="467">
        <v>161.6</v>
      </c>
      <c r="J15" s="373">
        <v>16.131907308377905</v>
      </c>
      <c r="K15" s="373">
        <v>-0.07668711656441474</v>
      </c>
      <c r="L15" s="373">
        <v>24.021488871834222</v>
      </c>
      <c r="M15" s="502">
        <v>-0.5538461538461661</v>
      </c>
    </row>
    <row r="16" spans="1:13" s="18" customFormat="1" ht="24.75" customHeight="1">
      <c r="A16" s="17" t="s">
        <v>183</v>
      </c>
      <c r="B16" s="522" t="s">
        <v>184</v>
      </c>
      <c r="C16" s="428">
        <v>11.183012678383857</v>
      </c>
      <c r="D16" s="488">
        <v>117.3</v>
      </c>
      <c r="E16" s="646">
        <v>100.4</v>
      </c>
      <c r="F16" s="467">
        <v>102</v>
      </c>
      <c r="G16" s="646">
        <v>124.9</v>
      </c>
      <c r="H16" s="19">
        <v>139.1</v>
      </c>
      <c r="I16" s="467">
        <v>143.8</v>
      </c>
      <c r="J16" s="373">
        <v>-13.043478260869563</v>
      </c>
      <c r="K16" s="373">
        <v>1.5936254980079667</v>
      </c>
      <c r="L16" s="373">
        <v>40.98039215686276</v>
      </c>
      <c r="M16" s="502">
        <v>3.3788641265276738</v>
      </c>
    </row>
    <row r="17" spans="1:13" s="18" customFormat="1" ht="24.75" customHeight="1">
      <c r="A17" s="17" t="s">
        <v>185</v>
      </c>
      <c r="B17" s="522" t="s">
        <v>186</v>
      </c>
      <c r="C17" s="428">
        <v>1.9487350779721184</v>
      </c>
      <c r="D17" s="488">
        <v>100.9</v>
      </c>
      <c r="E17" s="646">
        <v>117.5</v>
      </c>
      <c r="F17" s="467">
        <v>108.3</v>
      </c>
      <c r="G17" s="646">
        <v>143.9</v>
      </c>
      <c r="H17" s="19">
        <v>144.8</v>
      </c>
      <c r="I17" s="467">
        <v>138.3</v>
      </c>
      <c r="J17" s="373">
        <v>7.333994053518339</v>
      </c>
      <c r="K17" s="373">
        <v>-7.829787234042556</v>
      </c>
      <c r="L17" s="373">
        <v>27.70083102493078</v>
      </c>
      <c r="M17" s="502">
        <v>-4.488950276243102</v>
      </c>
    </row>
    <row r="18" spans="1:13" s="18" customFormat="1" ht="24.75" customHeight="1">
      <c r="A18" s="17" t="s">
        <v>187</v>
      </c>
      <c r="B18" s="522" t="s">
        <v>188</v>
      </c>
      <c r="C18" s="428">
        <v>10.019129444140097</v>
      </c>
      <c r="D18" s="488">
        <v>139.5</v>
      </c>
      <c r="E18" s="646">
        <v>142.6</v>
      </c>
      <c r="F18" s="467">
        <v>138</v>
      </c>
      <c r="G18" s="646">
        <v>154.5</v>
      </c>
      <c r="H18" s="19">
        <v>155.7</v>
      </c>
      <c r="I18" s="467">
        <v>156.3</v>
      </c>
      <c r="J18" s="373">
        <v>-1.0752688172043037</v>
      </c>
      <c r="K18" s="373">
        <v>-3.225806451612897</v>
      </c>
      <c r="L18" s="373">
        <v>13.26086956521739</v>
      </c>
      <c r="M18" s="502">
        <v>0.38535645472063607</v>
      </c>
    </row>
    <row r="19" spans="1:13" s="11" customFormat="1" ht="30.75" customHeight="1">
      <c r="A19" s="16">
        <v>1.2</v>
      </c>
      <c r="B19" s="521" t="s">
        <v>833</v>
      </c>
      <c r="C19" s="644">
        <v>20.37273710722672</v>
      </c>
      <c r="D19" s="487">
        <v>122.4</v>
      </c>
      <c r="E19" s="645">
        <v>124.9</v>
      </c>
      <c r="F19" s="464">
        <v>126.7</v>
      </c>
      <c r="G19" s="645">
        <v>136.6</v>
      </c>
      <c r="H19" s="259">
        <v>137.2</v>
      </c>
      <c r="I19" s="464">
        <v>137.7</v>
      </c>
      <c r="J19" s="358">
        <v>3.5130718954248294</v>
      </c>
      <c r="K19" s="358">
        <v>1.4411529223378636</v>
      </c>
      <c r="L19" s="358">
        <v>8.681925808997619</v>
      </c>
      <c r="M19" s="499">
        <v>0.3644314868804628</v>
      </c>
    </row>
    <row r="20" spans="1:13" s="18" customFormat="1" ht="24.75" customHeight="1">
      <c r="A20" s="17" t="s">
        <v>189</v>
      </c>
      <c r="B20" s="522" t="s">
        <v>190</v>
      </c>
      <c r="C20" s="428">
        <v>6.117694570987977</v>
      </c>
      <c r="D20" s="488">
        <v>112.6</v>
      </c>
      <c r="E20" s="646">
        <v>114.5</v>
      </c>
      <c r="F20" s="467">
        <v>116</v>
      </c>
      <c r="G20" s="646">
        <v>124.9</v>
      </c>
      <c r="H20" s="19">
        <v>125.6</v>
      </c>
      <c r="I20" s="467">
        <v>125.4</v>
      </c>
      <c r="J20" s="373">
        <v>3.019538188277096</v>
      </c>
      <c r="K20" s="373">
        <v>1.3100436681222618</v>
      </c>
      <c r="L20" s="373">
        <v>8.103448275862064</v>
      </c>
      <c r="M20" s="502">
        <v>-0.15923566878980466</v>
      </c>
    </row>
    <row r="21" spans="1:13" s="18" customFormat="1" ht="24.75" customHeight="1">
      <c r="A21" s="17" t="s">
        <v>191</v>
      </c>
      <c r="B21" s="522" t="s">
        <v>192</v>
      </c>
      <c r="C21" s="428">
        <v>5.683628753648385</v>
      </c>
      <c r="D21" s="488">
        <v>124.2</v>
      </c>
      <c r="E21" s="646">
        <v>128.8</v>
      </c>
      <c r="F21" s="467">
        <v>128.8</v>
      </c>
      <c r="G21" s="646">
        <v>135.3</v>
      </c>
      <c r="H21" s="19">
        <v>135.3</v>
      </c>
      <c r="I21" s="467">
        <v>135.7</v>
      </c>
      <c r="J21" s="373">
        <v>3.7037037037037237</v>
      </c>
      <c r="K21" s="373">
        <v>0</v>
      </c>
      <c r="L21" s="373">
        <v>5.357142857142833</v>
      </c>
      <c r="M21" s="502">
        <v>0.29563932002953663</v>
      </c>
    </row>
    <row r="22" spans="1:13" s="18" customFormat="1" ht="24.75" customHeight="1">
      <c r="A22" s="17" t="s">
        <v>193</v>
      </c>
      <c r="B22" s="522" t="s">
        <v>194</v>
      </c>
      <c r="C22" s="428">
        <v>4.4957766210627</v>
      </c>
      <c r="D22" s="488">
        <v>145.6</v>
      </c>
      <c r="E22" s="646">
        <v>144.9</v>
      </c>
      <c r="F22" s="467">
        <v>150.6</v>
      </c>
      <c r="G22" s="646">
        <v>171.6</v>
      </c>
      <c r="H22" s="19">
        <v>173.5</v>
      </c>
      <c r="I22" s="467">
        <v>175.6</v>
      </c>
      <c r="J22" s="373">
        <v>3.4340659340659414</v>
      </c>
      <c r="K22" s="373">
        <v>3.933747412008273</v>
      </c>
      <c r="L22" s="373">
        <v>16.60026560424967</v>
      </c>
      <c r="M22" s="502">
        <v>1.210374639769455</v>
      </c>
    </row>
    <row r="23" spans="1:13" s="18" customFormat="1" ht="24.75" customHeight="1">
      <c r="A23" s="17" t="s">
        <v>195</v>
      </c>
      <c r="B23" s="522" t="s">
        <v>196</v>
      </c>
      <c r="C23" s="428">
        <v>4.065637161527658</v>
      </c>
      <c r="D23" s="488">
        <v>109.2</v>
      </c>
      <c r="E23" s="646">
        <v>113.2</v>
      </c>
      <c r="F23" s="467">
        <v>113.6</v>
      </c>
      <c r="G23" s="646">
        <v>117.3</v>
      </c>
      <c r="H23" s="19">
        <v>117.1</v>
      </c>
      <c r="I23" s="467">
        <v>117.1</v>
      </c>
      <c r="J23" s="373">
        <v>4.029304029304015</v>
      </c>
      <c r="K23" s="373">
        <v>0.35335689045936647</v>
      </c>
      <c r="L23" s="373">
        <v>3.0809859154929455</v>
      </c>
      <c r="M23" s="502">
        <v>0</v>
      </c>
    </row>
    <row r="24" spans="1:13" s="11" customFormat="1" ht="30.75" customHeight="1">
      <c r="A24" s="16">
        <v>1.3</v>
      </c>
      <c r="B24" s="521" t="s">
        <v>834</v>
      </c>
      <c r="C24" s="644">
        <v>30.044340897026256</v>
      </c>
      <c r="D24" s="487">
        <v>136.3</v>
      </c>
      <c r="E24" s="645">
        <v>144.8</v>
      </c>
      <c r="F24" s="464">
        <v>150</v>
      </c>
      <c r="G24" s="645">
        <v>154.7</v>
      </c>
      <c r="H24" s="259">
        <v>155.4</v>
      </c>
      <c r="I24" s="464">
        <v>155.5</v>
      </c>
      <c r="J24" s="358">
        <v>10.051357300073363</v>
      </c>
      <c r="K24" s="358">
        <v>3.5911602209944533</v>
      </c>
      <c r="L24" s="358">
        <v>3.666666666666657</v>
      </c>
      <c r="M24" s="499">
        <v>0.06435006435006585</v>
      </c>
    </row>
    <row r="25" spans="1:13" s="18" customFormat="1" ht="24.75" customHeight="1">
      <c r="A25" s="17" t="s">
        <v>197</v>
      </c>
      <c r="B25" s="522" t="s">
        <v>198</v>
      </c>
      <c r="C25" s="428">
        <v>5.397977971447429</v>
      </c>
      <c r="D25" s="488">
        <v>212</v>
      </c>
      <c r="E25" s="646">
        <v>234.6</v>
      </c>
      <c r="F25" s="467">
        <v>261.5</v>
      </c>
      <c r="G25" s="646">
        <v>268.6</v>
      </c>
      <c r="H25" s="19">
        <v>268.6</v>
      </c>
      <c r="I25" s="467">
        <v>268.7</v>
      </c>
      <c r="J25" s="373">
        <v>23.349056603773576</v>
      </c>
      <c r="K25" s="373">
        <v>11.46632566069907</v>
      </c>
      <c r="L25" s="373">
        <v>2.7533460803059313</v>
      </c>
      <c r="M25" s="502">
        <v>0.037230081906173496</v>
      </c>
    </row>
    <row r="26" spans="1:13" s="18" customFormat="1" ht="24.75" customHeight="1">
      <c r="A26" s="17" t="s">
        <v>199</v>
      </c>
      <c r="B26" s="522" t="s">
        <v>200</v>
      </c>
      <c r="C26" s="428">
        <v>2.4560330063653932</v>
      </c>
      <c r="D26" s="488">
        <v>150.9</v>
      </c>
      <c r="E26" s="646">
        <v>159.9</v>
      </c>
      <c r="F26" s="467">
        <v>159.9</v>
      </c>
      <c r="G26" s="646">
        <v>168</v>
      </c>
      <c r="H26" s="19">
        <v>168</v>
      </c>
      <c r="I26" s="467">
        <v>168.1</v>
      </c>
      <c r="J26" s="373">
        <v>5.964214711729625</v>
      </c>
      <c r="K26" s="373">
        <v>0</v>
      </c>
      <c r="L26" s="373">
        <v>5.12820512820511</v>
      </c>
      <c r="M26" s="502">
        <v>0.0595238095238102</v>
      </c>
    </row>
    <row r="27" spans="1:13" s="18" customFormat="1" ht="24.75" customHeight="1">
      <c r="A27" s="17" t="s">
        <v>201</v>
      </c>
      <c r="B27" s="522" t="s">
        <v>202</v>
      </c>
      <c r="C27" s="428">
        <v>6.973714820123034</v>
      </c>
      <c r="D27" s="488">
        <v>117</v>
      </c>
      <c r="E27" s="646">
        <v>125.9</v>
      </c>
      <c r="F27" s="467">
        <v>126.1</v>
      </c>
      <c r="G27" s="646">
        <v>128.4</v>
      </c>
      <c r="H27" s="19">
        <v>129.2</v>
      </c>
      <c r="I27" s="467">
        <v>129.4</v>
      </c>
      <c r="J27" s="373">
        <v>7.7777777777777715</v>
      </c>
      <c r="K27" s="373">
        <v>0.1588562351072369</v>
      </c>
      <c r="L27" s="373">
        <v>2.6169706582077907</v>
      </c>
      <c r="M27" s="502">
        <v>0.1547987616099249</v>
      </c>
    </row>
    <row r="28" spans="1:13" s="18" customFormat="1" ht="24.75" customHeight="1">
      <c r="A28" s="17"/>
      <c r="B28" s="522" t="s">
        <v>203</v>
      </c>
      <c r="C28" s="428">
        <v>1.8659527269142209</v>
      </c>
      <c r="D28" s="488">
        <v>96.7</v>
      </c>
      <c r="E28" s="646">
        <v>95.2</v>
      </c>
      <c r="F28" s="467">
        <v>95.4</v>
      </c>
      <c r="G28" s="646">
        <v>95.3</v>
      </c>
      <c r="H28" s="19">
        <v>96</v>
      </c>
      <c r="I28" s="467">
        <v>96</v>
      </c>
      <c r="J28" s="373">
        <v>-1.344364012409514</v>
      </c>
      <c r="K28" s="373">
        <v>0.21008403361344108</v>
      </c>
      <c r="L28" s="373">
        <v>0.628930817610069</v>
      </c>
      <c r="M28" s="502">
        <v>0</v>
      </c>
    </row>
    <row r="29" spans="1:13" s="18" customFormat="1" ht="24.75" customHeight="1">
      <c r="A29" s="17"/>
      <c r="B29" s="522" t="s">
        <v>204</v>
      </c>
      <c r="C29" s="428">
        <v>2.731641690470963</v>
      </c>
      <c r="D29" s="488">
        <v>109.8</v>
      </c>
      <c r="E29" s="646">
        <v>111.7</v>
      </c>
      <c r="F29" s="467">
        <v>111.7</v>
      </c>
      <c r="G29" s="646">
        <v>112.8</v>
      </c>
      <c r="H29" s="19">
        <v>112.8</v>
      </c>
      <c r="I29" s="467">
        <v>112.8</v>
      </c>
      <c r="J29" s="373">
        <v>1.7304189435336923</v>
      </c>
      <c r="K29" s="373">
        <v>0</v>
      </c>
      <c r="L29" s="373">
        <v>0.984780662488788</v>
      </c>
      <c r="M29" s="502">
        <v>0</v>
      </c>
    </row>
    <row r="30" spans="1:13" s="18" customFormat="1" ht="24.75" customHeight="1">
      <c r="A30" s="17"/>
      <c r="B30" s="522" t="s">
        <v>205</v>
      </c>
      <c r="C30" s="428">
        <v>3.1001290737979397</v>
      </c>
      <c r="D30" s="488">
        <v>112.2</v>
      </c>
      <c r="E30" s="646">
        <v>110.7</v>
      </c>
      <c r="F30" s="467">
        <v>110.7</v>
      </c>
      <c r="G30" s="646">
        <v>111.7</v>
      </c>
      <c r="H30" s="19">
        <v>112.1</v>
      </c>
      <c r="I30" s="467">
        <v>112.1</v>
      </c>
      <c r="J30" s="373">
        <v>-1.3368983957219314</v>
      </c>
      <c r="K30" s="373">
        <v>0</v>
      </c>
      <c r="L30" s="373">
        <v>1.2646793134597942</v>
      </c>
      <c r="M30" s="502">
        <v>0</v>
      </c>
    </row>
    <row r="31" spans="1:13" s="18" customFormat="1" ht="24.75" customHeight="1">
      <c r="A31" s="17" t="s">
        <v>206</v>
      </c>
      <c r="B31" s="522" t="s">
        <v>207</v>
      </c>
      <c r="C31" s="428">
        <v>7.508891607907275</v>
      </c>
      <c r="D31" s="488">
        <v>124.3</v>
      </c>
      <c r="E31" s="646">
        <v>131.3</v>
      </c>
      <c r="F31" s="467">
        <v>132.6</v>
      </c>
      <c r="G31" s="646">
        <v>140.7</v>
      </c>
      <c r="H31" s="19">
        <v>142.5</v>
      </c>
      <c r="I31" s="467">
        <v>142.6</v>
      </c>
      <c r="J31" s="373">
        <v>6.67739340305711</v>
      </c>
      <c r="K31" s="373">
        <v>0.9900990099009732</v>
      </c>
      <c r="L31" s="373">
        <v>7.5414781297134255</v>
      </c>
      <c r="M31" s="502">
        <v>0.07017543859649322</v>
      </c>
    </row>
    <row r="32" spans="1:13" s="18" customFormat="1" ht="9" customHeight="1">
      <c r="A32" s="20"/>
      <c r="B32" s="523"/>
      <c r="C32" s="524"/>
      <c r="D32" s="527"/>
      <c r="E32" s="528"/>
      <c r="F32" s="529"/>
      <c r="G32" s="528"/>
      <c r="H32" s="520"/>
      <c r="I32" s="529"/>
      <c r="J32" s="361"/>
      <c r="K32" s="361"/>
      <c r="L32" s="361"/>
      <c r="M32" s="509"/>
    </row>
    <row r="33" spans="1:13" ht="15">
      <c r="A33" s="10"/>
      <c r="B33" s="260" t="s">
        <v>208</v>
      </c>
      <c r="C33" s="10"/>
      <c r="D33" s="10"/>
      <c r="E33" s="10"/>
      <c r="F33" s="10"/>
      <c r="G33" s="10"/>
      <c r="H33" s="10"/>
      <c r="I33" s="10"/>
      <c r="J33" s="10"/>
      <c r="K33" s="10"/>
      <c r="L33" s="10"/>
      <c r="M33" s="10"/>
    </row>
    <row r="34" spans="1:13" ht="12.75" hidden="1">
      <c r="A34" s="10"/>
      <c r="B34" s="21" t="s">
        <v>209</v>
      </c>
      <c r="C34" s="10"/>
      <c r="D34" s="10"/>
      <c r="E34" s="10"/>
      <c r="F34" s="10"/>
      <c r="G34" s="10"/>
      <c r="H34" s="10"/>
      <c r="I34" s="10"/>
      <c r="J34" s="10"/>
      <c r="K34" s="10"/>
      <c r="L34" s="10"/>
      <c r="M34" s="10"/>
    </row>
    <row r="35" spans="1:13" ht="12.75" hidden="1">
      <c r="A35" s="10"/>
      <c r="B35" s="21" t="s">
        <v>210</v>
      </c>
      <c r="C35" s="10"/>
      <c r="D35" s="10"/>
      <c r="E35" s="10"/>
      <c r="F35" s="10"/>
      <c r="G35" s="10"/>
      <c r="H35" s="10"/>
      <c r="I35" s="10"/>
      <c r="J35" s="10"/>
      <c r="K35" s="10"/>
      <c r="L35" s="10"/>
      <c r="M35" s="10"/>
    </row>
    <row r="36" spans="1:13" ht="12.75" hidden="1">
      <c r="A36" s="10"/>
      <c r="B36" s="21" t="s">
        <v>211</v>
      </c>
      <c r="C36" s="10"/>
      <c r="D36" s="10"/>
      <c r="E36" s="10"/>
      <c r="F36" s="10"/>
      <c r="G36" s="10"/>
      <c r="H36" s="10"/>
      <c r="I36" s="10"/>
      <c r="J36" s="10"/>
      <c r="K36" s="10"/>
      <c r="L36" s="10"/>
      <c r="M36" s="10"/>
    </row>
    <row r="37" spans="1:13" ht="12.75">
      <c r="A37" s="10"/>
      <c r="B37" s="21" t="s">
        <v>795</v>
      </c>
      <c r="C37" s="10"/>
      <c r="D37" s="10"/>
      <c r="E37" s="10"/>
      <c r="F37" s="10"/>
      <c r="G37" s="10"/>
      <c r="H37" s="10"/>
      <c r="I37" s="10"/>
      <c r="J37" s="10"/>
      <c r="K37" s="10"/>
      <c r="L37" s="10"/>
      <c r="M37" s="10"/>
    </row>
  </sheetData>
  <mergeCells count="10">
    <mergeCell ref="A1:M1"/>
    <mergeCell ref="A2:M2"/>
    <mergeCell ref="A3:M3"/>
    <mergeCell ref="E8:F8"/>
    <mergeCell ref="G8:I8"/>
    <mergeCell ref="J8:M8"/>
    <mergeCell ref="B4:M4"/>
    <mergeCell ref="A5:M5"/>
    <mergeCell ref="A6:M6"/>
    <mergeCell ref="A7:M7"/>
  </mergeCells>
  <printOptions horizontalCentered="1"/>
  <pageMargins left="2" right="2" top="1.3" bottom="1.3" header="0.5" footer="0.3"/>
  <pageSetup fitToHeight="1" fitToWidth="1" horizontalDpi="600" verticalDpi="600" orientation="landscape" paperSize="9" scale="5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28"/>
  <sheetViews>
    <sheetView workbookViewId="0" topLeftCell="A1">
      <selection activeCell="D14" sqref="D14"/>
    </sheetView>
  </sheetViews>
  <sheetFormatPr defaultColWidth="12.421875" defaultRowHeight="12.75"/>
  <cols>
    <col min="1" max="1" width="15.57421875" style="2" customWidth="1"/>
    <col min="2" max="2" width="12.421875" style="2" customWidth="1"/>
    <col min="3" max="3" width="14.00390625" style="2" customWidth="1"/>
    <col min="4" max="7" width="12.421875" style="2" customWidth="1"/>
    <col min="8" max="9" width="12.421875" style="2" hidden="1" customWidth="1"/>
    <col min="10" max="16384" width="12.421875" style="2" customWidth="1"/>
  </cols>
  <sheetData>
    <row r="1" spans="1:9" ht="15.75">
      <c r="A1" s="877" t="s">
        <v>244</v>
      </c>
      <c r="B1" s="877"/>
      <c r="C1" s="877"/>
      <c r="D1" s="877"/>
      <c r="E1" s="877"/>
      <c r="F1" s="877"/>
      <c r="G1" s="877"/>
      <c r="H1" s="530"/>
      <c r="I1" s="530"/>
    </row>
    <row r="2" spans="1:9" ht="25.5" customHeight="1">
      <c r="A2" s="876" t="s">
        <v>770</v>
      </c>
      <c r="B2" s="876"/>
      <c r="C2" s="876"/>
      <c r="D2" s="876"/>
      <c r="E2" s="876"/>
      <c r="F2" s="876"/>
      <c r="G2" s="876"/>
      <c r="H2" s="876"/>
      <c r="I2" s="876"/>
    </row>
    <row r="3" spans="1:9" s="534" customFormat="1" ht="14.25" customHeight="1">
      <c r="A3" s="878" t="s">
        <v>172</v>
      </c>
      <c r="B3" s="878"/>
      <c r="C3" s="878"/>
      <c r="D3" s="878"/>
      <c r="E3" s="878"/>
      <c r="F3" s="878"/>
      <c r="G3" s="878"/>
      <c r="H3" s="878"/>
      <c r="I3" s="878"/>
    </row>
    <row r="4" spans="1:9" s="534" customFormat="1" ht="15.75" customHeight="1">
      <c r="A4" s="879" t="s">
        <v>743</v>
      </c>
      <c r="B4" s="879"/>
      <c r="C4" s="879"/>
      <c r="D4" s="879"/>
      <c r="E4" s="879"/>
      <c r="F4" s="879"/>
      <c r="G4" s="879"/>
      <c r="H4" s="879"/>
      <c r="I4" s="879"/>
    </row>
    <row r="5" spans="1:13" ht="9.75" customHeight="1">
      <c r="A5" s="251"/>
      <c r="B5" s="7"/>
      <c r="C5" s="7"/>
      <c r="D5" s="7"/>
      <c r="E5" s="7"/>
      <c r="F5" s="7"/>
      <c r="G5" s="7"/>
      <c r="H5" s="7"/>
      <c r="I5" s="7"/>
      <c r="J5" s="7"/>
      <c r="K5" s="7"/>
      <c r="L5" s="7"/>
      <c r="M5" s="7"/>
    </row>
    <row r="6" spans="1:13" ht="24.75" customHeight="1">
      <c r="A6" s="863" t="s">
        <v>744</v>
      </c>
      <c r="B6" s="865" t="s">
        <v>162</v>
      </c>
      <c r="C6" s="866"/>
      <c r="D6" s="865" t="s">
        <v>685</v>
      </c>
      <c r="E6" s="866"/>
      <c r="F6" s="865" t="s">
        <v>878</v>
      </c>
      <c r="G6" s="866"/>
      <c r="H6" s="3" t="s">
        <v>163</v>
      </c>
      <c r="I6" s="4"/>
      <c r="J6" s="7"/>
      <c r="K6" s="7"/>
      <c r="L6" s="7"/>
      <c r="M6" s="7"/>
    </row>
    <row r="7" spans="1:13" ht="24.75" customHeight="1">
      <c r="A7" s="864"/>
      <c r="B7" s="519" t="s">
        <v>831</v>
      </c>
      <c r="C7" s="519" t="s">
        <v>315</v>
      </c>
      <c r="D7" s="519" t="str">
        <f>B7</f>
        <v>Index</v>
      </c>
      <c r="E7" s="519" t="str">
        <f>C7</f>
        <v>% Change</v>
      </c>
      <c r="F7" s="656" t="str">
        <f>B7</f>
        <v>Index</v>
      </c>
      <c r="G7" s="735" t="str">
        <f>C7</f>
        <v>% Change</v>
      </c>
      <c r="H7" s="5" t="s">
        <v>164</v>
      </c>
      <c r="I7" s="5" t="s">
        <v>165</v>
      </c>
      <c r="J7" s="7"/>
      <c r="K7" s="7"/>
      <c r="L7" s="7"/>
      <c r="M7" s="7"/>
    </row>
    <row r="8" spans="1:16" ht="24.75" customHeight="1">
      <c r="A8" s="252" t="s">
        <v>311</v>
      </c>
      <c r="B8" s="531">
        <v>114.2</v>
      </c>
      <c r="C8" s="532">
        <v>2.605570530098845</v>
      </c>
      <c r="D8" s="532">
        <v>123.7</v>
      </c>
      <c r="E8" s="532">
        <v>8.318739054290731</v>
      </c>
      <c r="F8" s="531">
        <v>133.1</v>
      </c>
      <c r="G8" s="532">
        <v>7.599029911075178</v>
      </c>
      <c r="H8" s="22"/>
      <c r="I8" s="22"/>
      <c r="J8" s="7"/>
      <c r="K8" s="7"/>
      <c r="L8" s="7"/>
      <c r="M8" s="7"/>
      <c r="N8" s="7"/>
      <c r="O8" s="7"/>
      <c r="P8" s="7"/>
    </row>
    <row r="9" spans="1:16" ht="24.75" customHeight="1">
      <c r="A9" s="252" t="s">
        <v>312</v>
      </c>
      <c r="B9" s="531">
        <v>114.3</v>
      </c>
      <c r="C9" s="516">
        <v>1.7809439002671468</v>
      </c>
      <c r="D9" s="516">
        <v>125.2</v>
      </c>
      <c r="E9" s="516">
        <v>9.536307961504818</v>
      </c>
      <c r="F9" s="531">
        <v>136.9</v>
      </c>
      <c r="G9" s="516">
        <v>9.345047923322696</v>
      </c>
      <c r="H9" s="22"/>
      <c r="I9" s="22"/>
      <c r="J9" s="7"/>
      <c r="K9" s="7"/>
      <c r="L9" s="7"/>
      <c r="M9" s="7"/>
      <c r="N9" s="7"/>
      <c r="O9" s="7"/>
      <c r="P9" s="7"/>
    </row>
    <row r="10" spans="1:16" ht="24.75" customHeight="1">
      <c r="A10" s="252" t="s">
        <v>613</v>
      </c>
      <c r="B10" s="531">
        <v>116.2</v>
      </c>
      <c r="C10" s="516">
        <v>4.496402877697832</v>
      </c>
      <c r="D10" s="516">
        <v>126.5</v>
      </c>
      <c r="E10" s="516">
        <v>8.864027538726333</v>
      </c>
      <c r="F10" s="531">
        <v>138.2</v>
      </c>
      <c r="G10" s="516">
        <v>9.249011857707501</v>
      </c>
      <c r="H10" s="7"/>
      <c r="I10" s="7"/>
      <c r="J10" s="7"/>
      <c r="K10" s="7"/>
      <c r="L10" s="7"/>
      <c r="M10" s="7"/>
      <c r="N10" s="7"/>
      <c r="O10" s="7"/>
      <c r="P10" s="7"/>
    </row>
    <row r="11" spans="1:16" ht="24.75" customHeight="1">
      <c r="A11" s="252" t="s">
        <v>614</v>
      </c>
      <c r="B11" s="531">
        <v>118.1</v>
      </c>
      <c r="C11" s="516">
        <v>4.791481810115357</v>
      </c>
      <c r="D11" s="516">
        <v>129.9</v>
      </c>
      <c r="E11" s="516">
        <v>9.991532599491975</v>
      </c>
      <c r="F11" s="531">
        <v>139.9</v>
      </c>
      <c r="G11" s="516">
        <v>7.69822940723634</v>
      </c>
      <c r="H11" s="7"/>
      <c r="I11" s="7"/>
      <c r="J11" s="7"/>
      <c r="K11" s="7"/>
      <c r="L11" s="7"/>
      <c r="M11" s="7"/>
      <c r="N11" s="7"/>
      <c r="O11" s="7"/>
      <c r="P11" s="7"/>
    </row>
    <row r="12" spans="1:16" ht="24.75" customHeight="1">
      <c r="A12" s="252" t="s">
        <v>5</v>
      </c>
      <c r="B12" s="531">
        <v>122.1</v>
      </c>
      <c r="C12" s="516">
        <v>6.730769230769226</v>
      </c>
      <c r="D12" s="516">
        <v>133.5</v>
      </c>
      <c r="E12" s="516">
        <v>9.336609336609342</v>
      </c>
      <c r="F12" s="531">
        <v>142.4</v>
      </c>
      <c r="G12" s="516">
        <v>6.666666666666671</v>
      </c>
      <c r="H12" s="7"/>
      <c r="I12" s="7"/>
      <c r="J12" s="7"/>
      <c r="K12" s="7"/>
      <c r="L12" s="7"/>
      <c r="M12" s="7"/>
      <c r="N12" s="7"/>
      <c r="O12" s="7"/>
      <c r="P12" s="7"/>
    </row>
    <row r="13" spans="1:16" ht="24.75" customHeight="1">
      <c r="A13" s="252" t="s">
        <v>612</v>
      </c>
      <c r="B13" s="531">
        <v>123.1</v>
      </c>
      <c r="C13" s="516">
        <v>6.120689655172413</v>
      </c>
      <c r="D13" s="516">
        <v>134.8</v>
      </c>
      <c r="E13" s="516">
        <v>9.504467912266463</v>
      </c>
      <c r="F13" s="531">
        <v>147.1</v>
      </c>
      <c r="G13" s="516">
        <v>9.12462908011868</v>
      </c>
      <c r="H13" s="7"/>
      <c r="I13" s="7"/>
      <c r="J13" s="7"/>
      <c r="K13" s="7"/>
      <c r="L13" s="7"/>
      <c r="M13" s="7"/>
      <c r="N13" s="7"/>
      <c r="O13" s="7"/>
      <c r="P13" s="7"/>
    </row>
    <row r="14" spans="1:16" ht="24.75" customHeight="1">
      <c r="A14" s="252" t="s">
        <v>305</v>
      </c>
      <c r="B14" s="531">
        <v>123.4</v>
      </c>
      <c r="C14" s="516">
        <v>6.013745704467354</v>
      </c>
      <c r="D14" s="516">
        <v>135</v>
      </c>
      <c r="E14" s="516">
        <v>9.400324149108584</v>
      </c>
      <c r="F14" s="531">
        <v>149</v>
      </c>
      <c r="G14" s="516">
        <v>10.370370370370367</v>
      </c>
      <c r="H14" s="7"/>
      <c r="I14" s="7"/>
      <c r="J14" s="7"/>
      <c r="K14" s="7"/>
      <c r="L14" s="7"/>
      <c r="M14" s="7"/>
      <c r="N14" s="7"/>
      <c r="O14" s="7"/>
      <c r="P14" s="7"/>
    </row>
    <row r="15" spans="1:16" ht="24.75" customHeight="1">
      <c r="A15" s="252" t="s">
        <v>306</v>
      </c>
      <c r="B15" s="531">
        <v>122.6</v>
      </c>
      <c r="C15" s="516">
        <v>4.607508532423196</v>
      </c>
      <c r="D15" s="516">
        <v>136.4</v>
      </c>
      <c r="E15" s="516">
        <v>11.256117455138678</v>
      </c>
      <c r="F15" s="531">
        <v>150.5</v>
      </c>
      <c r="G15" s="516">
        <v>10.337243401759522</v>
      </c>
      <c r="H15" s="7"/>
      <c r="I15" s="7"/>
      <c r="J15" s="7"/>
      <c r="K15" s="7"/>
      <c r="L15" s="7"/>
      <c r="M15" s="7"/>
      <c r="N15" s="7"/>
      <c r="O15" s="7"/>
      <c r="P15" s="7"/>
    </row>
    <row r="16" spans="1:16" ht="24.75" customHeight="1">
      <c r="A16" s="252" t="s">
        <v>307</v>
      </c>
      <c r="B16" s="531">
        <v>119</v>
      </c>
      <c r="C16" s="516">
        <v>4.477611940298502</v>
      </c>
      <c r="D16" s="516">
        <v>134.3</v>
      </c>
      <c r="E16" s="516">
        <v>12.857142857142861</v>
      </c>
      <c r="F16" s="531">
        <v>146.3</v>
      </c>
      <c r="G16" s="516">
        <v>8.935219657483245</v>
      </c>
      <c r="H16" s="7"/>
      <c r="I16" s="7"/>
      <c r="J16" s="7"/>
      <c r="K16" s="7"/>
      <c r="L16" s="7"/>
      <c r="M16" s="7"/>
      <c r="N16" s="7"/>
      <c r="O16" s="7"/>
      <c r="P16" s="7"/>
    </row>
    <row r="17" spans="1:16" ht="24.75" customHeight="1">
      <c r="A17" s="252" t="s">
        <v>308</v>
      </c>
      <c r="B17" s="531">
        <v>119.7</v>
      </c>
      <c r="C17" s="516">
        <v>6.875000000000014</v>
      </c>
      <c r="D17" s="516">
        <v>129.5</v>
      </c>
      <c r="E17" s="516">
        <v>8.187134502923968</v>
      </c>
      <c r="F17" s="531">
        <v>143</v>
      </c>
      <c r="G17" s="516">
        <v>10.424710424710426</v>
      </c>
      <c r="H17" s="7"/>
      <c r="I17" s="7"/>
      <c r="J17" s="7"/>
      <c r="K17" s="7"/>
      <c r="L17" s="7"/>
      <c r="M17" s="7"/>
      <c r="N17" s="7"/>
      <c r="O17" s="7"/>
      <c r="P17" s="7"/>
    </row>
    <row r="18" spans="1:16" ht="24.75" customHeight="1">
      <c r="A18" s="252" t="s">
        <v>309</v>
      </c>
      <c r="B18" s="531">
        <v>121</v>
      </c>
      <c r="C18" s="516">
        <v>7.174490699734278</v>
      </c>
      <c r="D18" s="516">
        <v>128.9</v>
      </c>
      <c r="E18" s="516">
        <v>6.528925619834709</v>
      </c>
      <c r="F18" s="531">
        <v>145.1</v>
      </c>
      <c r="G18" s="516">
        <v>12.56788207913111</v>
      </c>
      <c r="H18" s="7"/>
      <c r="I18" s="7"/>
      <c r="J18" s="7"/>
      <c r="K18" s="7"/>
      <c r="L18" s="7"/>
      <c r="M18" s="7"/>
      <c r="N18" s="7"/>
      <c r="O18" s="7"/>
      <c r="P18" s="7"/>
    </row>
    <row r="19" spans="1:16" ht="24.75" customHeight="1">
      <c r="A19" s="252" t="s">
        <v>844</v>
      </c>
      <c r="B19" s="531">
        <v>123.2</v>
      </c>
      <c r="C19" s="517">
        <v>8.54625550660792</v>
      </c>
      <c r="D19" s="517">
        <v>130.8</v>
      </c>
      <c r="E19" s="517">
        <v>6.168831168831176</v>
      </c>
      <c r="F19" s="531">
        <v>146.7</v>
      </c>
      <c r="G19" s="517">
        <v>12.155963302752284</v>
      </c>
      <c r="K19" s="7"/>
      <c r="L19" s="7"/>
      <c r="M19" s="7"/>
      <c r="N19" s="7"/>
      <c r="O19" s="7"/>
      <c r="P19" s="7"/>
    </row>
    <row r="20" spans="1:7" ht="24.75" customHeight="1">
      <c r="A20" s="72" t="s">
        <v>166</v>
      </c>
      <c r="B20" s="261">
        <v>119.7</v>
      </c>
      <c r="C20" s="255">
        <v>5.4</v>
      </c>
      <c r="D20" s="261">
        <v>130.7</v>
      </c>
      <c r="E20" s="255">
        <v>9.2</v>
      </c>
      <c r="F20" s="261">
        <v>143.2</v>
      </c>
      <c r="G20" s="255">
        <v>9.5</v>
      </c>
    </row>
    <row r="21" spans="1:4" ht="19.5" customHeight="1">
      <c r="A21" s="6" t="s">
        <v>208</v>
      </c>
      <c r="D21" s="7"/>
    </row>
    <row r="22" ht="19.5" customHeight="1">
      <c r="A22" s="6"/>
    </row>
    <row r="24" spans="1:2" ht="12.75">
      <c r="A24" s="533"/>
      <c r="B24" s="533"/>
    </row>
    <row r="25" spans="1:2" ht="12.75">
      <c r="A25" s="23"/>
      <c r="B25" s="533"/>
    </row>
    <row r="26" spans="1:2" ht="12.75">
      <c r="A26" s="23"/>
      <c r="B26" s="533"/>
    </row>
    <row r="27" spans="1:2" ht="12.75">
      <c r="A27" s="23"/>
      <c r="B27" s="533"/>
    </row>
    <row r="28" spans="1:2" ht="12.75">
      <c r="A28" s="533"/>
      <c r="B28" s="533"/>
    </row>
  </sheetData>
  <mergeCells count="8">
    <mergeCell ref="A2:I2"/>
    <mergeCell ref="A1:G1"/>
    <mergeCell ref="A3:I3"/>
    <mergeCell ref="A4:I4"/>
    <mergeCell ref="A6:A7"/>
    <mergeCell ref="B6:C6"/>
    <mergeCell ref="D6:E6"/>
    <mergeCell ref="F6:G6"/>
  </mergeCells>
  <printOptions/>
  <pageMargins left="1.3" right="1.3" top="2" bottom="2" header="0.5" footer="0.5"/>
  <pageSetup fitToHeight="1"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O55"/>
  <sheetViews>
    <sheetView zoomScale="85" zoomScaleNormal="85" workbookViewId="0" topLeftCell="A1">
      <selection activeCell="A4" sqref="A4:M4"/>
    </sheetView>
  </sheetViews>
  <sheetFormatPr defaultColWidth="9.140625" defaultRowHeight="12.75"/>
  <cols>
    <col min="1" max="1" width="6.28125" style="535" customWidth="1"/>
    <col min="2" max="2" width="26.421875" style="535" bestFit="1" customWidth="1"/>
    <col min="3" max="3" width="7.7109375" style="535" customWidth="1"/>
    <col min="4" max="4" width="7.421875" style="535" customWidth="1"/>
    <col min="5" max="6" width="7.57421875" style="535" bestFit="1" customWidth="1"/>
    <col min="7" max="7" width="7.57421875" style="535" customWidth="1"/>
    <col min="8" max="8" width="8.00390625" style="535" bestFit="1" customWidth="1"/>
    <col min="9" max="9" width="7.8515625" style="535" bestFit="1" customWidth="1"/>
    <col min="10" max="11" width="7.8515625" style="535" customWidth="1"/>
    <col min="12" max="12" width="8.140625" style="535" customWidth="1"/>
    <col min="13" max="13" width="9.421875" style="535" customWidth="1"/>
    <col min="14" max="16384" width="9.140625" style="535" customWidth="1"/>
  </cols>
  <sheetData>
    <row r="1" spans="1:13" ht="14.25" customHeight="1">
      <c r="A1" s="885" t="s">
        <v>245</v>
      </c>
      <c r="B1" s="885"/>
      <c r="C1" s="885"/>
      <c r="D1" s="885"/>
      <c r="E1" s="885"/>
      <c r="F1" s="885"/>
      <c r="G1" s="885"/>
      <c r="H1" s="885"/>
      <c r="I1" s="885"/>
      <c r="J1" s="885"/>
      <c r="K1" s="885"/>
      <c r="L1" s="885"/>
      <c r="M1" s="885"/>
    </row>
    <row r="2" spans="1:13" s="536" customFormat="1" ht="18.75" customHeight="1">
      <c r="A2" s="886" t="s">
        <v>771</v>
      </c>
      <c r="B2" s="886"/>
      <c r="C2" s="886"/>
      <c r="D2" s="886"/>
      <c r="E2" s="886"/>
      <c r="F2" s="886"/>
      <c r="G2" s="886"/>
      <c r="H2" s="886"/>
      <c r="I2" s="886"/>
      <c r="J2" s="886"/>
      <c r="K2" s="886"/>
      <c r="L2" s="886"/>
      <c r="M2" s="886"/>
    </row>
    <row r="3" spans="1:13" s="542" customFormat="1" ht="15" customHeight="1">
      <c r="A3" s="887" t="s">
        <v>214</v>
      </c>
      <c r="B3" s="887"/>
      <c r="C3" s="887"/>
      <c r="D3" s="887"/>
      <c r="E3" s="887"/>
      <c r="F3" s="887"/>
      <c r="G3" s="887"/>
      <c r="H3" s="887"/>
      <c r="I3" s="887"/>
      <c r="J3" s="887"/>
      <c r="K3" s="887"/>
      <c r="L3" s="887"/>
      <c r="M3" s="887"/>
    </row>
    <row r="4" spans="1:13" s="542" customFormat="1" ht="15.75">
      <c r="A4" s="888" t="str">
        <f>CPI!A4</f>
        <v>MID-MARCH 2007 (FAGUN 2063)</v>
      </c>
      <c r="B4" s="888"/>
      <c r="C4" s="888"/>
      <c r="D4" s="888"/>
      <c r="E4" s="888"/>
      <c r="F4" s="888"/>
      <c r="G4" s="888"/>
      <c r="H4" s="888"/>
      <c r="I4" s="888"/>
      <c r="J4" s="888"/>
      <c r="K4" s="888"/>
      <c r="L4" s="888"/>
      <c r="M4" s="888"/>
    </row>
    <row r="5" spans="1:13" ht="12.75">
      <c r="A5" s="889" t="s">
        <v>215</v>
      </c>
      <c r="B5" s="889" t="s">
        <v>216</v>
      </c>
      <c r="C5" s="551" t="s">
        <v>84</v>
      </c>
      <c r="D5" s="552" t="s">
        <v>85</v>
      </c>
      <c r="E5" s="891" t="s">
        <v>2</v>
      </c>
      <c r="F5" s="892"/>
      <c r="G5" s="893" t="s">
        <v>86</v>
      </c>
      <c r="H5" s="891"/>
      <c r="I5" s="891"/>
      <c r="J5" s="882" t="s">
        <v>315</v>
      </c>
      <c r="K5" s="883"/>
      <c r="L5" s="883"/>
      <c r="M5" s="884"/>
    </row>
    <row r="6" spans="1:13" ht="12.75">
      <c r="A6" s="890"/>
      <c r="B6" s="890"/>
      <c r="C6" s="555" t="s">
        <v>88</v>
      </c>
      <c r="D6" s="552" t="s">
        <v>843</v>
      </c>
      <c r="E6" s="554" t="s">
        <v>820</v>
      </c>
      <c r="F6" s="552" t="s">
        <v>843</v>
      </c>
      <c r="G6" s="554" t="s">
        <v>794</v>
      </c>
      <c r="H6" s="553" t="s">
        <v>820</v>
      </c>
      <c r="I6" s="553" t="s">
        <v>843</v>
      </c>
      <c r="J6" s="880" t="s">
        <v>218</v>
      </c>
      <c r="K6" s="880" t="s">
        <v>219</v>
      </c>
      <c r="L6" s="880" t="s">
        <v>220</v>
      </c>
      <c r="M6" s="880" t="s">
        <v>221</v>
      </c>
    </row>
    <row r="7" spans="1:13" ht="12.75">
      <c r="A7" s="557"/>
      <c r="B7" s="556">
        <v>1</v>
      </c>
      <c r="C7" s="557">
        <v>2</v>
      </c>
      <c r="D7" s="557">
        <v>3</v>
      </c>
      <c r="E7" s="558">
        <v>4</v>
      </c>
      <c r="F7" s="557">
        <v>5</v>
      </c>
      <c r="G7" s="558">
        <v>6</v>
      </c>
      <c r="H7" s="558">
        <v>7</v>
      </c>
      <c r="I7" s="559">
        <v>8</v>
      </c>
      <c r="J7" s="881"/>
      <c r="K7" s="881"/>
      <c r="L7" s="881"/>
      <c r="M7" s="881"/>
    </row>
    <row r="8" spans="1:13" ht="12.75" customHeight="1" hidden="1">
      <c r="A8" s="560"/>
      <c r="B8" s="565"/>
      <c r="C8" s="565"/>
      <c r="D8" s="565"/>
      <c r="E8" s="537"/>
      <c r="F8" s="574"/>
      <c r="G8" s="573"/>
      <c r="H8" s="538"/>
      <c r="I8" s="539"/>
      <c r="J8" s="262"/>
      <c r="K8" s="263"/>
      <c r="L8" s="537"/>
      <c r="M8" s="543"/>
    </row>
    <row r="9" spans="1:13" ht="12" customHeight="1">
      <c r="A9" s="561"/>
      <c r="B9" s="561" t="s">
        <v>222</v>
      </c>
      <c r="C9" s="570">
        <v>100</v>
      </c>
      <c r="D9" s="570">
        <v>100</v>
      </c>
      <c r="E9" s="264">
        <v>104.3</v>
      </c>
      <c r="F9" s="544">
        <v>104.3</v>
      </c>
      <c r="G9" s="264">
        <v>114.4</v>
      </c>
      <c r="H9" s="265">
        <v>114.6</v>
      </c>
      <c r="I9" s="266">
        <v>114.8</v>
      </c>
      <c r="J9" s="267">
        <v>4.3</v>
      </c>
      <c r="K9" s="265">
        <v>0</v>
      </c>
      <c r="L9" s="265">
        <v>10.06711409395973</v>
      </c>
      <c r="M9" s="544">
        <v>0.17452006980802537</v>
      </c>
    </row>
    <row r="10" spans="1:13" ht="14.25" customHeight="1" hidden="1">
      <c r="A10" s="561"/>
      <c r="B10" s="566"/>
      <c r="C10" s="570"/>
      <c r="D10" s="570"/>
      <c r="E10" s="264"/>
      <c r="F10" s="544"/>
      <c r="G10" s="264"/>
      <c r="H10" s="265"/>
      <c r="I10" s="266"/>
      <c r="J10" s="267"/>
      <c r="K10" s="265"/>
      <c r="L10" s="265"/>
      <c r="M10" s="544"/>
    </row>
    <row r="11" spans="1:13" ht="12" customHeight="1">
      <c r="A11" s="562">
        <v>1</v>
      </c>
      <c r="B11" s="561" t="s">
        <v>223</v>
      </c>
      <c r="C11" s="570">
        <v>26.97</v>
      </c>
      <c r="D11" s="570">
        <v>100</v>
      </c>
      <c r="E11" s="264">
        <v>100.4</v>
      </c>
      <c r="F11" s="544">
        <v>100.4</v>
      </c>
      <c r="G11" s="264">
        <v>106.6</v>
      </c>
      <c r="H11" s="265">
        <v>106.6</v>
      </c>
      <c r="I11" s="266">
        <v>106.6</v>
      </c>
      <c r="J11" s="267">
        <v>0.4000000000000057</v>
      </c>
      <c r="K11" s="265">
        <v>0</v>
      </c>
      <c r="L11" s="265">
        <v>6.175298804780866</v>
      </c>
      <c r="M11" s="544">
        <v>0</v>
      </c>
    </row>
    <row r="12" spans="1:13" ht="12" customHeight="1" hidden="1">
      <c r="A12" s="562"/>
      <c r="B12" s="561"/>
      <c r="C12" s="570"/>
      <c r="D12" s="570"/>
      <c r="E12" s="264"/>
      <c r="F12" s="544"/>
      <c r="G12" s="264"/>
      <c r="H12" s="265"/>
      <c r="I12" s="266"/>
      <c r="J12" s="267"/>
      <c r="K12" s="265"/>
      <c r="L12" s="265"/>
      <c r="M12" s="544"/>
    </row>
    <row r="13" spans="1:13" ht="15" customHeight="1">
      <c r="A13" s="563"/>
      <c r="B13" s="566" t="s">
        <v>224</v>
      </c>
      <c r="C13" s="571">
        <v>9.8</v>
      </c>
      <c r="D13" s="571">
        <v>100</v>
      </c>
      <c r="E13" s="268">
        <v>100.3</v>
      </c>
      <c r="F13" s="545">
        <v>100.3</v>
      </c>
      <c r="G13" s="268">
        <v>105.8</v>
      </c>
      <c r="H13" s="269">
        <v>105.8</v>
      </c>
      <c r="I13" s="270">
        <v>105.8</v>
      </c>
      <c r="J13" s="271">
        <v>0.29999999999998295</v>
      </c>
      <c r="K13" s="269">
        <v>0</v>
      </c>
      <c r="L13" s="269">
        <v>5.483549351944177</v>
      </c>
      <c r="M13" s="545">
        <v>0</v>
      </c>
    </row>
    <row r="14" spans="1:13" s="575" customFormat="1" ht="15" customHeight="1">
      <c r="A14" s="563"/>
      <c r="B14" s="566" t="s">
        <v>225</v>
      </c>
      <c r="C14" s="571">
        <v>17.17</v>
      </c>
      <c r="D14" s="571">
        <v>100</v>
      </c>
      <c r="E14" s="268">
        <v>100.4</v>
      </c>
      <c r="F14" s="545">
        <v>100.4</v>
      </c>
      <c r="G14" s="268">
        <v>107.1</v>
      </c>
      <c r="H14" s="269">
        <v>107.1</v>
      </c>
      <c r="I14" s="270">
        <v>107.1</v>
      </c>
      <c r="J14" s="271">
        <v>0.4000000000000057</v>
      </c>
      <c r="K14" s="269">
        <v>0</v>
      </c>
      <c r="L14" s="269">
        <v>6.6733067729083615</v>
      </c>
      <c r="M14" s="545">
        <v>0</v>
      </c>
    </row>
    <row r="15" spans="1:13" s="575" customFormat="1" ht="12.75" customHeight="1">
      <c r="A15" s="563"/>
      <c r="B15" s="566"/>
      <c r="C15" s="571"/>
      <c r="D15" s="571"/>
      <c r="E15" s="268"/>
      <c r="F15" s="545"/>
      <c r="G15" s="268"/>
      <c r="H15" s="269"/>
      <c r="I15" s="270"/>
      <c r="J15" s="271"/>
      <c r="K15" s="269"/>
      <c r="L15" s="269"/>
      <c r="M15" s="545"/>
    </row>
    <row r="16" spans="1:13" s="585" customFormat="1" ht="15" customHeight="1">
      <c r="A16" s="577">
        <v>1.1</v>
      </c>
      <c r="B16" s="578" t="s">
        <v>226</v>
      </c>
      <c r="C16" s="579">
        <v>2.82</v>
      </c>
      <c r="D16" s="579">
        <v>100</v>
      </c>
      <c r="E16" s="580">
        <v>100</v>
      </c>
      <c r="F16" s="581">
        <v>100</v>
      </c>
      <c r="G16" s="580">
        <v>110</v>
      </c>
      <c r="H16" s="582">
        <v>110</v>
      </c>
      <c r="I16" s="583">
        <v>110</v>
      </c>
      <c r="J16" s="584">
        <v>0</v>
      </c>
      <c r="K16" s="582">
        <v>0</v>
      </c>
      <c r="L16" s="582">
        <v>10</v>
      </c>
      <c r="M16" s="581">
        <v>0</v>
      </c>
    </row>
    <row r="17" spans="1:13" ht="13.5" customHeight="1">
      <c r="A17" s="562"/>
      <c r="B17" s="566" t="s">
        <v>224</v>
      </c>
      <c r="C17" s="571">
        <v>0.31</v>
      </c>
      <c r="D17" s="571">
        <v>100</v>
      </c>
      <c r="E17" s="268">
        <v>100</v>
      </c>
      <c r="F17" s="545">
        <v>100</v>
      </c>
      <c r="G17" s="268">
        <v>110</v>
      </c>
      <c r="H17" s="269">
        <v>110</v>
      </c>
      <c r="I17" s="270">
        <v>110</v>
      </c>
      <c r="J17" s="271">
        <v>0</v>
      </c>
      <c r="K17" s="269">
        <v>0</v>
      </c>
      <c r="L17" s="269">
        <v>10</v>
      </c>
      <c r="M17" s="545">
        <v>0</v>
      </c>
    </row>
    <row r="18" spans="1:13" ht="15" customHeight="1">
      <c r="A18" s="563"/>
      <c r="B18" s="566" t="s">
        <v>225</v>
      </c>
      <c r="C18" s="571">
        <v>2.51</v>
      </c>
      <c r="D18" s="571">
        <v>100</v>
      </c>
      <c r="E18" s="268">
        <v>100</v>
      </c>
      <c r="F18" s="545">
        <v>100</v>
      </c>
      <c r="G18" s="268">
        <v>110</v>
      </c>
      <c r="H18" s="269">
        <v>110</v>
      </c>
      <c r="I18" s="270">
        <v>110</v>
      </c>
      <c r="J18" s="271">
        <v>0</v>
      </c>
      <c r="K18" s="269">
        <v>0</v>
      </c>
      <c r="L18" s="269">
        <v>10</v>
      </c>
      <c r="M18" s="545">
        <v>0</v>
      </c>
    </row>
    <row r="19" spans="1:13" s="585" customFormat="1" ht="15" customHeight="1">
      <c r="A19" s="577">
        <v>1.2</v>
      </c>
      <c r="B19" s="578" t="s">
        <v>227</v>
      </c>
      <c r="C19" s="579">
        <v>1.14</v>
      </c>
      <c r="D19" s="579">
        <v>100</v>
      </c>
      <c r="E19" s="580">
        <v>104.4</v>
      </c>
      <c r="F19" s="581">
        <v>104.4</v>
      </c>
      <c r="G19" s="580">
        <v>111.4</v>
      </c>
      <c r="H19" s="582">
        <v>111.4</v>
      </c>
      <c r="I19" s="583">
        <v>111.4</v>
      </c>
      <c r="J19" s="584">
        <v>4.400000000000006</v>
      </c>
      <c r="K19" s="582">
        <v>0</v>
      </c>
      <c r="L19" s="582">
        <v>6.704980842911866</v>
      </c>
      <c r="M19" s="581">
        <v>0</v>
      </c>
    </row>
    <row r="20" spans="1:13" ht="15" customHeight="1">
      <c r="A20" s="563"/>
      <c r="B20" s="566" t="s">
        <v>224</v>
      </c>
      <c r="C20" s="571">
        <v>0.19</v>
      </c>
      <c r="D20" s="571">
        <v>100</v>
      </c>
      <c r="E20" s="268">
        <v>106.4</v>
      </c>
      <c r="F20" s="545">
        <v>106.4</v>
      </c>
      <c r="G20" s="268">
        <v>114.2</v>
      </c>
      <c r="H20" s="269">
        <v>114.2</v>
      </c>
      <c r="I20" s="270">
        <v>114.2</v>
      </c>
      <c r="J20" s="271">
        <v>6.400000000000006</v>
      </c>
      <c r="K20" s="269">
        <v>0</v>
      </c>
      <c r="L20" s="269">
        <v>7.330827067669162</v>
      </c>
      <c r="M20" s="545">
        <v>0</v>
      </c>
    </row>
    <row r="21" spans="1:13" ht="15" customHeight="1">
      <c r="A21" s="563"/>
      <c r="B21" s="566" t="s">
        <v>225</v>
      </c>
      <c r="C21" s="571">
        <v>0.95</v>
      </c>
      <c r="D21" s="571">
        <v>100</v>
      </c>
      <c r="E21" s="268">
        <v>104</v>
      </c>
      <c r="F21" s="545">
        <v>104</v>
      </c>
      <c r="G21" s="268">
        <v>110.8</v>
      </c>
      <c r="H21" s="269">
        <v>110.8</v>
      </c>
      <c r="I21" s="270">
        <v>110.8</v>
      </c>
      <c r="J21" s="271">
        <v>4</v>
      </c>
      <c r="K21" s="269">
        <v>0</v>
      </c>
      <c r="L21" s="269">
        <v>6.538461538461533</v>
      </c>
      <c r="M21" s="545">
        <v>0</v>
      </c>
    </row>
    <row r="22" spans="1:13" s="585" customFormat="1" ht="15" customHeight="1">
      <c r="A22" s="577">
        <v>1.3</v>
      </c>
      <c r="B22" s="578" t="s">
        <v>228</v>
      </c>
      <c r="C22" s="579">
        <v>0.55</v>
      </c>
      <c r="D22" s="579">
        <v>100</v>
      </c>
      <c r="E22" s="580">
        <v>110</v>
      </c>
      <c r="F22" s="581">
        <v>110</v>
      </c>
      <c r="G22" s="580">
        <v>113.3</v>
      </c>
      <c r="H22" s="582">
        <v>113.3</v>
      </c>
      <c r="I22" s="583">
        <v>113.3</v>
      </c>
      <c r="J22" s="584">
        <v>10</v>
      </c>
      <c r="K22" s="582">
        <v>0</v>
      </c>
      <c r="L22" s="582">
        <v>3</v>
      </c>
      <c r="M22" s="581">
        <v>0</v>
      </c>
    </row>
    <row r="23" spans="1:13" ht="15" customHeight="1">
      <c r="A23" s="562"/>
      <c r="B23" s="566" t="s">
        <v>224</v>
      </c>
      <c r="C23" s="571">
        <v>0.1</v>
      </c>
      <c r="D23" s="571">
        <v>100</v>
      </c>
      <c r="E23" s="268">
        <v>112.6</v>
      </c>
      <c r="F23" s="545">
        <v>112.6</v>
      </c>
      <c r="G23" s="268">
        <v>117.6</v>
      </c>
      <c r="H23" s="269">
        <v>117.6</v>
      </c>
      <c r="I23" s="270">
        <v>117.6</v>
      </c>
      <c r="J23" s="271">
        <v>12.6</v>
      </c>
      <c r="K23" s="269">
        <v>0</v>
      </c>
      <c r="L23" s="269">
        <v>4.440497335701593</v>
      </c>
      <c r="M23" s="545">
        <v>0</v>
      </c>
    </row>
    <row r="24" spans="1:13" ht="15" customHeight="1">
      <c r="A24" s="562"/>
      <c r="B24" s="566" t="s">
        <v>225</v>
      </c>
      <c r="C24" s="571">
        <v>0.45</v>
      </c>
      <c r="D24" s="571">
        <v>100</v>
      </c>
      <c r="E24" s="268">
        <v>109.4</v>
      </c>
      <c r="F24" s="545">
        <v>109.4</v>
      </c>
      <c r="G24" s="268">
        <v>112.3</v>
      </c>
      <c r="H24" s="269">
        <v>112.3</v>
      </c>
      <c r="I24" s="270">
        <v>112.3</v>
      </c>
      <c r="J24" s="271">
        <v>9.400000000000006</v>
      </c>
      <c r="K24" s="269">
        <v>0</v>
      </c>
      <c r="L24" s="269">
        <v>2.650822669104187</v>
      </c>
      <c r="M24" s="545">
        <v>0</v>
      </c>
    </row>
    <row r="25" spans="1:13" s="585" customFormat="1" ht="15" customHeight="1">
      <c r="A25" s="577">
        <v>1.4</v>
      </c>
      <c r="B25" s="578" t="s">
        <v>229</v>
      </c>
      <c r="C25" s="579">
        <v>4.01</v>
      </c>
      <c r="D25" s="579">
        <v>100</v>
      </c>
      <c r="E25" s="580">
        <v>100</v>
      </c>
      <c r="F25" s="581">
        <v>100</v>
      </c>
      <c r="G25" s="580">
        <v>111.4</v>
      </c>
      <c r="H25" s="582">
        <v>111.4</v>
      </c>
      <c r="I25" s="583">
        <v>111.4</v>
      </c>
      <c r="J25" s="584">
        <v>0</v>
      </c>
      <c r="K25" s="582">
        <v>0</v>
      </c>
      <c r="L25" s="582">
        <v>11.4</v>
      </c>
      <c r="M25" s="581">
        <v>0</v>
      </c>
    </row>
    <row r="26" spans="1:13" ht="15" customHeight="1">
      <c r="A26" s="563"/>
      <c r="B26" s="566" t="s">
        <v>224</v>
      </c>
      <c r="C26" s="571">
        <v>0.17</v>
      </c>
      <c r="D26" s="571">
        <v>100</v>
      </c>
      <c r="E26" s="268">
        <v>100</v>
      </c>
      <c r="F26" s="545">
        <v>100</v>
      </c>
      <c r="G26" s="268">
        <v>109.9</v>
      </c>
      <c r="H26" s="269">
        <v>109.9</v>
      </c>
      <c r="I26" s="270">
        <v>109.9</v>
      </c>
      <c r="J26" s="271">
        <v>0</v>
      </c>
      <c r="K26" s="269">
        <v>0</v>
      </c>
      <c r="L26" s="269">
        <v>9.899999999999991</v>
      </c>
      <c r="M26" s="545">
        <v>0</v>
      </c>
    </row>
    <row r="27" spans="1:15" ht="15" customHeight="1">
      <c r="A27" s="563"/>
      <c r="B27" s="566" t="s">
        <v>225</v>
      </c>
      <c r="C27" s="571">
        <v>3.84</v>
      </c>
      <c r="D27" s="571">
        <v>100</v>
      </c>
      <c r="E27" s="268">
        <v>100</v>
      </c>
      <c r="F27" s="545">
        <v>100</v>
      </c>
      <c r="G27" s="268">
        <v>111.5</v>
      </c>
      <c r="H27" s="269">
        <v>111.5</v>
      </c>
      <c r="I27" s="270">
        <v>111.5</v>
      </c>
      <c r="J27" s="271">
        <v>0</v>
      </c>
      <c r="K27" s="269">
        <v>0</v>
      </c>
      <c r="L27" s="269">
        <v>11.5</v>
      </c>
      <c r="M27" s="545">
        <v>0</v>
      </c>
      <c r="O27" s="540"/>
    </row>
    <row r="28" spans="1:13" s="585" customFormat="1" ht="15" customHeight="1">
      <c r="A28" s="577">
        <v>1.5</v>
      </c>
      <c r="B28" s="578" t="s">
        <v>230</v>
      </c>
      <c r="C28" s="579">
        <v>10.55</v>
      </c>
      <c r="D28" s="579">
        <v>100</v>
      </c>
      <c r="E28" s="580">
        <v>100</v>
      </c>
      <c r="F28" s="581">
        <v>100</v>
      </c>
      <c r="G28" s="580">
        <v>107</v>
      </c>
      <c r="H28" s="582">
        <v>107</v>
      </c>
      <c r="I28" s="583">
        <v>107</v>
      </c>
      <c r="J28" s="584">
        <v>0</v>
      </c>
      <c r="K28" s="582">
        <v>0</v>
      </c>
      <c r="L28" s="582">
        <v>7</v>
      </c>
      <c r="M28" s="581">
        <v>0</v>
      </c>
    </row>
    <row r="29" spans="1:13" ht="15" customHeight="1">
      <c r="A29" s="563"/>
      <c r="B29" s="566" t="s">
        <v>224</v>
      </c>
      <c r="C29" s="571">
        <v>6.8</v>
      </c>
      <c r="D29" s="571">
        <v>100</v>
      </c>
      <c r="E29" s="268">
        <v>100</v>
      </c>
      <c r="F29" s="545">
        <v>100</v>
      </c>
      <c r="G29" s="268">
        <v>106.5</v>
      </c>
      <c r="H29" s="269">
        <v>106.5</v>
      </c>
      <c r="I29" s="270">
        <v>106.5</v>
      </c>
      <c r="J29" s="271">
        <v>0</v>
      </c>
      <c r="K29" s="269">
        <v>0</v>
      </c>
      <c r="L29" s="269">
        <v>6.5</v>
      </c>
      <c r="M29" s="545">
        <v>0</v>
      </c>
    </row>
    <row r="30" spans="1:13" ht="15" customHeight="1">
      <c r="A30" s="563"/>
      <c r="B30" s="566" t="s">
        <v>225</v>
      </c>
      <c r="C30" s="571">
        <v>3.75</v>
      </c>
      <c r="D30" s="571">
        <v>100</v>
      </c>
      <c r="E30" s="268">
        <v>100</v>
      </c>
      <c r="F30" s="545">
        <v>100</v>
      </c>
      <c r="G30" s="268">
        <v>108</v>
      </c>
      <c r="H30" s="269">
        <v>108</v>
      </c>
      <c r="I30" s="270">
        <v>108</v>
      </c>
      <c r="J30" s="271">
        <v>0</v>
      </c>
      <c r="K30" s="269">
        <v>0</v>
      </c>
      <c r="L30" s="269">
        <v>8</v>
      </c>
      <c r="M30" s="545">
        <v>0</v>
      </c>
    </row>
    <row r="31" spans="1:13" s="585" customFormat="1" ht="15" customHeight="1">
      <c r="A31" s="577">
        <v>1.6</v>
      </c>
      <c r="B31" s="578" t="s">
        <v>231</v>
      </c>
      <c r="C31" s="579">
        <v>7.9</v>
      </c>
      <c r="D31" s="579">
        <v>100</v>
      </c>
      <c r="E31" s="580">
        <v>100</v>
      </c>
      <c r="F31" s="581">
        <v>100</v>
      </c>
      <c r="G31" s="580">
        <v>101.3</v>
      </c>
      <c r="H31" s="582">
        <v>101.3</v>
      </c>
      <c r="I31" s="583">
        <v>101.3</v>
      </c>
      <c r="J31" s="584">
        <v>0</v>
      </c>
      <c r="K31" s="582">
        <v>0</v>
      </c>
      <c r="L31" s="582">
        <v>1.299999999999983</v>
      </c>
      <c r="M31" s="581">
        <v>0</v>
      </c>
    </row>
    <row r="32" spans="1:13" ht="15" customHeight="1">
      <c r="A32" s="563"/>
      <c r="B32" s="566" t="s">
        <v>224</v>
      </c>
      <c r="C32" s="571">
        <v>2.24</v>
      </c>
      <c r="D32" s="571">
        <v>100</v>
      </c>
      <c r="E32" s="268">
        <v>100</v>
      </c>
      <c r="F32" s="545">
        <v>100</v>
      </c>
      <c r="G32" s="268">
        <v>101.5</v>
      </c>
      <c r="H32" s="269">
        <v>101.5</v>
      </c>
      <c r="I32" s="270">
        <v>101.5</v>
      </c>
      <c r="J32" s="271">
        <v>0</v>
      </c>
      <c r="K32" s="269">
        <v>0</v>
      </c>
      <c r="L32" s="269">
        <v>1.4999999999999858</v>
      </c>
      <c r="M32" s="545">
        <v>0</v>
      </c>
    </row>
    <row r="33" spans="1:13" ht="15" customHeight="1">
      <c r="A33" s="563"/>
      <c r="B33" s="566" t="s">
        <v>225</v>
      </c>
      <c r="C33" s="571">
        <v>5.66</v>
      </c>
      <c r="D33" s="571">
        <v>100</v>
      </c>
      <c r="E33" s="268">
        <v>100</v>
      </c>
      <c r="F33" s="545">
        <v>100</v>
      </c>
      <c r="G33" s="268">
        <v>101.3</v>
      </c>
      <c r="H33" s="269">
        <v>101.3</v>
      </c>
      <c r="I33" s="270">
        <v>101.3</v>
      </c>
      <c r="J33" s="271">
        <v>0</v>
      </c>
      <c r="K33" s="269">
        <v>0</v>
      </c>
      <c r="L33" s="269">
        <v>1.299999999999983</v>
      </c>
      <c r="M33" s="545">
        <v>0</v>
      </c>
    </row>
    <row r="34" spans="1:13" s="575" customFormat="1" ht="6" customHeight="1">
      <c r="A34" s="564"/>
      <c r="B34" s="569"/>
      <c r="C34" s="572"/>
      <c r="D34" s="572"/>
      <c r="E34" s="546"/>
      <c r="F34" s="550"/>
      <c r="G34" s="546"/>
      <c r="H34" s="547"/>
      <c r="I34" s="548"/>
      <c r="J34" s="549"/>
      <c r="K34" s="547"/>
      <c r="L34" s="547"/>
      <c r="M34" s="550"/>
    </row>
    <row r="35" spans="1:13" s="575" customFormat="1" ht="12.75">
      <c r="A35" s="576">
        <v>2</v>
      </c>
      <c r="B35" s="568" t="s">
        <v>232</v>
      </c>
      <c r="C35" s="570">
        <v>73.03</v>
      </c>
      <c r="D35" s="570">
        <v>100</v>
      </c>
      <c r="E35" s="264">
        <v>105.7</v>
      </c>
      <c r="F35" s="544">
        <v>105.7</v>
      </c>
      <c r="G35" s="264">
        <v>117.2</v>
      </c>
      <c r="H35" s="265">
        <v>117.5</v>
      </c>
      <c r="I35" s="266">
        <v>117.8</v>
      </c>
      <c r="J35" s="267">
        <v>5.699999999999989</v>
      </c>
      <c r="K35" s="265">
        <v>0</v>
      </c>
      <c r="L35" s="265">
        <v>11.447492904446534</v>
      </c>
      <c r="M35" s="544">
        <v>0.2553191489361666</v>
      </c>
    </row>
    <row r="36" spans="1:13" ht="9.75" customHeight="1">
      <c r="A36" s="563"/>
      <c r="B36" s="567"/>
      <c r="C36" s="571"/>
      <c r="D36" s="571"/>
      <c r="E36" s="268"/>
      <c r="F36" s="545"/>
      <c r="G36" s="268"/>
      <c r="H36" s="269"/>
      <c r="I36" s="270"/>
      <c r="J36" s="271"/>
      <c r="K36" s="269"/>
      <c r="L36" s="269"/>
      <c r="M36" s="545"/>
    </row>
    <row r="37" spans="1:13" s="585" customFormat="1" ht="12.75">
      <c r="A37" s="577">
        <v>2.1</v>
      </c>
      <c r="B37" s="586" t="s">
        <v>233</v>
      </c>
      <c r="C37" s="579">
        <v>39.49</v>
      </c>
      <c r="D37" s="579">
        <v>100</v>
      </c>
      <c r="E37" s="580">
        <v>107.3</v>
      </c>
      <c r="F37" s="581">
        <v>107.3</v>
      </c>
      <c r="G37" s="580">
        <v>118.7</v>
      </c>
      <c r="H37" s="582">
        <v>118.6</v>
      </c>
      <c r="I37" s="583">
        <v>119</v>
      </c>
      <c r="J37" s="584">
        <v>7.3</v>
      </c>
      <c r="K37" s="582">
        <v>0</v>
      </c>
      <c r="L37" s="582">
        <v>10.904007455731588</v>
      </c>
      <c r="M37" s="581">
        <v>0.337268128161881</v>
      </c>
    </row>
    <row r="38" spans="1:13" ht="12.75">
      <c r="A38" s="563"/>
      <c r="B38" s="567" t="s">
        <v>234</v>
      </c>
      <c r="C38" s="571">
        <v>20.49</v>
      </c>
      <c r="D38" s="571">
        <v>100</v>
      </c>
      <c r="E38" s="268">
        <v>105.4</v>
      </c>
      <c r="F38" s="545">
        <v>105.4</v>
      </c>
      <c r="G38" s="268">
        <v>116.7</v>
      </c>
      <c r="H38" s="269">
        <v>116.6</v>
      </c>
      <c r="I38" s="270">
        <v>117.2</v>
      </c>
      <c r="J38" s="271">
        <v>5.400000000000006</v>
      </c>
      <c r="K38" s="269">
        <v>0</v>
      </c>
      <c r="L38" s="269">
        <v>11.195445920303598</v>
      </c>
      <c r="M38" s="545">
        <v>0.5145797598627837</v>
      </c>
    </row>
    <row r="39" spans="1:13" ht="12.75">
      <c r="A39" s="563"/>
      <c r="B39" s="567" t="s">
        <v>235</v>
      </c>
      <c r="C39" s="571">
        <v>19</v>
      </c>
      <c r="D39" s="571">
        <v>100</v>
      </c>
      <c r="E39" s="268">
        <v>109.4</v>
      </c>
      <c r="F39" s="545">
        <v>109.4</v>
      </c>
      <c r="G39" s="268">
        <v>120.9</v>
      </c>
      <c r="H39" s="269">
        <v>120.8</v>
      </c>
      <c r="I39" s="270">
        <v>120.8</v>
      </c>
      <c r="J39" s="271">
        <v>9.400000000000006</v>
      </c>
      <c r="K39" s="269">
        <v>0</v>
      </c>
      <c r="L39" s="269">
        <v>10.420475319926865</v>
      </c>
      <c r="M39" s="545">
        <v>0</v>
      </c>
    </row>
    <row r="40" spans="1:13" s="585" customFormat="1" ht="12.75">
      <c r="A40" s="577">
        <v>2.2</v>
      </c>
      <c r="B40" s="586" t="s">
        <v>236</v>
      </c>
      <c r="C40" s="579">
        <v>25.25</v>
      </c>
      <c r="D40" s="579">
        <v>100</v>
      </c>
      <c r="E40" s="580">
        <v>105.1</v>
      </c>
      <c r="F40" s="581">
        <v>105.1</v>
      </c>
      <c r="G40" s="580">
        <v>117.8</v>
      </c>
      <c r="H40" s="582">
        <v>118.9</v>
      </c>
      <c r="I40" s="583">
        <v>119.1</v>
      </c>
      <c r="J40" s="584">
        <v>5.099999999999994</v>
      </c>
      <c r="K40" s="582">
        <v>0</v>
      </c>
      <c r="L40" s="582">
        <v>13.320647002854429</v>
      </c>
      <c r="M40" s="581">
        <v>0.16820857863750405</v>
      </c>
    </row>
    <row r="41" spans="1:13" ht="12.75">
      <c r="A41" s="563"/>
      <c r="B41" s="567" t="s">
        <v>237</v>
      </c>
      <c r="C41" s="571">
        <v>6.31</v>
      </c>
      <c r="D41" s="571">
        <v>100</v>
      </c>
      <c r="E41" s="268">
        <v>103.5</v>
      </c>
      <c r="F41" s="545">
        <v>103.5</v>
      </c>
      <c r="G41" s="268">
        <v>110.7</v>
      </c>
      <c r="H41" s="269">
        <v>111.9</v>
      </c>
      <c r="I41" s="270">
        <v>112</v>
      </c>
      <c r="J41" s="271">
        <v>3.499999999999986</v>
      </c>
      <c r="K41" s="269">
        <v>0</v>
      </c>
      <c r="L41" s="269">
        <v>8.212560386473427</v>
      </c>
      <c r="M41" s="545">
        <v>0.08936550491509365</v>
      </c>
    </row>
    <row r="42" spans="1:13" ht="12.75">
      <c r="A42" s="563"/>
      <c r="B42" s="567" t="s">
        <v>238</v>
      </c>
      <c r="C42" s="571">
        <v>6.31</v>
      </c>
      <c r="D42" s="571">
        <v>100</v>
      </c>
      <c r="E42" s="268">
        <v>105.3</v>
      </c>
      <c r="F42" s="545">
        <v>105.3</v>
      </c>
      <c r="G42" s="268">
        <v>115.8</v>
      </c>
      <c r="H42" s="269">
        <v>116.9</v>
      </c>
      <c r="I42" s="270">
        <v>117.1</v>
      </c>
      <c r="J42" s="271">
        <v>5.3</v>
      </c>
      <c r="K42" s="269">
        <v>0</v>
      </c>
      <c r="L42" s="269">
        <v>11.206077872744544</v>
      </c>
      <c r="M42" s="545">
        <v>0.17108639863130293</v>
      </c>
    </row>
    <row r="43" spans="1:13" ht="12.75">
      <c r="A43" s="563"/>
      <c r="B43" s="567" t="s">
        <v>239</v>
      </c>
      <c r="C43" s="571">
        <v>6.31</v>
      </c>
      <c r="D43" s="571">
        <v>100</v>
      </c>
      <c r="E43" s="268">
        <v>105.9</v>
      </c>
      <c r="F43" s="545">
        <v>105.9</v>
      </c>
      <c r="G43" s="268">
        <v>121.1</v>
      </c>
      <c r="H43" s="269">
        <v>122.1</v>
      </c>
      <c r="I43" s="270">
        <v>122.3</v>
      </c>
      <c r="J43" s="271">
        <v>5.90000000000002</v>
      </c>
      <c r="K43" s="269">
        <v>0</v>
      </c>
      <c r="L43" s="269">
        <v>15.486307837582629</v>
      </c>
      <c r="M43" s="545">
        <v>0.16380016380017537</v>
      </c>
    </row>
    <row r="44" spans="1:13" ht="12.75">
      <c r="A44" s="563"/>
      <c r="B44" s="567" t="s">
        <v>240</v>
      </c>
      <c r="C44" s="571">
        <v>6.32</v>
      </c>
      <c r="D44" s="571">
        <v>100</v>
      </c>
      <c r="E44" s="268">
        <v>105.8</v>
      </c>
      <c r="F44" s="545">
        <v>105.8</v>
      </c>
      <c r="G44" s="268">
        <v>123.7</v>
      </c>
      <c r="H44" s="269">
        <v>124.9</v>
      </c>
      <c r="I44" s="270">
        <v>125.3</v>
      </c>
      <c r="J44" s="271">
        <v>5.800000000000011</v>
      </c>
      <c r="K44" s="269">
        <v>0</v>
      </c>
      <c r="L44" s="269">
        <v>18.431001890359184</v>
      </c>
      <c r="M44" s="545">
        <v>0.3202562049639681</v>
      </c>
    </row>
    <row r="45" spans="1:13" s="585" customFormat="1" ht="12.75">
      <c r="A45" s="577">
        <v>2.3</v>
      </c>
      <c r="B45" s="586" t="s">
        <v>241</v>
      </c>
      <c r="C45" s="579">
        <v>8.29</v>
      </c>
      <c r="D45" s="579">
        <v>100</v>
      </c>
      <c r="E45" s="580">
        <v>100.3</v>
      </c>
      <c r="F45" s="581">
        <v>100.3</v>
      </c>
      <c r="G45" s="580">
        <v>108.2</v>
      </c>
      <c r="H45" s="582">
        <v>107.7</v>
      </c>
      <c r="I45" s="583">
        <v>107.8</v>
      </c>
      <c r="J45" s="584">
        <v>0.29999999999998295</v>
      </c>
      <c r="K45" s="582">
        <v>0</v>
      </c>
      <c r="L45" s="582">
        <v>7.477567298105697</v>
      </c>
      <c r="M45" s="581">
        <v>0.09285051067780614</v>
      </c>
    </row>
    <row r="46" spans="1:13" s="585" customFormat="1" ht="12.75">
      <c r="A46" s="577"/>
      <c r="B46" s="586" t="s">
        <v>242</v>
      </c>
      <c r="C46" s="579">
        <v>2.76</v>
      </c>
      <c r="D46" s="579">
        <v>100</v>
      </c>
      <c r="E46" s="580">
        <v>101.2</v>
      </c>
      <c r="F46" s="581">
        <v>101.2</v>
      </c>
      <c r="G46" s="580">
        <v>108.6</v>
      </c>
      <c r="H46" s="582">
        <v>108.6</v>
      </c>
      <c r="I46" s="583">
        <v>108.9</v>
      </c>
      <c r="J46" s="584">
        <v>1.2</v>
      </c>
      <c r="K46" s="582">
        <v>0</v>
      </c>
      <c r="L46" s="582">
        <v>7.608695652173921</v>
      </c>
      <c r="M46" s="581">
        <v>0.2762430939226732</v>
      </c>
    </row>
    <row r="47" spans="1:13" ht="12.75">
      <c r="A47" s="563"/>
      <c r="B47" s="567" t="s">
        <v>238</v>
      </c>
      <c r="C47" s="571">
        <v>1.38</v>
      </c>
      <c r="D47" s="571">
        <v>100</v>
      </c>
      <c r="E47" s="268">
        <v>101</v>
      </c>
      <c r="F47" s="545">
        <v>101</v>
      </c>
      <c r="G47" s="268">
        <v>108.5</v>
      </c>
      <c r="H47" s="269">
        <v>108.5</v>
      </c>
      <c r="I47" s="270">
        <v>109.1</v>
      </c>
      <c r="J47" s="271">
        <v>1</v>
      </c>
      <c r="K47" s="269">
        <v>0</v>
      </c>
      <c r="L47" s="269">
        <v>8.019801980198011</v>
      </c>
      <c r="M47" s="545">
        <v>0.5529953917050534</v>
      </c>
    </row>
    <row r="48" spans="1:13" ht="12.75">
      <c r="A48" s="563"/>
      <c r="B48" s="567" t="s">
        <v>240</v>
      </c>
      <c r="C48" s="571">
        <v>1.38</v>
      </c>
      <c r="D48" s="571">
        <v>100</v>
      </c>
      <c r="E48" s="268">
        <v>101.4</v>
      </c>
      <c r="F48" s="545">
        <v>101.4</v>
      </c>
      <c r="G48" s="268">
        <v>108.7</v>
      </c>
      <c r="H48" s="269">
        <v>108.7</v>
      </c>
      <c r="I48" s="270">
        <v>108.7</v>
      </c>
      <c r="J48" s="271">
        <v>1.4000000000000057</v>
      </c>
      <c r="K48" s="269">
        <v>0</v>
      </c>
      <c r="L48" s="269">
        <v>7.1992110453648905</v>
      </c>
      <c r="M48" s="545">
        <v>0</v>
      </c>
    </row>
    <row r="49" spans="1:13" s="585" customFormat="1" ht="12.75">
      <c r="A49" s="577"/>
      <c r="B49" s="586" t="s">
        <v>243</v>
      </c>
      <c r="C49" s="579">
        <v>2.76</v>
      </c>
      <c r="D49" s="579">
        <v>100</v>
      </c>
      <c r="E49" s="580">
        <v>100.6</v>
      </c>
      <c r="F49" s="581">
        <v>100.6</v>
      </c>
      <c r="G49" s="580">
        <v>106.1</v>
      </c>
      <c r="H49" s="582">
        <v>106.1</v>
      </c>
      <c r="I49" s="583">
        <v>106.1</v>
      </c>
      <c r="J49" s="584">
        <v>0.5999999999999943</v>
      </c>
      <c r="K49" s="582">
        <v>0</v>
      </c>
      <c r="L49" s="582">
        <v>5.467196819085501</v>
      </c>
      <c r="M49" s="581">
        <v>0</v>
      </c>
    </row>
    <row r="50" spans="1:13" ht="12.75">
      <c r="A50" s="563"/>
      <c r="B50" s="567" t="s">
        <v>238</v>
      </c>
      <c r="C50" s="571">
        <v>1.38</v>
      </c>
      <c r="D50" s="571">
        <v>100</v>
      </c>
      <c r="E50" s="268">
        <v>100.3</v>
      </c>
      <c r="F50" s="545">
        <v>100.3</v>
      </c>
      <c r="G50" s="268">
        <v>107.3</v>
      </c>
      <c r="H50" s="269">
        <v>107.3</v>
      </c>
      <c r="I50" s="270">
        <v>107.3</v>
      </c>
      <c r="J50" s="271">
        <v>0.29999999999998295</v>
      </c>
      <c r="K50" s="269">
        <v>0</v>
      </c>
      <c r="L50" s="269">
        <v>6.9790628115653135</v>
      </c>
      <c r="M50" s="545">
        <v>0</v>
      </c>
    </row>
    <row r="51" spans="1:13" ht="12.75">
      <c r="A51" s="563"/>
      <c r="B51" s="567" t="s">
        <v>240</v>
      </c>
      <c r="C51" s="571">
        <v>1.38</v>
      </c>
      <c r="D51" s="571">
        <v>100</v>
      </c>
      <c r="E51" s="268">
        <v>100.9</v>
      </c>
      <c r="F51" s="545">
        <v>100.9</v>
      </c>
      <c r="G51" s="268">
        <v>105</v>
      </c>
      <c r="H51" s="269">
        <v>105</v>
      </c>
      <c r="I51" s="270">
        <v>105</v>
      </c>
      <c r="J51" s="271">
        <v>0.9000000000000057</v>
      </c>
      <c r="K51" s="269">
        <v>0</v>
      </c>
      <c r="L51" s="269">
        <v>4.063429137760139</v>
      </c>
      <c r="M51" s="545">
        <v>0</v>
      </c>
    </row>
    <row r="52" spans="1:13" s="585" customFormat="1" ht="12.75">
      <c r="A52" s="577"/>
      <c r="B52" s="586" t="s">
        <v>772</v>
      </c>
      <c r="C52" s="579">
        <v>2.77</v>
      </c>
      <c r="D52" s="579">
        <v>100</v>
      </c>
      <c r="E52" s="580">
        <v>99.1</v>
      </c>
      <c r="F52" s="581">
        <v>99.1</v>
      </c>
      <c r="G52" s="580">
        <v>110</v>
      </c>
      <c r="H52" s="582">
        <v>108.4</v>
      </c>
      <c r="I52" s="583">
        <v>108.5</v>
      </c>
      <c r="J52" s="584">
        <v>-0.9000000000000057</v>
      </c>
      <c r="K52" s="582">
        <v>0</v>
      </c>
      <c r="L52" s="582">
        <v>9.485368314833508</v>
      </c>
      <c r="M52" s="581">
        <v>0.09225092250922273</v>
      </c>
    </row>
    <row r="53" spans="1:13" ht="12.75">
      <c r="A53" s="563"/>
      <c r="B53" s="567" t="s">
        <v>234</v>
      </c>
      <c r="C53" s="571">
        <v>1.38</v>
      </c>
      <c r="D53" s="571">
        <v>100</v>
      </c>
      <c r="E53" s="268">
        <v>99</v>
      </c>
      <c r="F53" s="545">
        <v>99</v>
      </c>
      <c r="G53" s="268">
        <v>109.4</v>
      </c>
      <c r="H53" s="269">
        <v>107.8</v>
      </c>
      <c r="I53" s="270">
        <v>107.9</v>
      </c>
      <c r="J53" s="271">
        <v>-1</v>
      </c>
      <c r="K53" s="269">
        <v>0</v>
      </c>
      <c r="L53" s="269">
        <v>8.98989898989899</v>
      </c>
      <c r="M53" s="545">
        <v>0.09276437847867669</v>
      </c>
    </row>
    <row r="54" spans="1:13" ht="12.75">
      <c r="A54" s="564"/>
      <c r="B54" s="569" t="s">
        <v>235</v>
      </c>
      <c r="C54" s="572">
        <v>1.39</v>
      </c>
      <c r="D54" s="572">
        <v>100</v>
      </c>
      <c r="E54" s="546">
        <v>99.3</v>
      </c>
      <c r="F54" s="550">
        <v>99.3</v>
      </c>
      <c r="G54" s="546">
        <v>110.6</v>
      </c>
      <c r="H54" s="547">
        <v>109</v>
      </c>
      <c r="I54" s="548">
        <v>109</v>
      </c>
      <c r="J54" s="549">
        <v>-0.7000000000000028</v>
      </c>
      <c r="K54" s="547">
        <v>0</v>
      </c>
      <c r="L54" s="547">
        <v>9.768378650553885</v>
      </c>
      <c r="M54" s="550">
        <v>0</v>
      </c>
    </row>
    <row r="55" ht="12.75">
      <c r="B55" s="541" t="s">
        <v>208</v>
      </c>
    </row>
  </sheetData>
  <mergeCells count="13">
    <mergeCell ref="A5:A6"/>
    <mergeCell ref="B5:B6"/>
    <mergeCell ref="E5:F5"/>
    <mergeCell ref="G5:I5"/>
    <mergeCell ref="A1:M1"/>
    <mergeCell ref="A2:M2"/>
    <mergeCell ref="A3:M3"/>
    <mergeCell ref="A4:M4"/>
    <mergeCell ref="K6:K7"/>
    <mergeCell ref="L6:L7"/>
    <mergeCell ref="M6:M7"/>
    <mergeCell ref="J5:M5"/>
    <mergeCell ref="J6:J7"/>
  </mergeCells>
  <printOptions/>
  <pageMargins left="1.3" right="1.3" top="2" bottom="2" header="0.5" footer="0.5"/>
  <pageSetup fitToHeight="1" fitToWidth="1" horizontalDpi="600" verticalDpi="600" orientation="portrait" paperSize="9" scale="61" r:id="rId1"/>
</worksheet>
</file>

<file path=xl/worksheets/sheet14.xml><?xml version="1.0" encoding="utf-8"?>
<worksheet xmlns="http://schemas.openxmlformats.org/spreadsheetml/2006/main" xmlns:r="http://schemas.openxmlformats.org/officeDocument/2006/relationships">
  <sheetPr>
    <pageSetUpPr fitToPage="1"/>
  </sheetPr>
  <dimension ref="A1:U53"/>
  <sheetViews>
    <sheetView workbookViewId="0" topLeftCell="A28">
      <selection activeCell="F47" sqref="F47:F48"/>
    </sheetView>
  </sheetViews>
  <sheetFormatPr defaultColWidth="11.00390625" defaultRowHeight="12.75"/>
  <cols>
    <col min="1" max="1" width="34.28125" style="10" customWidth="1"/>
    <col min="2" max="4" width="9.00390625" style="10" customWidth="1"/>
    <col min="5" max="5" width="8.7109375" style="10" customWidth="1"/>
    <col min="6" max="6" width="9.140625" style="10" customWidth="1"/>
    <col min="7" max="7" width="9.8515625" style="10" customWidth="1"/>
    <col min="8" max="16384" width="11.00390625" style="10" customWidth="1"/>
  </cols>
  <sheetData>
    <row r="1" spans="1:7" ht="15.75">
      <c r="A1" s="896" t="s">
        <v>281</v>
      </c>
      <c r="B1" s="896"/>
      <c r="C1" s="896"/>
      <c r="D1" s="896"/>
      <c r="E1" s="896"/>
      <c r="F1" s="896"/>
      <c r="G1" s="896"/>
    </row>
    <row r="2" spans="1:7" s="587" customFormat="1" ht="20.25" customHeight="1">
      <c r="A2" s="897" t="s">
        <v>774</v>
      </c>
      <c r="B2" s="897"/>
      <c r="C2" s="897"/>
      <c r="D2" s="897"/>
      <c r="E2" s="897"/>
      <c r="F2" s="897"/>
      <c r="G2" s="897"/>
    </row>
    <row r="3" spans="1:21" s="620" customFormat="1" ht="15" customHeight="1">
      <c r="A3" s="821" t="s">
        <v>246</v>
      </c>
      <c r="B3" s="821"/>
      <c r="C3" s="821"/>
      <c r="D3" s="821"/>
      <c r="E3" s="821"/>
      <c r="F3" s="821"/>
      <c r="G3" s="821"/>
      <c r="H3" s="452"/>
      <c r="I3" s="452"/>
      <c r="J3" s="452"/>
      <c r="K3" s="452"/>
      <c r="L3" s="452"/>
      <c r="M3" s="452"/>
      <c r="N3" s="452"/>
      <c r="O3" s="452"/>
      <c r="P3" s="452"/>
      <c r="Q3" s="452"/>
      <c r="R3" s="452"/>
      <c r="S3" s="452"/>
      <c r="T3" s="452"/>
      <c r="U3" s="452"/>
    </row>
    <row r="4" spans="1:7" s="621" customFormat="1" ht="16.5" customHeight="1">
      <c r="A4" s="896" t="s">
        <v>845</v>
      </c>
      <c r="B4" s="896"/>
      <c r="C4" s="896"/>
      <c r="D4" s="896"/>
      <c r="E4" s="896"/>
      <c r="F4" s="896"/>
      <c r="G4" s="896"/>
    </row>
    <row r="5" spans="1:7" ht="12" customHeight="1">
      <c r="A5" s="67"/>
      <c r="B5" s="67"/>
      <c r="C5" s="67"/>
      <c r="D5" s="67"/>
      <c r="E5" s="67"/>
      <c r="F5" s="67"/>
      <c r="G5" s="588" t="s">
        <v>702</v>
      </c>
    </row>
    <row r="6" spans="1:7" s="73" customFormat="1" ht="12" customHeight="1">
      <c r="A6" s="628"/>
      <c r="B6" s="898" t="s">
        <v>7</v>
      </c>
      <c r="C6" s="898"/>
      <c r="D6" s="899"/>
      <c r="E6" s="894" t="s">
        <v>315</v>
      </c>
      <c r="F6" s="894"/>
      <c r="G6" s="895"/>
    </row>
    <row r="7" spans="1:7" s="589" customFormat="1" ht="12" customHeight="1">
      <c r="A7" s="629" t="s">
        <v>247</v>
      </c>
      <c r="B7" s="630" t="s">
        <v>85</v>
      </c>
      <c r="C7" s="630" t="s">
        <v>2</v>
      </c>
      <c r="D7" s="630" t="s">
        <v>866</v>
      </c>
      <c r="E7" s="647" t="s">
        <v>85</v>
      </c>
      <c r="F7" s="630" t="s">
        <v>2</v>
      </c>
      <c r="G7" s="630" t="s">
        <v>866</v>
      </c>
    </row>
    <row r="8" spans="1:7" s="11" customFormat="1" ht="14.25" customHeight="1">
      <c r="A8" s="624" t="s">
        <v>249</v>
      </c>
      <c r="B8" s="762">
        <v>54048.1</v>
      </c>
      <c r="C8" s="762">
        <v>62474.8</v>
      </c>
      <c r="D8" s="762">
        <v>69157.9</v>
      </c>
      <c r="E8" s="590">
        <v>9.787141554218062</v>
      </c>
      <c r="F8" s="590">
        <v>15.591112361026562</v>
      </c>
      <c r="G8" s="590">
        <v>10.69727314053026</v>
      </c>
    </row>
    <row r="9" spans="1:7" s="18" customFormat="1" ht="12" customHeight="1">
      <c r="A9" s="625" t="s">
        <v>250</v>
      </c>
      <c r="B9" s="593">
        <v>38175.8</v>
      </c>
      <c r="C9" s="593">
        <v>43172.1</v>
      </c>
      <c r="D9" s="593">
        <v>47827</v>
      </c>
      <c r="E9" s="591" t="s">
        <v>251</v>
      </c>
      <c r="F9" s="592">
        <v>13.087610475746402</v>
      </c>
      <c r="G9" s="592">
        <v>10.782194982407624</v>
      </c>
    </row>
    <row r="10" spans="1:7" s="18" customFormat="1" ht="12.75" customHeight="1">
      <c r="A10" s="625" t="s">
        <v>252</v>
      </c>
      <c r="B10" s="593">
        <v>7769.4</v>
      </c>
      <c r="C10" s="593">
        <v>10249.3</v>
      </c>
      <c r="D10" s="593">
        <v>11815.1</v>
      </c>
      <c r="E10" s="591" t="s">
        <v>251</v>
      </c>
      <c r="F10" s="592">
        <v>31.9188096892939</v>
      </c>
      <c r="G10" s="592">
        <v>15.277140877913586</v>
      </c>
    </row>
    <row r="11" spans="1:7" s="595" customFormat="1" ht="11.25" customHeight="1">
      <c r="A11" s="626" t="s">
        <v>253</v>
      </c>
      <c r="B11" s="596">
        <v>7454.1</v>
      </c>
      <c r="C11" s="596">
        <v>9660.6</v>
      </c>
      <c r="D11" s="596">
        <v>10047.6</v>
      </c>
      <c r="E11" s="591" t="s">
        <v>251</v>
      </c>
      <c r="F11" s="594">
        <v>29.601159093653155</v>
      </c>
      <c r="G11" s="594">
        <v>4.005962362586156</v>
      </c>
    </row>
    <row r="12" spans="1:7" s="595" customFormat="1" ht="14.25" customHeight="1">
      <c r="A12" s="626" t="s">
        <v>254</v>
      </c>
      <c r="B12" s="596">
        <v>315.3</v>
      </c>
      <c r="C12" s="596">
        <v>588.7</v>
      </c>
      <c r="D12" s="596">
        <v>1767.5</v>
      </c>
      <c r="E12" s="591" t="s">
        <v>251</v>
      </c>
      <c r="F12" s="591">
        <v>86.71106882334286</v>
      </c>
      <c r="G12" s="591">
        <v>200.2378121284185</v>
      </c>
    </row>
    <row r="13" spans="1:7" s="595" customFormat="1" ht="14.25" customHeight="1">
      <c r="A13" s="625" t="s">
        <v>255</v>
      </c>
      <c r="B13" s="596">
        <v>6712.7</v>
      </c>
      <c r="C13" s="596">
        <v>6746.7</v>
      </c>
      <c r="D13" s="596">
        <v>7396.4</v>
      </c>
      <c r="E13" s="591" t="s">
        <v>251</v>
      </c>
      <c r="F13" s="594">
        <v>0.5065025995501066</v>
      </c>
      <c r="G13" s="594">
        <v>9.629893132939065</v>
      </c>
    </row>
    <row r="14" spans="1:7" s="18" customFormat="1" ht="18" customHeight="1">
      <c r="A14" s="627" t="s">
        <v>256</v>
      </c>
      <c r="B14" s="763">
        <v>1390.2</v>
      </c>
      <c r="C14" s="763">
        <v>2306.7</v>
      </c>
      <c r="D14" s="763">
        <v>2119.4</v>
      </c>
      <c r="E14" s="597">
        <v>-12.201591511936341</v>
      </c>
      <c r="F14" s="597">
        <v>65.92576607682345</v>
      </c>
      <c r="G14" s="597">
        <v>-8.119824858022271</v>
      </c>
    </row>
    <row r="15" spans="1:7" s="11" customFormat="1" ht="21" customHeight="1">
      <c r="A15" s="624" t="s">
        <v>257</v>
      </c>
      <c r="B15" s="600">
        <v>7745</v>
      </c>
      <c r="C15" s="600">
        <v>9742.1</v>
      </c>
      <c r="D15" s="600">
        <v>8509.7</v>
      </c>
      <c r="E15" s="599">
        <v>16.861561674839685</v>
      </c>
      <c r="F15" s="599">
        <v>25.78566817301485</v>
      </c>
      <c r="G15" s="599">
        <v>-12.65024994611018</v>
      </c>
    </row>
    <row r="16" spans="1:7" s="18" customFormat="1" ht="18" customHeight="1">
      <c r="A16" s="625" t="s">
        <v>250</v>
      </c>
      <c r="B16" s="593">
        <v>5005.7</v>
      </c>
      <c r="C16" s="593">
        <v>5763.6</v>
      </c>
      <c r="D16" s="593">
        <v>4961.2</v>
      </c>
      <c r="E16" s="591" t="s">
        <v>251</v>
      </c>
      <c r="F16" s="592">
        <v>15.140739556905139</v>
      </c>
      <c r="G16" s="592">
        <v>-13.921854396557714</v>
      </c>
    </row>
    <row r="17" spans="1:7" s="18" customFormat="1" ht="18" customHeight="1">
      <c r="A17" s="625" t="s">
        <v>252</v>
      </c>
      <c r="B17" s="593">
        <v>2031.2</v>
      </c>
      <c r="C17" s="593">
        <v>2148.6</v>
      </c>
      <c r="D17" s="593">
        <v>2696.4</v>
      </c>
      <c r="E17" s="591" t="s">
        <v>251</v>
      </c>
      <c r="F17" s="592">
        <v>5.779834580543515</v>
      </c>
      <c r="G17" s="592">
        <v>25.49567160011171</v>
      </c>
    </row>
    <row r="18" spans="1:7" s="18" customFormat="1" ht="12.75" customHeight="1">
      <c r="A18" s="627" t="s">
        <v>255</v>
      </c>
      <c r="B18" s="763">
        <v>708.1</v>
      </c>
      <c r="C18" s="763">
        <v>1829.9</v>
      </c>
      <c r="D18" s="763">
        <v>852.1</v>
      </c>
      <c r="E18" s="591" t="s">
        <v>251</v>
      </c>
      <c r="F18" s="597">
        <v>158.4239514192911</v>
      </c>
      <c r="G18" s="597">
        <v>-53.4346139133286</v>
      </c>
    </row>
    <row r="19" spans="1:7" s="11" customFormat="1" ht="18.75" customHeight="1">
      <c r="A19" s="624" t="s">
        <v>258</v>
      </c>
      <c r="B19" s="600">
        <v>46303.1</v>
      </c>
      <c r="C19" s="600">
        <v>52732.7</v>
      </c>
      <c r="D19" s="600">
        <v>60648.2</v>
      </c>
      <c r="E19" s="590">
        <v>8.686599815972802</v>
      </c>
      <c r="F19" s="599">
        <v>13.885895328822473</v>
      </c>
      <c r="G19" s="599">
        <v>15.010610114786477</v>
      </c>
    </row>
    <row r="20" spans="1:7" s="18" customFormat="1" ht="18" customHeight="1">
      <c r="A20" s="625" t="s">
        <v>250</v>
      </c>
      <c r="B20" s="593">
        <v>33170.1</v>
      </c>
      <c r="C20" s="593">
        <v>37408.5</v>
      </c>
      <c r="D20" s="593">
        <v>42865.8</v>
      </c>
      <c r="E20" s="591" t="s">
        <v>251</v>
      </c>
      <c r="F20" s="592">
        <v>12.777772753172265</v>
      </c>
      <c r="G20" s="592">
        <v>14.58839568547256</v>
      </c>
    </row>
    <row r="21" spans="1:7" s="18" customFormat="1" ht="18" customHeight="1">
      <c r="A21" s="625" t="s">
        <v>252</v>
      </c>
      <c r="B21" s="593">
        <v>5738.2</v>
      </c>
      <c r="C21" s="593">
        <v>8100.7</v>
      </c>
      <c r="D21" s="593">
        <v>9118.7</v>
      </c>
      <c r="E21" s="591" t="s">
        <v>251</v>
      </c>
      <c r="F21" s="592">
        <v>41.17144749224495</v>
      </c>
      <c r="G21" s="592">
        <v>12.566815213500043</v>
      </c>
    </row>
    <row r="22" spans="1:7" s="18" customFormat="1" ht="18" customHeight="1">
      <c r="A22" s="625" t="s">
        <v>255</v>
      </c>
      <c r="B22" s="593">
        <v>6004.6</v>
      </c>
      <c r="C22" s="593">
        <v>4916.8</v>
      </c>
      <c r="D22" s="593">
        <v>6544.3</v>
      </c>
      <c r="E22" s="591" t="s">
        <v>251</v>
      </c>
      <c r="F22" s="592">
        <v>-18.116110981580793</v>
      </c>
      <c r="G22" s="592">
        <v>33.10079726651481</v>
      </c>
    </row>
    <row r="23" spans="1:7" s="18" customFormat="1" ht="18" customHeight="1">
      <c r="A23" s="627" t="s">
        <v>259</v>
      </c>
      <c r="B23" s="763">
        <v>1390.2</v>
      </c>
      <c r="C23" s="763">
        <v>2306.7</v>
      </c>
      <c r="D23" s="763">
        <v>2119.4</v>
      </c>
      <c r="E23" s="597">
        <v>-12.201591511936341</v>
      </c>
      <c r="F23" s="597">
        <v>65.92576607682345</v>
      </c>
      <c r="G23" s="597">
        <v>-8.119824858022271</v>
      </c>
    </row>
    <row r="24" spans="1:7" s="11" customFormat="1" ht="20.25" customHeight="1">
      <c r="A24" s="624" t="s">
        <v>708</v>
      </c>
      <c r="B24" s="600">
        <v>44598.8</v>
      </c>
      <c r="C24" s="600">
        <v>48588.7</v>
      </c>
      <c r="D24" s="600">
        <v>60588.1</v>
      </c>
      <c r="E24" s="599">
        <v>13.017652514583725</v>
      </c>
      <c r="F24" s="599">
        <v>8.946204830623266</v>
      </c>
      <c r="G24" s="599">
        <v>24.695865499591456</v>
      </c>
    </row>
    <row r="25" spans="1:7" s="18" customFormat="1" ht="12.75" customHeight="1">
      <c r="A25" s="625" t="s">
        <v>260</v>
      </c>
      <c r="B25" s="593">
        <v>39438.1</v>
      </c>
      <c r="C25" s="593">
        <v>41256.8</v>
      </c>
      <c r="D25" s="593">
        <v>48042.5</v>
      </c>
      <c r="E25" s="592">
        <v>10.077733584537013</v>
      </c>
      <c r="F25" s="592">
        <v>4.611530474338278</v>
      </c>
      <c r="G25" s="592">
        <v>16.44747047759399</v>
      </c>
    </row>
    <row r="26" spans="1:7" s="18" customFormat="1" ht="15.75" customHeight="1">
      <c r="A26" s="625" t="s">
        <v>261</v>
      </c>
      <c r="B26" s="593">
        <v>3976</v>
      </c>
      <c r="C26" s="593">
        <v>6039.4</v>
      </c>
      <c r="D26" s="593">
        <v>10632.6</v>
      </c>
      <c r="E26" s="592">
        <v>62.24598057618543</v>
      </c>
      <c r="F26" s="592">
        <v>51.89637826961769</v>
      </c>
      <c r="G26" s="592">
        <v>76.05391264032852</v>
      </c>
    </row>
    <row r="27" spans="1:7" s="18" customFormat="1" ht="15" customHeight="1">
      <c r="A27" s="625" t="s">
        <v>262</v>
      </c>
      <c r="B27" s="593">
        <v>923.7</v>
      </c>
      <c r="C27" s="593">
        <v>1508.1</v>
      </c>
      <c r="D27" s="593">
        <v>1975.8</v>
      </c>
      <c r="E27" s="592">
        <v>-2.274650867541261</v>
      </c>
      <c r="F27" s="592">
        <v>63.26729457616107</v>
      </c>
      <c r="G27" s="592">
        <v>31.01253232544263</v>
      </c>
    </row>
    <row r="28" spans="1:7" s="18" customFormat="1" ht="14.25" customHeight="1">
      <c r="A28" s="625" t="s">
        <v>263</v>
      </c>
      <c r="B28" s="593">
        <v>97.8</v>
      </c>
      <c r="C28" s="593">
        <v>-610.4</v>
      </c>
      <c r="D28" s="593">
        <v>-37.8</v>
      </c>
      <c r="E28" s="592">
        <v>-49.84615384615385</v>
      </c>
      <c r="F28" s="592">
        <v>-724.1308793456033</v>
      </c>
      <c r="G28" s="592">
        <v>-93.80733944954129</v>
      </c>
    </row>
    <row r="29" spans="1:7" s="18" customFormat="1" ht="14.25" customHeight="1">
      <c r="A29" s="625" t="s">
        <v>264</v>
      </c>
      <c r="B29" s="593">
        <v>163.2</v>
      </c>
      <c r="C29" s="593">
        <v>394.8</v>
      </c>
      <c r="D29" s="593">
        <v>-25</v>
      </c>
      <c r="E29" s="592">
        <v>275.17241379310343</v>
      </c>
      <c r="F29" s="592">
        <v>141.91176470588238</v>
      </c>
      <c r="G29" s="592">
        <v>-106.33232016210738</v>
      </c>
    </row>
    <row r="30" spans="1:7" s="11" customFormat="1" ht="15.75" customHeight="1">
      <c r="A30" s="601" t="s">
        <v>266</v>
      </c>
      <c r="B30" s="602">
        <v>-1704.3</v>
      </c>
      <c r="C30" s="602">
        <v>-4143.999999999993</v>
      </c>
      <c r="D30" s="602">
        <v>-60.10000000000582</v>
      </c>
      <c r="E30" s="603">
        <v>-45.733299369547225</v>
      </c>
      <c r="F30" s="603">
        <v>143.1496802206176</v>
      </c>
      <c r="G30" s="603">
        <v>-98.54971042471028</v>
      </c>
    </row>
    <row r="31" spans="1:7" s="11" customFormat="1" ht="21" customHeight="1">
      <c r="A31" s="624" t="s">
        <v>267</v>
      </c>
      <c r="B31" s="604">
        <v>1704.3</v>
      </c>
      <c r="C31" s="604">
        <v>4144</v>
      </c>
      <c r="D31" s="604">
        <v>60.07999999999902</v>
      </c>
      <c r="E31" s="598">
        <v>-45.73329936954724</v>
      </c>
      <c r="F31" s="598">
        <v>143.14968022061848</v>
      </c>
      <c r="G31" s="598">
        <v>-98.55019305019307</v>
      </c>
    </row>
    <row r="32" spans="1:7" s="18" customFormat="1" ht="14.25" customHeight="1">
      <c r="A32" s="625" t="s">
        <v>268</v>
      </c>
      <c r="B32" s="593">
        <v>328.9</v>
      </c>
      <c r="C32" s="593">
        <v>1774.2</v>
      </c>
      <c r="D32" s="593">
        <v>-2117.02</v>
      </c>
      <c r="E32" s="592">
        <v>-108.13524944965248</v>
      </c>
      <c r="F32" s="592">
        <v>439.4344785649137</v>
      </c>
      <c r="G32" s="592">
        <v>-219.32251155450348</v>
      </c>
    </row>
    <row r="33" spans="1:7" s="18" customFormat="1" ht="14.25" customHeight="1">
      <c r="A33" s="625" t="s">
        <v>269</v>
      </c>
      <c r="B33" s="593">
        <v>2341.2</v>
      </c>
      <c r="C33" s="593">
        <v>4135</v>
      </c>
      <c r="D33" s="593">
        <v>9300.18</v>
      </c>
      <c r="E33" s="591" t="s">
        <v>251</v>
      </c>
      <c r="F33" s="591">
        <v>76.61882795147788</v>
      </c>
      <c r="G33" s="591">
        <v>124.91366384522371</v>
      </c>
    </row>
    <row r="34" spans="1:7" s="595" customFormat="1" ht="14.25" customHeight="1">
      <c r="A34" s="626" t="s">
        <v>270</v>
      </c>
      <c r="B34" s="596">
        <v>2341.2</v>
      </c>
      <c r="C34" s="596">
        <v>3135</v>
      </c>
      <c r="D34" s="596">
        <v>5660</v>
      </c>
      <c r="E34" s="591" t="s">
        <v>251</v>
      </c>
      <c r="F34" s="591">
        <v>33.905689390056395</v>
      </c>
      <c r="G34" s="591">
        <v>80.54226475279107</v>
      </c>
    </row>
    <row r="35" spans="1:7" s="595" customFormat="1" ht="14.25" customHeight="1">
      <c r="A35" s="626" t="s">
        <v>271</v>
      </c>
      <c r="B35" s="596">
        <v>0</v>
      </c>
      <c r="C35" s="596">
        <v>750</v>
      </c>
      <c r="D35" s="596">
        <v>3300</v>
      </c>
      <c r="E35" s="591" t="s">
        <v>251</v>
      </c>
      <c r="F35" s="591" t="s">
        <v>251</v>
      </c>
      <c r="G35" s="591">
        <v>340</v>
      </c>
    </row>
    <row r="36" spans="1:7" s="595" customFormat="1" ht="15.75" customHeight="1">
      <c r="A36" s="626" t="s">
        <v>272</v>
      </c>
      <c r="B36" s="596">
        <v>0</v>
      </c>
      <c r="C36" s="596">
        <v>0</v>
      </c>
      <c r="D36" s="596">
        <v>0</v>
      </c>
      <c r="E36" s="591" t="s">
        <v>251</v>
      </c>
      <c r="F36" s="591" t="s">
        <v>251</v>
      </c>
      <c r="G36" s="591" t="s">
        <v>251</v>
      </c>
    </row>
    <row r="37" spans="1:7" s="595" customFormat="1" ht="16.5" customHeight="1">
      <c r="A37" s="626" t="s">
        <v>273</v>
      </c>
      <c r="B37" s="596">
        <v>0</v>
      </c>
      <c r="C37" s="596">
        <v>250</v>
      </c>
      <c r="D37" s="596">
        <v>340.18</v>
      </c>
      <c r="E37" s="591" t="s">
        <v>251</v>
      </c>
      <c r="F37" s="591" t="s">
        <v>251</v>
      </c>
      <c r="G37" s="591">
        <v>36.072</v>
      </c>
    </row>
    <row r="38" spans="1:7" s="595" customFormat="1" ht="15" customHeight="1">
      <c r="A38" s="626" t="s">
        <v>773</v>
      </c>
      <c r="B38" s="593">
        <v>-2024.4</v>
      </c>
      <c r="C38" s="605">
        <v>-2254.3</v>
      </c>
      <c r="D38" s="605">
        <v>-11695.8</v>
      </c>
      <c r="E38" s="591">
        <v>-52.34463276836158</v>
      </c>
      <c r="F38" s="591">
        <v>11.356451294210634</v>
      </c>
      <c r="G38" s="591">
        <v>418.82180721288205</v>
      </c>
    </row>
    <row r="39" spans="1:7" s="595" customFormat="1" ht="18" customHeight="1">
      <c r="A39" s="626" t="s">
        <v>274</v>
      </c>
      <c r="B39" s="596">
        <v>12.1</v>
      </c>
      <c r="C39" s="596">
        <v>-106.5</v>
      </c>
      <c r="D39" s="596">
        <v>278.6</v>
      </c>
      <c r="E39" s="594">
        <v>-101.05889559814474</v>
      </c>
      <c r="F39" s="594">
        <v>-980.1652892561984</v>
      </c>
      <c r="G39" s="594">
        <v>-361.5962441314554</v>
      </c>
    </row>
    <row r="40" spans="1:7" s="18" customFormat="1" ht="16.5" customHeight="1">
      <c r="A40" s="627" t="s">
        <v>275</v>
      </c>
      <c r="B40" s="763">
        <v>1375.4</v>
      </c>
      <c r="C40" s="763">
        <v>2369.8</v>
      </c>
      <c r="D40" s="763">
        <v>2177.1</v>
      </c>
      <c r="E40" s="597">
        <v>-80.8533444699659</v>
      </c>
      <c r="F40" s="597">
        <v>72.29896757306965</v>
      </c>
      <c r="G40" s="597">
        <v>-8.131487889273368</v>
      </c>
    </row>
    <row r="41" spans="1:7" ht="15.75" customHeight="1" hidden="1">
      <c r="A41" s="622" t="s">
        <v>276</v>
      </c>
      <c r="B41" s="764" t="s">
        <v>251</v>
      </c>
      <c r="C41" s="765">
        <v>-875.6999999999898</v>
      </c>
      <c r="D41" s="765">
        <v>1177.8</v>
      </c>
      <c r="E41" s="766" t="s">
        <v>251</v>
      </c>
      <c r="F41" s="766" t="s">
        <v>251</v>
      </c>
      <c r="G41" s="623">
        <v>-234.4981157930809</v>
      </c>
    </row>
    <row r="42" spans="1:7" ht="15.75" customHeight="1" hidden="1">
      <c r="A42" s="606" t="s">
        <v>277</v>
      </c>
      <c r="B42" s="767">
        <v>-2024.4</v>
      </c>
      <c r="C42" s="767">
        <v>-5522.6</v>
      </c>
      <c r="D42" s="767">
        <v>-12933.7</v>
      </c>
      <c r="E42" s="768" t="s">
        <v>251</v>
      </c>
      <c r="F42" s="768" t="s">
        <v>251</v>
      </c>
      <c r="G42" s="607">
        <v>134.1958497809003</v>
      </c>
    </row>
    <row r="43" spans="1:7" ht="15.75" customHeight="1" hidden="1">
      <c r="A43" s="608"/>
      <c r="B43" s="769"/>
      <c r="C43" s="769"/>
      <c r="D43" s="769"/>
      <c r="E43" s="770"/>
      <c r="F43" s="770"/>
      <c r="G43" s="609"/>
    </row>
    <row r="44" spans="1:7" ht="15.75" customHeight="1">
      <c r="A44" s="608" t="s">
        <v>709</v>
      </c>
      <c r="B44" s="769"/>
      <c r="C44" s="769"/>
      <c r="D44" s="769"/>
      <c r="E44" s="770"/>
      <c r="F44" s="770"/>
      <c r="G44" s="609"/>
    </row>
    <row r="45" spans="1:7" s="18" customFormat="1" ht="17.25" customHeight="1">
      <c r="A45" s="610" t="s">
        <v>265</v>
      </c>
      <c r="B45" s="771" t="s">
        <v>251</v>
      </c>
      <c r="C45" s="772">
        <v>3268.3</v>
      </c>
      <c r="D45" s="772">
        <v>1237.9</v>
      </c>
      <c r="E45" s="611" t="s">
        <v>251</v>
      </c>
      <c r="F45" s="611" t="s">
        <v>251</v>
      </c>
      <c r="G45" s="612">
        <v>-62.12404002080593</v>
      </c>
    </row>
    <row r="46" spans="1:7" s="18" customFormat="1" ht="17.25" customHeight="1">
      <c r="A46" s="613"/>
      <c r="B46" s="615"/>
      <c r="C46" s="614"/>
      <c r="D46" s="614"/>
      <c r="E46" s="616"/>
      <c r="F46" s="616"/>
      <c r="G46" s="617"/>
    </row>
    <row r="47" spans="1:7" ht="13.5" customHeight="1">
      <c r="A47" s="618" t="s">
        <v>278</v>
      </c>
      <c r="B47" s="67"/>
      <c r="C47" s="67"/>
      <c r="D47" s="67"/>
      <c r="E47" s="67"/>
      <c r="F47" s="67"/>
      <c r="G47" s="67"/>
    </row>
    <row r="48" spans="1:7" ht="13.5" customHeight="1">
      <c r="A48" s="618" t="s">
        <v>867</v>
      </c>
      <c r="B48" s="67"/>
      <c r="C48" s="67"/>
      <c r="D48" s="67"/>
      <c r="E48" s="67"/>
      <c r="F48" s="67"/>
      <c r="G48" s="67"/>
    </row>
    <row r="49" spans="1:7" ht="15.75" customHeight="1">
      <c r="A49" s="618" t="s">
        <v>279</v>
      </c>
      <c r="B49" s="67"/>
      <c r="C49" s="67"/>
      <c r="D49" s="67"/>
      <c r="E49" s="67"/>
      <c r="F49" s="67"/>
      <c r="G49" s="67"/>
    </row>
    <row r="50" spans="1:7" ht="15.75" customHeight="1">
      <c r="A50" s="618" t="s">
        <v>280</v>
      </c>
      <c r="B50" s="67"/>
      <c r="C50" s="67"/>
      <c r="D50" s="67"/>
      <c r="E50" s="67"/>
      <c r="F50" s="67"/>
      <c r="G50" s="67"/>
    </row>
    <row r="51" spans="1:7" ht="15" customHeight="1">
      <c r="A51" s="619" t="s">
        <v>868</v>
      </c>
      <c r="B51" s="67"/>
      <c r="C51" s="67"/>
      <c r="D51" s="67"/>
      <c r="E51" s="67"/>
      <c r="F51" s="67"/>
      <c r="G51" s="67"/>
    </row>
    <row r="52" spans="1:7" ht="15.75" customHeight="1">
      <c r="A52" s="67"/>
      <c r="B52" s="67"/>
      <c r="C52" s="67"/>
      <c r="D52" s="67"/>
      <c r="E52" s="67"/>
      <c r="F52" s="67"/>
      <c r="G52" s="67"/>
    </row>
    <row r="53" spans="1:7" ht="12.75">
      <c r="A53" s="67"/>
      <c r="B53" s="67"/>
      <c r="C53" s="67"/>
      <c r="D53" s="67"/>
      <c r="E53" s="67"/>
      <c r="F53" s="67"/>
      <c r="G53" s="67"/>
    </row>
    <row r="54" ht="16.5" customHeight="1"/>
    <row r="55" ht="17.25" customHeight="1"/>
    <row r="56" ht="16.5" customHeight="1"/>
  </sheetData>
  <mergeCells count="6">
    <mergeCell ref="E6:G6"/>
    <mergeCell ref="A1:G1"/>
    <mergeCell ref="A2:G2"/>
    <mergeCell ref="A3:G3"/>
    <mergeCell ref="A4:G4"/>
    <mergeCell ref="B6:D6"/>
  </mergeCells>
  <printOptions/>
  <pageMargins left="1.3" right="1.3" top="2" bottom="2" header="0.5" footer="0.5"/>
  <pageSetup fitToHeight="1" fitToWidth="1" horizontalDpi="600" verticalDpi="600" orientation="portrait" paperSize="9" scale="74" r:id="rId1"/>
</worksheet>
</file>

<file path=xl/worksheets/sheet15.xml><?xml version="1.0" encoding="utf-8"?>
<worksheet xmlns="http://schemas.openxmlformats.org/spreadsheetml/2006/main" xmlns:r="http://schemas.openxmlformats.org/officeDocument/2006/relationships">
  <sheetPr>
    <pageSetUpPr fitToPage="1"/>
  </sheetPr>
  <dimension ref="A1:H50"/>
  <sheetViews>
    <sheetView zoomScale="85" zoomScaleNormal="85" workbookViewId="0" topLeftCell="A1">
      <selection activeCell="J17" sqref="J17"/>
    </sheetView>
  </sheetViews>
  <sheetFormatPr defaultColWidth="9.140625" defaultRowHeight="12.75"/>
  <cols>
    <col min="1" max="1" width="5.28125" style="66" customWidth="1"/>
    <col min="2" max="2" width="26.421875" style="66" customWidth="1"/>
    <col min="3" max="4" width="10.28125" style="66" customWidth="1"/>
    <col min="5" max="6" width="10.57421875" style="66" customWidth="1"/>
    <col min="7" max="7" width="9.7109375" style="66" customWidth="1"/>
    <col min="8" max="8" width="11.140625" style="66" customWidth="1"/>
    <col min="9" max="16384" width="9.140625" style="66" customWidth="1"/>
  </cols>
  <sheetData>
    <row r="1" ht="15.75">
      <c r="D1" s="240" t="s">
        <v>409</v>
      </c>
    </row>
    <row r="2" spans="1:8" ht="18.75">
      <c r="A2" s="829" t="s">
        <v>819</v>
      </c>
      <c r="B2" s="829"/>
      <c r="C2" s="829"/>
      <c r="D2" s="829"/>
      <c r="E2" s="829"/>
      <c r="F2" s="829"/>
      <c r="G2" s="829"/>
      <c r="H2" s="829"/>
    </row>
    <row r="3" spans="1:8" ht="15.75">
      <c r="A3" s="655"/>
      <c r="B3" s="655"/>
      <c r="C3" s="8"/>
      <c r="D3" s="8"/>
      <c r="E3" s="655"/>
      <c r="F3" s="655"/>
      <c r="G3" s="8"/>
      <c r="H3" s="8"/>
    </row>
    <row r="4" spans="1:8" ht="12">
      <c r="A4" s="631"/>
      <c r="G4" s="77"/>
      <c r="H4" s="77" t="s">
        <v>702</v>
      </c>
    </row>
    <row r="5" spans="1:8" ht="14.25" customHeight="1">
      <c r="A5" s="902" t="s">
        <v>283</v>
      </c>
      <c r="B5" s="905" t="s">
        <v>284</v>
      </c>
      <c r="C5" s="900" t="s">
        <v>2</v>
      </c>
      <c r="D5" s="901"/>
      <c r="E5" s="900" t="s">
        <v>3</v>
      </c>
      <c r="F5" s="901"/>
      <c r="G5" s="900" t="s">
        <v>875</v>
      </c>
      <c r="H5" s="901"/>
    </row>
    <row r="6" spans="1:8" ht="12.75" customHeight="1">
      <c r="A6" s="903"/>
      <c r="B6" s="906"/>
      <c r="C6" s="908"/>
      <c r="D6" s="909"/>
      <c r="E6" s="908"/>
      <c r="F6" s="909"/>
      <c r="G6" s="908" t="s">
        <v>876</v>
      </c>
      <c r="H6" s="909"/>
    </row>
    <row r="7" spans="1:8" ht="13.5" customHeight="1">
      <c r="A7" s="904"/>
      <c r="B7" s="907"/>
      <c r="C7" s="700" t="s">
        <v>217</v>
      </c>
      <c r="D7" s="700" t="s">
        <v>846</v>
      </c>
      <c r="E7" s="700" t="s">
        <v>217</v>
      </c>
      <c r="F7" s="700" t="s">
        <v>846</v>
      </c>
      <c r="G7" s="701" t="s">
        <v>2</v>
      </c>
      <c r="H7" s="701" t="s">
        <v>3</v>
      </c>
    </row>
    <row r="8" spans="1:8" ht="13.5" customHeight="1">
      <c r="A8" s="688">
        <v>1</v>
      </c>
      <c r="B8" s="692" t="s">
        <v>285</v>
      </c>
      <c r="C8" s="632">
        <v>51383.073</v>
      </c>
      <c r="D8" s="632">
        <v>57141.1</v>
      </c>
      <c r="E8" s="632">
        <f>E9+E12</f>
        <v>62970.282</v>
      </c>
      <c r="F8" s="632">
        <v>69701.282</v>
      </c>
      <c r="G8" s="632">
        <f aca="true" t="shared" si="0" ref="G8:G39">D8-C8</f>
        <v>5758.027000000002</v>
      </c>
      <c r="H8" s="632">
        <f aca="true" t="shared" si="1" ref="H8:H39">F8-E8</f>
        <v>6731.000000000007</v>
      </c>
    </row>
    <row r="9" spans="1:8" ht="13.5" customHeight="1">
      <c r="A9" s="694"/>
      <c r="B9" s="695" t="s">
        <v>286</v>
      </c>
      <c r="C9" s="633">
        <v>50425.373</v>
      </c>
      <c r="D9" s="633">
        <v>56033.1</v>
      </c>
      <c r="E9" s="633">
        <f>E10+E11</f>
        <v>60855.106999999996</v>
      </c>
      <c r="F9" s="633">
        <v>67239.282</v>
      </c>
      <c r="G9" s="633">
        <f t="shared" si="0"/>
        <v>5607.726999999999</v>
      </c>
      <c r="H9" s="633">
        <f t="shared" si="1"/>
        <v>6384.17500000001</v>
      </c>
    </row>
    <row r="10" spans="1:8" ht="13.5" customHeight="1">
      <c r="A10" s="696"/>
      <c r="B10" s="697" t="s">
        <v>287</v>
      </c>
      <c r="C10" s="634">
        <v>10923.773</v>
      </c>
      <c r="D10" s="634">
        <v>15786.8</v>
      </c>
      <c r="E10" s="634">
        <v>9209.282</v>
      </c>
      <c r="F10" s="634">
        <v>18330.282</v>
      </c>
      <c r="G10" s="634">
        <f t="shared" si="0"/>
        <v>4863.027</v>
      </c>
      <c r="H10" s="634">
        <f t="shared" si="1"/>
        <v>9121</v>
      </c>
    </row>
    <row r="11" spans="1:8" ht="13.5" customHeight="1">
      <c r="A11" s="696"/>
      <c r="B11" s="697" t="s">
        <v>288</v>
      </c>
      <c r="C11" s="634">
        <v>39501.6</v>
      </c>
      <c r="D11" s="634">
        <v>40246.3</v>
      </c>
      <c r="E11" s="634">
        <f>51245.825+400</f>
        <v>51645.825</v>
      </c>
      <c r="F11" s="634">
        <v>48909</v>
      </c>
      <c r="G11" s="634">
        <f t="shared" si="0"/>
        <v>744.7000000000044</v>
      </c>
      <c r="H11" s="634">
        <f t="shared" si="1"/>
        <v>-2736.824999999997</v>
      </c>
    </row>
    <row r="12" spans="1:8" ht="13.5" customHeight="1">
      <c r="A12" s="694"/>
      <c r="B12" s="695" t="s">
        <v>289</v>
      </c>
      <c r="C12" s="634">
        <v>957.7</v>
      </c>
      <c r="D12" s="634">
        <v>1108</v>
      </c>
      <c r="E12" s="634">
        <f>2515.175-400</f>
        <v>2115.175</v>
      </c>
      <c r="F12" s="634">
        <v>2462</v>
      </c>
      <c r="G12" s="634">
        <f t="shared" si="0"/>
        <v>150.29999999999995</v>
      </c>
      <c r="H12" s="634">
        <f t="shared" si="1"/>
        <v>346.8249999999998</v>
      </c>
    </row>
    <row r="13" spans="1:8" ht="13.5" customHeight="1" hidden="1">
      <c r="A13" s="696"/>
      <c r="B13" s="697" t="s">
        <v>290</v>
      </c>
      <c r="C13" s="634">
        <v>200</v>
      </c>
      <c r="D13" s="634">
        <v>197.8</v>
      </c>
      <c r="E13" s="634">
        <v>400</v>
      </c>
      <c r="F13" s="634">
        <v>0</v>
      </c>
      <c r="G13" s="634">
        <f t="shared" si="0"/>
        <v>-2.1999999999999886</v>
      </c>
      <c r="H13" s="634">
        <f t="shared" si="1"/>
        <v>-400</v>
      </c>
    </row>
    <row r="14" spans="1:8" ht="13.5" customHeight="1">
      <c r="A14" s="688">
        <v>2</v>
      </c>
      <c r="B14" s="692" t="s">
        <v>291</v>
      </c>
      <c r="C14" s="632">
        <v>19999.2</v>
      </c>
      <c r="D14" s="632">
        <v>20720.6</v>
      </c>
      <c r="E14" s="632">
        <f>E15+E18</f>
        <v>17959.214</v>
      </c>
      <c r="F14" s="632">
        <v>19177.121</v>
      </c>
      <c r="G14" s="632">
        <f t="shared" si="0"/>
        <v>721.3999999999978</v>
      </c>
      <c r="H14" s="632">
        <f t="shared" si="1"/>
        <v>1217.9069999999992</v>
      </c>
    </row>
    <row r="15" spans="1:8" ht="13.5" customHeight="1">
      <c r="A15" s="694"/>
      <c r="B15" s="695" t="s">
        <v>286</v>
      </c>
      <c r="C15" s="633">
        <v>9623.2</v>
      </c>
      <c r="D15" s="633">
        <v>10233.2</v>
      </c>
      <c r="E15" s="633">
        <f>E16+E17</f>
        <v>7789.646000000001</v>
      </c>
      <c r="F15" s="633">
        <v>7209.651</v>
      </c>
      <c r="G15" s="633">
        <f t="shared" si="0"/>
        <v>610</v>
      </c>
      <c r="H15" s="633">
        <f t="shared" si="1"/>
        <v>-579.9950000000008</v>
      </c>
    </row>
    <row r="16" spans="1:8" ht="13.5" customHeight="1">
      <c r="A16" s="696"/>
      <c r="B16" s="697" t="s">
        <v>292</v>
      </c>
      <c r="C16" s="634">
        <v>1518.7</v>
      </c>
      <c r="D16" s="634">
        <v>1518.7</v>
      </c>
      <c r="E16" s="634">
        <v>1518.622</v>
      </c>
      <c r="F16" s="634">
        <v>518.627</v>
      </c>
      <c r="G16" s="634">
        <f t="shared" si="0"/>
        <v>0</v>
      </c>
      <c r="H16" s="634">
        <f t="shared" si="1"/>
        <v>-999.9950000000001</v>
      </c>
    </row>
    <row r="17" spans="1:8" ht="13.5" customHeight="1">
      <c r="A17" s="696"/>
      <c r="B17" s="697" t="s">
        <v>288</v>
      </c>
      <c r="C17" s="634">
        <v>8104.5</v>
      </c>
      <c r="D17" s="634">
        <v>8714.5</v>
      </c>
      <c r="E17" s="634">
        <v>6271.024</v>
      </c>
      <c r="F17" s="634">
        <v>6691.024</v>
      </c>
      <c r="G17" s="634">
        <f t="shared" si="0"/>
        <v>610</v>
      </c>
      <c r="H17" s="634">
        <f t="shared" si="1"/>
        <v>420</v>
      </c>
    </row>
    <row r="18" spans="1:8" ht="13.5" customHeight="1">
      <c r="A18" s="694"/>
      <c r="B18" s="695" t="s">
        <v>293</v>
      </c>
      <c r="C18" s="634">
        <v>10376</v>
      </c>
      <c r="D18" s="634">
        <v>10487.4</v>
      </c>
      <c r="E18" s="634">
        <v>10169.568</v>
      </c>
      <c r="F18" s="634">
        <v>11967.47</v>
      </c>
      <c r="G18" s="634">
        <f t="shared" si="0"/>
        <v>111.39999999999964</v>
      </c>
      <c r="H18" s="634">
        <f t="shared" si="1"/>
        <v>1797.902</v>
      </c>
    </row>
    <row r="19" spans="1:8" ht="13.5" customHeight="1">
      <c r="A19" s="688">
        <v>3</v>
      </c>
      <c r="B19" s="692" t="s">
        <v>294</v>
      </c>
      <c r="C19" s="632">
        <v>6576.8</v>
      </c>
      <c r="D19" s="632">
        <v>5189.259</v>
      </c>
      <c r="E19" s="632">
        <f>E20+E23</f>
        <v>3876.759</v>
      </c>
      <c r="F19" s="632">
        <v>3876.759</v>
      </c>
      <c r="G19" s="632">
        <f t="shared" si="0"/>
        <v>-1387.5410000000002</v>
      </c>
      <c r="H19" s="632">
        <f t="shared" si="1"/>
        <v>0</v>
      </c>
    </row>
    <row r="20" spans="1:8" ht="13.5" customHeight="1">
      <c r="A20" s="694"/>
      <c r="B20" s="695" t="s">
        <v>286</v>
      </c>
      <c r="C20" s="636">
        <v>231.4</v>
      </c>
      <c r="D20" s="636">
        <v>234.976</v>
      </c>
      <c r="E20" s="636">
        <f>E21+E22</f>
        <v>254.384</v>
      </c>
      <c r="F20" s="636">
        <v>254.384</v>
      </c>
      <c r="G20" s="636">
        <f t="shared" si="0"/>
        <v>3.5759999999999934</v>
      </c>
      <c r="H20" s="636">
        <f t="shared" si="1"/>
        <v>0</v>
      </c>
    </row>
    <row r="21" spans="1:8" ht="13.5" customHeight="1">
      <c r="A21" s="696"/>
      <c r="B21" s="697" t="s">
        <v>287</v>
      </c>
      <c r="C21" s="634">
        <v>231.4</v>
      </c>
      <c r="D21" s="634">
        <v>234.976</v>
      </c>
      <c r="E21" s="634">
        <v>254.384</v>
      </c>
      <c r="F21" s="634">
        <v>254.384</v>
      </c>
      <c r="G21" s="634">
        <f t="shared" si="0"/>
        <v>3.5759999999999934</v>
      </c>
      <c r="H21" s="634">
        <f t="shared" si="1"/>
        <v>0</v>
      </c>
    </row>
    <row r="22" spans="1:8" ht="13.5" customHeight="1">
      <c r="A22" s="696"/>
      <c r="B22" s="697" t="s">
        <v>288</v>
      </c>
      <c r="C22" s="634">
        <v>0</v>
      </c>
      <c r="D22" s="634">
        <v>0</v>
      </c>
      <c r="E22" s="634">
        <v>0</v>
      </c>
      <c r="F22" s="634">
        <v>0</v>
      </c>
      <c r="G22" s="634">
        <f t="shared" si="0"/>
        <v>0</v>
      </c>
      <c r="H22" s="634">
        <f t="shared" si="1"/>
        <v>0</v>
      </c>
    </row>
    <row r="23" spans="1:8" ht="13.5" customHeight="1">
      <c r="A23" s="694"/>
      <c r="B23" s="695" t="s">
        <v>293</v>
      </c>
      <c r="C23" s="634">
        <v>6345.4</v>
      </c>
      <c r="D23" s="634">
        <v>4954.283</v>
      </c>
      <c r="E23" s="634">
        <v>3622.375</v>
      </c>
      <c r="F23" s="634">
        <v>3622.375</v>
      </c>
      <c r="G23" s="634">
        <f t="shared" si="0"/>
        <v>-1391.1169999999993</v>
      </c>
      <c r="H23" s="634">
        <f t="shared" si="1"/>
        <v>0</v>
      </c>
    </row>
    <row r="24" spans="1:8" ht="13.5" customHeight="1">
      <c r="A24" s="688">
        <v>4</v>
      </c>
      <c r="B24" s="692" t="s">
        <v>295</v>
      </c>
      <c r="C24" s="637">
        <v>1428.9</v>
      </c>
      <c r="D24" s="637">
        <v>1678.8790000000001</v>
      </c>
      <c r="E24" s="637">
        <f>E25+E27</f>
        <v>1678.879</v>
      </c>
      <c r="F24" s="637">
        <v>1601.152</v>
      </c>
      <c r="G24" s="637">
        <f t="shared" si="0"/>
        <v>249.97900000000004</v>
      </c>
      <c r="H24" s="637">
        <f t="shared" si="1"/>
        <v>-77.72699999999986</v>
      </c>
    </row>
    <row r="25" spans="1:8" ht="13.5" customHeight="1">
      <c r="A25" s="694"/>
      <c r="B25" s="695" t="s">
        <v>286</v>
      </c>
      <c r="C25" s="636">
        <v>49.6</v>
      </c>
      <c r="D25" s="636">
        <v>50.152</v>
      </c>
      <c r="E25" s="636">
        <f>E26</f>
        <v>55.322</v>
      </c>
      <c r="F25" s="636">
        <v>52.352</v>
      </c>
      <c r="G25" s="636">
        <f t="shared" si="0"/>
        <v>0.5519999999999996</v>
      </c>
      <c r="H25" s="636">
        <f t="shared" si="1"/>
        <v>-2.970000000000006</v>
      </c>
    </row>
    <row r="26" spans="1:8" ht="13.5" customHeight="1">
      <c r="A26" s="696"/>
      <c r="B26" s="697" t="s">
        <v>287</v>
      </c>
      <c r="C26" s="634">
        <v>49.6</v>
      </c>
      <c r="D26" s="634">
        <v>50.152</v>
      </c>
      <c r="E26" s="634">
        <v>55.322</v>
      </c>
      <c r="F26" s="634">
        <v>52.352</v>
      </c>
      <c r="G26" s="634">
        <f t="shared" si="0"/>
        <v>0.5519999999999996</v>
      </c>
      <c r="H26" s="634">
        <f t="shared" si="1"/>
        <v>-2.970000000000006</v>
      </c>
    </row>
    <row r="27" spans="1:8" ht="13.5" customHeight="1">
      <c r="A27" s="694"/>
      <c r="B27" s="695" t="s">
        <v>293</v>
      </c>
      <c r="C27" s="634">
        <v>1379.3</v>
      </c>
      <c r="D27" s="634">
        <v>1628.727</v>
      </c>
      <c r="E27" s="634">
        <v>1623.557</v>
      </c>
      <c r="F27" s="634">
        <v>1548.8</v>
      </c>
      <c r="G27" s="634">
        <f t="shared" si="0"/>
        <v>249.42700000000013</v>
      </c>
      <c r="H27" s="634">
        <f t="shared" si="1"/>
        <v>-74.75700000000006</v>
      </c>
    </row>
    <row r="28" spans="1:8" ht="13.5" customHeight="1">
      <c r="A28" s="688">
        <v>5</v>
      </c>
      <c r="B28" s="692" t="s">
        <v>296</v>
      </c>
      <c r="C28" s="637">
        <v>3454</v>
      </c>
      <c r="D28" s="637">
        <v>3465.627</v>
      </c>
      <c r="E28" s="637">
        <f>E29+E31</f>
        <v>3469.774</v>
      </c>
      <c r="F28" s="637">
        <v>3277.621</v>
      </c>
      <c r="G28" s="637">
        <f t="shared" si="0"/>
        <v>11.626999999999953</v>
      </c>
      <c r="H28" s="637">
        <f t="shared" si="1"/>
        <v>-192.1529999999998</v>
      </c>
    </row>
    <row r="29" spans="1:8" ht="13.5" customHeight="1">
      <c r="A29" s="694"/>
      <c r="B29" s="695" t="s">
        <v>286</v>
      </c>
      <c r="C29" s="636">
        <v>944.6</v>
      </c>
      <c r="D29" s="636">
        <v>944.6</v>
      </c>
      <c r="E29" s="636">
        <f>E30</f>
        <v>944.6</v>
      </c>
      <c r="F29" s="636">
        <v>944.6</v>
      </c>
      <c r="G29" s="636">
        <f t="shared" si="0"/>
        <v>0</v>
      </c>
      <c r="H29" s="636">
        <f t="shared" si="1"/>
        <v>0</v>
      </c>
    </row>
    <row r="30" spans="1:8" ht="13.5" customHeight="1">
      <c r="A30" s="696"/>
      <c r="B30" s="697" t="s">
        <v>297</v>
      </c>
      <c r="C30" s="634">
        <v>944.6</v>
      </c>
      <c r="D30" s="634">
        <v>944.6</v>
      </c>
      <c r="E30" s="634">
        <v>944.6</v>
      </c>
      <c r="F30" s="634">
        <v>944.6</v>
      </c>
      <c r="G30" s="634">
        <f t="shared" si="0"/>
        <v>0</v>
      </c>
      <c r="H30" s="634">
        <f t="shared" si="1"/>
        <v>0</v>
      </c>
    </row>
    <row r="31" spans="1:8" ht="13.5" customHeight="1">
      <c r="A31" s="694"/>
      <c r="B31" s="695" t="s">
        <v>298</v>
      </c>
      <c r="C31" s="634">
        <v>2509.4</v>
      </c>
      <c r="D31" s="634">
        <v>2521.027</v>
      </c>
      <c r="E31" s="634">
        <v>2525.174</v>
      </c>
      <c r="F31" s="634">
        <v>2333.021</v>
      </c>
      <c r="G31" s="634">
        <f t="shared" si="0"/>
        <v>11.626999999999953</v>
      </c>
      <c r="H31" s="634">
        <f t="shared" si="1"/>
        <v>-192.1529999999998</v>
      </c>
    </row>
    <row r="32" spans="1:8" ht="13.5" customHeight="1">
      <c r="A32" s="694"/>
      <c r="B32" s="695" t="s">
        <v>299</v>
      </c>
      <c r="C32" s="634">
        <v>1035.9</v>
      </c>
      <c r="D32" s="634">
        <v>1047.5</v>
      </c>
      <c r="E32" s="634">
        <v>1051.8</v>
      </c>
      <c r="F32" s="634">
        <v>1051.676</v>
      </c>
      <c r="G32" s="634">
        <f t="shared" si="0"/>
        <v>11.599999999999909</v>
      </c>
      <c r="H32" s="634">
        <f t="shared" si="1"/>
        <v>-0.12400000000002365</v>
      </c>
    </row>
    <row r="33" spans="1:8" ht="13.5" customHeight="1">
      <c r="A33" s="688">
        <v>6</v>
      </c>
      <c r="B33" s="692" t="s">
        <v>300</v>
      </c>
      <c r="C33" s="698">
        <v>2623</v>
      </c>
      <c r="D33" s="698">
        <v>-5522.6</v>
      </c>
      <c r="E33" s="698">
        <f>E34</f>
        <v>4239.4</v>
      </c>
      <c r="F33" s="698">
        <v>-7456.4</v>
      </c>
      <c r="G33" s="698">
        <f t="shared" si="0"/>
        <v>-8145.6</v>
      </c>
      <c r="H33" s="698">
        <f t="shared" si="1"/>
        <v>-11695.8</v>
      </c>
    </row>
    <row r="34" spans="1:8" ht="13.5" customHeight="1">
      <c r="A34" s="688"/>
      <c r="B34" s="695" t="s">
        <v>168</v>
      </c>
      <c r="C34" s="634">
        <v>2623</v>
      </c>
      <c r="D34" s="634">
        <v>-5522.6</v>
      </c>
      <c r="E34" s="634">
        <v>4239.4</v>
      </c>
      <c r="F34" s="634">
        <v>-7456.4</v>
      </c>
      <c r="G34" s="634">
        <f t="shared" si="0"/>
        <v>-8145.6</v>
      </c>
      <c r="H34" s="634">
        <f t="shared" si="1"/>
        <v>-11695.8</v>
      </c>
    </row>
    <row r="35" spans="1:8" ht="13.5" customHeight="1">
      <c r="A35" s="688">
        <v>7</v>
      </c>
      <c r="B35" s="692" t="s">
        <v>301</v>
      </c>
      <c r="C35" s="632">
        <v>85464.973</v>
      </c>
      <c r="D35" s="632">
        <v>82672.86499999999</v>
      </c>
      <c r="E35" s="632">
        <f>E36+E39</f>
        <v>94194.30799999999</v>
      </c>
      <c r="F35" s="632">
        <v>90177.535</v>
      </c>
      <c r="G35" s="632">
        <f t="shared" si="0"/>
        <v>-2792.1080000000075</v>
      </c>
      <c r="H35" s="632">
        <f t="shared" si="1"/>
        <v>-4016.7729999999865</v>
      </c>
    </row>
    <row r="36" spans="1:8" ht="13.5" customHeight="1">
      <c r="A36" s="688"/>
      <c r="B36" s="692" t="s">
        <v>302</v>
      </c>
      <c r="C36" s="632">
        <v>63897.172999999995</v>
      </c>
      <c r="D36" s="632">
        <v>61973.428</v>
      </c>
      <c r="E36" s="632">
        <f>E37+E38</f>
        <v>74138.45899999999</v>
      </c>
      <c r="F36" s="632">
        <v>68243.869</v>
      </c>
      <c r="G36" s="632">
        <f t="shared" si="0"/>
        <v>-1923.7449999999953</v>
      </c>
      <c r="H36" s="632">
        <f t="shared" si="1"/>
        <v>-5894.589999999982</v>
      </c>
    </row>
    <row r="37" spans="1:8" ht="13.5" customHeight="1">
      <c r="A37" s="689"/>
      <c r="B37" s="697" t="s">
        <v>303</v>
      </c>
      <c r="C37" s="638">
        <v>15346.473</v>
      </c>
      <c r="D37" s="638">
        <v>12068.027999999998</v>
      </c>
      <c r="E37" s="638">
        <f>E10+E16+E21+E26+E34</f>
        <v>15277.009999999998</v>
      </c>
      <c r="F37" s="638">
        <v>11699.244999999995</v>
      </c>
      <c r="G37" s="638">
        <f t="shared" si="0"/>
        <v>-3278.4450000000015</v>
      </c>
      <c r="H37" s="638">
        <f t="shared" si="1"/>
        <v>-3577.765000000003</v>
      </c>
    </row>
    <row r="38" spans="1:8" ht="13.5" customHeight="1">
      <c r="A38" s="699"/>
      <c r="B38" s="697" t="s">
        <v>710</v>
      </c>
      <c r="C38" s="639">
        <v>48550.7</v>
      </c>
      <c r="D38" s="639">
        <v>49905.4</v>
      </c>
      <c r="E38" s="639">
        <f>E11+E17+E22+E30</f>
        <v>58861.44899999999</v>
      </c>
      <c r="F38" s="639">
        <v>56544.624</v>
      </c>
      <c r="G38" s="639">
        <f t="shared" si="0"/>
        <v>1354.7000000000044</v>
      </c>
      <c r="H38" s="639">
        <f t="shared" si="1"/>
        <v>-2316.82499999999</v>
      </c>
    </row>
    <row r="39" spans="1:8" ht="13.5" customHeight="1">
      <c r="A39" s="689"/>
      <c r="B39" s="692" t="s">
        <v>304</v>
      </c>
      <c r="C39" s="637">
        <v>21567.8</v>
      </c>
      <c r="D39" s="637">
        <v>20699.436999999998</v>
      </c>
      <c r="E39" s="637">
        <f>E12+E18+E23+E27+E31</f>
        <v>20055.849</v>
      </c>
      <c r="F39" s="637">
        <v>21933.665999999997</v>
      </c>
      <c r="G39" s="637">
        <f t="shared" si="0"/>
        <v>-868.3630000000012</v>
      </c>
      <c r="H39" s="637">
        <f t="shared" si="1"/>
        <v>1877.816999999999</v>
      </c>
    </row>
    <row r="40" spans="1:8" ht="13.5" customHeight="1">
      <c r="A40" s="690"/>
      <c r="B40" s="693"/>
      <c r="C40" s="635"/>
      <c r="D40" s="635"/>
      <c r="E40" s="635"/>
      <c r="F40" s="635"/>
      <c r="G40" s="635"/>
      <c r="H40" s="635"/>
    </row>
    <row r="41" spans="1:8" ht="12">
      <c r="A41" s="681"/>
      <c r="B41" s="67"/>
      <c r="C41" s="773"/>
      <c r="D41" s="773"/>
      <c r="E41" s="773"/>
      <c r="F41" s="773"/>
      <c r="G41" s="773"/>
      <c r="H41" s="773"/>
    </row>
    <row r="42" spans="1:8" ht="12">
      <c r="A42" s="589" t="s">
        <v>711</v>
      </c>
      <c r="B42" s="67"/>
      <c r="C42" s="773"/>
      <c r="D42" s="773"/>
      <c r="E42" s="773"/>
      <c r="F42" s="773"/>
      <c r="G42" s="773"/>
      <c r="H42" s="773"/>
    </row>
    <row r="43" spans="1:8" ht="24.75" customHeight="1">
      <c r="A43" s="685">
        <v>6</v>
      </c>
      <c r="B43" s="691" t="s">
        <v>712</v>
      </c>
      <c r="C43" s="687">
        <v>2623</v>
      </c>
      <c r="D43" s="686">
        <v>-2254.3</v>
      </c>
      <c r="E43" s="686">
        <v>1071</v>
      </c>
      <c r="F43" s="686">
        <v>-12933.7</v>
      </c>
      <c r="G43" s="687">
        <f>D43-C43</f>
        <v>-4877.3</v>
      </c>
      <c r="H43" s="686">
        <f>F43-E43</f>
        <v>-14004.7</v>
      </c>
    </row>
    <row r="44" spans="1:8" ht="13.5" customHeight="1">
      <c r="A44" s="688">
        <v>7</v>
      </c>
      <c r="B44" s="692" t="s">
        <v>713</v>
      </c>
      <c r="C44" s="659">
        <f>C45+C39</f>
        <v>85464.973</v>
      </c>
      <c r="D44" s="637">
        <f>D45+D39</f>
        <v>85941.16500000001</v>
      </c>
      <c r="E44" s="637">
        <f>E45+E39</f>
        <v>91025.908</v>
      </c>
      <c r="F44" s="637">
        <v>84700.235</v>
      </c>
      <c r="G44" s="659">
        <f>D44-C44</f>
        <v>476.19200000001</v>
      </c>
      <c r="H44" s="637">
        <f>F44-E44</f>
        <v>-6325.672999999995</v>
      </c>
    </row>
    <row r="45" spans="1:8" ht="13.5" customHeight="1">
      <c r="A45" s="689"/>
      <c r="B45" s="692" t="s">
        <v>714</v>
      </c>
      <c r="C45" s="659">
        <f>C46+C38</f>
        <v>63897.172999999995</v>
      </c>
      <c r="D45" s="637">
        <f>D46+D38</f>
        <v>65241.728</v>
      </c>
      <c r="E45" s="637">
        <f>E46+E38</f>
        <v>70970.059</v>
      </c>
      <c r="F45" s="637">
        <v>62766.569</v>
      </c>
      <c r="G45" s="659">
        <f>D45-C45</f>
        <v>1344.5550000000076</v>
      </c>
      <c r="H45" s="637">
        <f>F45-E45</f>
        <v>-8203.48999999999</v>
      </c>
    </row>
    <row r="46" spans="1:8" ht="13.5" customHeight="1">
      <c r="A46" s="690"/>
      <c r="B46" s="693" t="s">
        <v>796</v>
      </c>
      <c r="C46" s="684">
        <f>C10+C16+C21+C26+C43</f>
        <v>15346.473</v>
      </c>
      <c r="D46" s="682">
        <f>D10+D16+D21+D26+D43</f>
        <v>15336.327999999998</v>
      </c>
      <c r="E46" s="683">
        <f>E10+E16+E21+E26+E43</f>
        <v>12108.609999999999</v>
      </c>
      <c r="F46" s="682">
        <v>6221.944999999996</v>
      </c>
      <c r="G46" s="684">
        <f>D46-C46</f>
        <v>-10.145000000002256</v>
      </c>
      <c r="H46" s="682">
        <f>F46-E46</f>
        <v>-5886.665000000003</v>
      </c>
    </row>
    <row r="47" ht="12">
      <c r="A47" s="631"/>
    </row>
    <row r="48" ht="12">
      <c r="A48" s="631"/>
    </row>
    <row r="49" ht="12">
      <c r="A49" s="631"/>
    </row>
    <row r="50" ht="12">
      <c r="A50" s="631"/>
    </row>
  </sheetData>
  <mergeCells count="7">
    <mergeCell ref="A2:H2"/>
    <mergeCell ref="G5:H5"/>
    <mergeCell ref="A5:A7"/>
    <mergeCell ref="B5:B7"/>
    <mergeCell ref="G6:H6"/>
    <mergeCell ref="C5:D6"/>
    <mergeCell ref="E5:F6"/>
  </mergeCells>
  <printOptions/>
  <pageMargins left="1.3" right="1.3" top="2" bottom="2" header="0.5" footer="0.5"/>
  <pageSetup fitToHeight="1" fitToWidth="1" horizontalDpi="600" verticalDpi="600" orientation="portrait" paperSize="9" scale="76" r:id="rId1"/>
</worksheet>
</file>

<file path=xl/worksheets/sheet16.xml><?xml version="1.0" encoding="utf-8"?>
<worksheet xmlns="http://schemas.openxmlformats.org/spreadsheetml/2006/main" xmlns:r="http://schemas.openxmlformats.org/officeDocument/2006/relationships">
  <sheetPr>
    <pageSetUpPr fitToPage="1"/>
  </sheetPr>
  <dimension ref="A1:H50"/>
  <sheetViews>
    <sheetView workbookViewId="0" topLeftCell="A28">
      <selection activeCell="G39" sqref="G39"/>
    </sheetView>
  </sheetViews>
  <sheetFormatPr defaultColWidth="9.140625" defaultRowHeight="12.75"/>
  <cols>
    <col min="1" max="1" width="29.7109375" style="8" customWidth="1"/>
    <col min="2" max="2" width="9.140625" style="8" hidden="1" customWidth="1"/>
    <col min="3" max="5" width="9.140625" style="8" customWidth="1"/>
    <col min="6" max="6" width="9.57421875" style="8" customWidth="1"/>
    <col min="7" max="16384" width="9.140625" style="8" customWidth="1"/>
  </cols>
  <sheetData>
    <row r="1" spans="1:8" ht="15.75">
      <c r="A1" s="821" t="s">
        <v>466</v>
      </c>
      <c r="B1" s="821"/>
      <c r="C1" s="821"/>
      <c r="D1" s="821"/>
      <c r="E1" s="821"/>
      <c r="F1" s="821"/>
      <c r="G1" s="821"/>
      <c r="H1" s="821"/>
    </row>
    <row r="2" spans="1:8" ht="18.75">
      <c r="A2" s="829" t="s">
        <v>387</v>
      </c>
      <c r="B2" s="829"/>
      <c r="C2" s="829"/>
      <c r="D2" s="829"/>
      <c r="E2" s="829"/>
      <c r="F2" s="829"/>
      <c r="G2" s="829"/>
      <c r="H2" s="829"/>
    </row>
    <row r="3" spans="1:8" ht="15.75">
      <c r="A3" s="910" t="s">
        <v>845</v>
      </c>
      <c r="B3" s="910"/>
      <c r="C3" s="910"/>
      <c r="D3" s="910"/>
      <c r="E3" s="910"/>
      <c r="F3" s="910"/>
      <c r="G3" s="910"/>
      <c r="H3" s="910"/>
    </row>
    <row r="4" spans="1:8" ht="12.75">
      <c r="A4" s="8" t="s">
        <v>1</v>
      </c>
      <c r="B4" s="27"/>
      <c r="D4" s="28"/>
      <c r="F4" s="29"/>
      <c r="H4" s="736" t="s">
        <v>344</v>
      </c>
    </row>
    <row r="5" spans="1:8" ht="12.75">
      <c r="A5" s="913"/>
      <c r="B5" s="915" t="s">
        <v>248</v>
      </c>
      <c r="C5" s="911" t="s">
        <v>687</v>
      </c>
      <c r="D5" s="911" t="s">
        <v>688</v>
      </c>
      <c r="E5" s="911" t="s">
        <v>689</v>
      </c>
      <c r="F5" s="917" t="s">
        <v>315</v>
      </c>
      <c r="G5" s="918"/>
      <c r="H5" s="919"/>
    </row>
    <row r="6" spans="1:8" ht="12.75">
      <c r="A6" s="914"/>
      <c r="B6" s="916"/>
      <c r="C6" s="912"/>
      <c r="D6" s="912"/>
      <c r="E6" s="912"/>
      <c r="F6" s="98" t="s">
        <v>85</v>
      </c>
      <c r="G6" s="87" t="s">
        <v>2</v>
      </c>
      <c r="H6" s="87" t="s">
        <v>3</v>
      </c>
    </row>
    <row r="7" spans="1:8" ht="12.75">
      <c r="A7" s="45"/>
      <c r="B7" s="37"/>
      <c r="C7" s="45"/>
      <c r="D7" s="45"/>
      <c r="E7" s="45"/>
      <c r="F7" s="33"/>
      <c r="G7" s="46"/>
      <c r="H7" s="45"/>
    </row>
    <row r="8" spans="1:8" ht="12.75">
      <c r="A8" s="94" t="s">
        <v>388</v>
      </c>
      <c r="B8" s="78"/>
      <c r="C8" s="78">
        <v>37768.3</v>
      </c>
      <c r="D8" s="78">
        <v>42796.1</v>
      </c>
      <c r="E8" s="78">
        <v>39985.6</v>
      </c>
      <c r="F8" s="648">
        <v>4.564847243178889</v>
      </c>
      <c r="G8" s="649">
        <v>13.312222154558185</v>
      </c>
      <c r="H8" s="649">
        <v>-6.567187196964198</v>
      </c>
    </row>
    <row r="9" spans="1:8" ht="12.75">
      <c r="A9" s="95"/>
      <c r="B9" s="89"/>
      <c r="C9" s="79"/>
      <c r="D9" s="79"/>
      <c r="E9" s="79"/>
      <c r="F9" s="648"/>
      <c r="G9" s="649"/>
      <c r="H9" s="649"/>
    </row>
    <row r="10" spans="1:8" ht="12.75">
      <c r="A10" s="95" t="s">
        <v>389</v>
      </c>
      <c r="B10" s="89"/>
      <c r="C10" s="79">
        <v>24620.8</v>
      </c>
      <c r="D10" s="79">
        <v>29659.6</v>
      </c>
      <c r="E10" s="79">
        <v>27762.9</v>
      </c>
      <c r="F10" s="650">
        <v>19.524248749939346</v>
      </c>
      <c r="G10" s="650">
        <v>20.46562256303612</v>
      </c>
      <c r="H10" s="650">
        <v>-6.394894064653585</v>
      </c>
    </row>
    <row r="11" spans="1:8" ht="12.75">
      <c r="A11" s="96" t="s">
        <v>390</v>
      </c>
      <c r="B11" s="90"/>
      <c r="C11" s="80">
        <v>13147.5</v>
      </c>
      <c r="D11" s="80">
        <v>13136.5</v>
      </c>
      <c r="E11" s="80">
        <v>12222.7</v>
      </c>
      <c r="F11" s="651">
        <v>-15.289455880931683</v>
      </c>
      <c r="G11" s="651">
        <v>-0.08366609621600674</v>
      </c>
      <c r="H11" s="651">
        <v>-6.956190766185813</v>
      </c>
    </row>
    <row r="12" spans="1:8" ht="12.75">
      <c r="A12" s="97"/>
      <c r="B12" s="91"/>
      <c r="C12" s="79"/>
      <c r="D12" s="79"/>
      <c r="E12" s="79"/>
      <c r="F12" s="648"/>
      <c r="G12" s="649"/>
      <c r="H12" s="649"/>
    </row>
    <row r="13" spans="1:8" ht="12.75">
      <c r="A13" s="94" t="s">
        <v>391</v>
      </c>
      <c r="B13" s="92"/>
      <c r="C13" s="78">
        <v>91875.4</v>
      </c>
      <c r="D13" s="78">
        <v>116012.7</v>
      </c>
      <c r="E13" s="78">
        <v>114691.2</v>
      </c>
      <c r="F13" s="648">
        <v>6.206968302776673</v>
      </c>
      <c r="G13" s="649">
        <v>26.271776775937866</v>
      </c>
      <c r="H13" s="649">
        <v>-1.1390994261835061</v>
      </c>
    </row>
    <row r="14" spans="1:8" ht="12.75">
      <c r="A14" s="95"/>
      <c r="B14" s="89"/>
      <c r="C14" s="79"/>
      <c r="D14" s="79"/>
      <c r="E14" s="79"/>
      <c r="F14" s="648"/>
      <c r="G14" s="649"/>
      <c r="H14" s="649"/>
    </row>
    <row r="15" spans="1:8" ht="12.75">
      <c r="A15" s="95" t="s">
        <v>392</v>
      </c>
      <c r="B15" s="89"/>
      <c r="C15" s="79">
        <v>53547.8</v>
      </c>
      <c r="D15" s="79">
        <v>70514.2</v>
      </c>
      <c r="E15" s="79">
        <v>72125</v>
      </c>
      <c r="F15" s="650">
        <v>10.920125942497322</v>
      </c>
      <c r="G15" s="650">
        <v>31.684588349101176</v>
      </c>
      <c r="H15" s="650">
        <v>2.284362582288395</v>
      </c>
    </row>
    <row r="16" spans="1:8" ht="12.75">
      <c r="A16" s="96" t="s">
        <v>393</v>
      </c>
      <c r="B16" s="90"/>
      <c r="C16" s="80">
        <v>38327.6</v>
      </c>
      <c r="D16" s="80">
        <v>45498.5</v>
      </c>
      <c r="E16" s="80">
        <v>42566.2</v>
      </c>
      <c r="F16" s="651">
        <v>0.2552968872613093</v>
      </c>
      <c r="G16" s="651">
        <v>18.709493941702576</v>
      </c>
      <c r="H16" s="651">
        <v>-6.444827851467636</v>
      </c>
    </row>
    <row r="17" spans="1:8" ht="12.75">
      <c r="A17" s="97"/>
      <c r="B17" s="91"/>
      <c r="C17" s="79"/>
      <c r="D17" s="79"/>
      <c r="E17" s="79"/>
      <c r="F17" s="648"/>
      <c r="G17" s="649"/>
      <c r="H17" s="649"/>
    </row>
    <row r="18" spans="1:8" ht="12.75">
      <c r="A18" s="94" t="s">
        <v>394</v>
      </c>
      <c r="B18" s="88"/>
      <c r="C18" s="78">
        <v>-54107.1</v>
      </c>
      <c r="D18" s="78">
        <v>-73216.6</v>
      </c>
      <c r="E18" s="78">
        <v>-74705.6</v>
      </c>
      <c r="F18" s="648">
        <v>7.384120746628582</v>
      </c>
      <c r="G18" s="649">
        <v>35.31791576336562</v>
      </c>
      <c r="H18" s="649">
        <v>2.0336918130587662</v>
      </c>
    </row>
    <row r="19" spans="1:8" ht="12.75">
      <c r="A19" s="95"/>
      <c r="B19" s="89"/>
      <c r="C19" s="79"/>
      <c r="D19" s="79"/>
      <c r="E19" s="79"/>
      <c r="F19" s="648"/>
      <c r="G19" s="649"/>
      <c r="H19" s="649"/>
    </row>
    <row r="20" spans="1:8" ht="12.75">
      <c r="A20" s="95" t="s">
        <v>395</v>
      </c>
      <c r="B20" s="91"/>
      <c r="C20" s="79">
        <v>-28927</v>
      </c>
      <c r="D20" s="79">
        <v>-40854.6</v>
      </c>
      <c r="E20" s="79">
        <v>-44362.1</v>
      </c>
      <c r="F20" s="652">
        <v>4.516385446399539</v>
      </c>
      <c r="G20" s="650">
        <v>41.23344971825628</v>
      </c>
      <c r="H20" s="650">
        <v>8.585324541177727</v>
      </c>
    </row>
    <row r="21" spans="1:8" ht="12.75">
      <c r="A21" s="96" t="s">
        <v>396</v>
      </c>
      <c r="B21" s="93"/>
      <c r="C21" s="80">
        <v>-25180.1</v>
      </c>
      <c r="D21" s="80">
        <v>-32362</v>
      </c>
      <c r="E21" s="80">
        <v>-30343.5</v>
      </c>
      <c r="F21" s="653">
        <v>10.879147493339786</v>
      </c>
      <c r="G21" s="651">
        <v>28.522126599973802</v>
      </c>
      <c r="H21" s="651">
        <v>-6.237253569000686</v>
      </c>
    </row>
    <row r="22" spans="1:8" ht="12.75">
      <c r="A22" s="97"/>
      <c r="B22" s="91"/>
      <c r="C22" s="79"/>
      <c r="D22" s="79"/>
      <c r="E22" s="79"/>
      <c r="F22" s="648"/>
      <c r="G22" s="649"/>
      <c r="H22" s="649"/>
    </row>
    <row r="23" spans="1:8" ht="12.75">
      <c r="A23" s="94" t="s">
        <v>397</v>
      </c>
      <c r="B23" s="88"/>
      <c r="C23" s="78">
        <v>129643.7</v>
      </c>
      <c r="D23" s="78">
        <v>158808.8</v>
      </c>
      <c r="E23" s="78">
        <v>154676.8</v>
      </c>
      <c r="F23" s="648">
        <v>5.7232794157822156</v>
      </c>
      <c r="G23" s="649">
        <v>22.496349610509398</v>
      </c>
      <c r="H23" s="649">
        <v>-2.601870929066905</v>
      </c>
    </row>
    <row r="24" spans="1:8" ht="12.75">
      <c r="A24" s="95"/>
      <c r="B24" s="89"/>
      <c r="C24" s="79"/>
      <c r="D24" s="79"/>
      <c r="E24" s="79"/>
      <c r="F24" s="648"/>
      <c r="G24" s="649"/>
      <c r="H24" s="649"/>
    </row>
    <row r="25" spans="1:8" ht="12.75">
      <c r="A25" s="95" t="s">
        <v>395</v>
      </c>
      <c r="B25" s="91"/>
      <c r="C25" s="79">
        <v>78168.6</v>
      </c>
      <c r="D25" s="79">
        <v>100173.8</v>
      </c>
      <c r="E25" s="79">
        <v>99887.9</v>
      </c>
      <c r="F25" s="652">
        <v>13.493430127041762</v>
      </c>
      <c r="G25" s="650">
        <v>28.150945520324</v>
      </c>
      <c r="H25" s="650">
        <v>-0.2854039679037754</v>
      </c>
    </row>
    <row r="26" spans="1:8" ht="12.75">
      <c r="A26" s="96" t="s">
        <v>396</v>
      </c>
      <c r="B26" s="93"/>
      <c r="C26" s="80">
        <v>51475.1</v>
      </c>
      <c r="D26" s="80">
        <v>58635</v>
      </c>
      <c r="E26" s="80">
        <v>54788.9</v>
      </c>
      <c r="F26" s="653">
        <v>-4.233262946391207</v>
      </c>
      <c r="G26" s="651">
        <v>13.90944359505859</v>
      </c>
      <c r="H26" s="651">
        <v>-6.559392854097396</v>
      </c>
    </row>
    <row r="27" spans="2:5" ht="12.75">
      <c r="B27" s="27"/>
      <c r="C27" s="30"/>
      <c r="D27" s="30"/>
      <c r="E27" s="30"/>
    </row>
    <row r="28" spans="2:5" ht="12.75">
      <c r="B28" s="27"/>
      <c r="D28" s="30"/>
      <c r="E28" s="30"/>
    </row>
    <row r="29" spans="1:5" ht="12.75">
      <c r="A29" s="108" t="s">
        <v>398</v>
      </c>
      <c r="B29" s="103"/>
      <c r="C29" s="100">
        <v>41.10817476713027</v>
      </c>
      <c r="D29" s="101">
        <v>36.88915092916552</v>
      </c>
      <c r="E29" s="101">
        <v>34.863703579699234</v>
      </c>
    </row>
    <row r="30" spans="1:5" ht="12.75">
      <c r="A30" s="109" t="s">
        <v>399</v>
      </c>
      <c r="B30" s="104"/>
      <c r="C30" s="82">
        <v>45.97910651791483</v>
      </c>
      <c r="D30" s="83">
        <v>42.06188257117006</v>
      </c>
      <c r="E30" s="83">
        <v>38.49275563258232</v>
      </c>
    </row>
    <row r="31" spans="1:5" ht="12.75">
      <c r="A31" s="110" t="s">
        <v>400</v>
      </c>
      <c r="B31" s="105"/>
      <c r="C31" s="81">
        <v>34.30295661611998</v>
      </c>
      <c r="D31" s="80">
        <v>28.872380408145325</v>
      </c>
      <c r="E31" s="80">
        <v>28.71456695688129</v>
      </c>
    </row>
    <row r="32" spans="1:5" ht="12.75">
      <c r="A32" s="111" t="s">
        <v>401</v>
      </c>
      <c r="B32" s="106"/>
      <c r="C32" s="774"/>
      <c r="D32" s="101"/>
      <c r="E32" s="775"/>
    </row>
    <row r="33" spans="1:5" ht="12.75">
      <c r="A33" s="109" t="s">
        <v>399</v>
      </c>
      <c r="B33" s="104"/>
      <c r="C33" s="84">
        <v>65.18906066727916</v>
      </c>
      <c r="D33" s="83">
        <v>69.30444596587073</v>
      </c>
      <c r="E33" s="102">
        <v>69.43224560841902</v>
      </c>
    </row>
    <row r="34" spans="1:5" ht="12.75">
      <c r="A34" s="110" t="s">
        <v>400</v>
      </c>
      <c r="B34" s="105"/>
      <c r="C34" s="85">
        <v>34.81093933272083</v>
      </c>
      <c r="D34" s="80">
        <v>30.69555403412928</v>
      </c>
      <c r="E34" s="99">
        <v>30.567754391580966</v>
      </c>
    </row>
    <row r="35" spans="1:5" ht="12.75">
      <c r="A35" s="111" t="s">
        <v>402</v>
      </c>
      <c r="B35" s="106"/>
      <c r="C35" s="774"/>
      <c r="D35" s="101"/>
      <c r="E35" s="775"/>
    </row>
    <row r="36" spans="1:5" ht="12.75">
      <c r="A36" s="109" t="s">
        <v>399</v>
      </c>
      <c r="B36" s="104"/>
      <c r="C36" s="84">
        <v>58.28306597848827</v>
      </c>
      <c r="D36" s="83">
        <v>60.78144892757431</v>
      </c>
      <c r="E36" s="102">
        <v>62.88625456878994</v>
      </c>
    </row>
    <row r="37" spans="1:5" ht="12.75">
      <c r="A37" s="110" t="s">
        <v>400</v>
      </c>
      <c r="B37" s="105"/>
      <c r="C37" s="85">
        <v>41.71693402151174</v>
      </c>
      <c r="D37" s="80">
        <v>39.2185510724257</v>
      </c>
      <c r="E37" s="99">
        <v>37.11374543121006</v>
      </c>
    </row>
    <row r="38" spans="1:5" ht="12.75">
      <c r="A38" s="111" t="s">
        <v>403</v>
      </c>
      <c r="B38" s="106"/>
      <c r="C38" s="774"/>
      <c r="D38" s="101"/>
      <c r="E38" s="775"/>
    </row>
    <row r="39" spans="1:5" ht="12.75">
      <c r="A39" s="109" t="s">
        <v>399</v>
      </c>
      <c r="B39" s="104"/>
      <c r="C39" s="84">
        <v>53.462484590746875</v>
      </c>
      <c r="D39" s="83">
        <v>55.79964106500438</v>
      </c>
      <c r="E39" s="102">
        <v>59.382563020710634</v>
      </c>
    </row>
    <row r="40" spans="1:5" ht="12.75">
      <c r="A40" s="110" t="s">
        <v>400</v>
      </c>
      <c r="B40" s="105"/>
      <c r="C40" s="85">
        <v>46.537515409253125</v>
      </c>
      <c r="D40" s="80">
        <v>44.20035893499561</v>
      </c>
      <c r="E40" s="99">
        <v>40.61743697928937</v>
      </c>
    </row>
    <row r="41" spans="1:5" ht="12.75">
      <c r="A41" s="111" t="s">
        <v>404</v>
      </c>
      <c r="B41" s="106"/>
      <c r="C41" s="774"/>
      <c r="D41" s="101"/>
      <c r="E41" s="775"/>
    </row>
    <row r="42" spans="1:5" ht="12.75">
      <c r="A42" s="109" t="s">
        <v>399</v>
      </c>
      <c r="B42" s="104"/>
      <c r="C42" s="84">
        <v>60.29494684276984</v>
      </c>
      <c r="D42" s="83">
        <v>63.0782425155281</v>
      </c>
      <c r="E42" s="102">
        <v>64.57846296277141</v>
      </c>
    </row>
    <row r="43" spans="1:5" ht="12.75">
      <c r="A43" s="112" t="s">
        <v>400</v>
      </c>
      <c r="B43" s="107"/>
      <c r="C43" s="85">
        <v>39.70505315723016</v>
      </c>
      <c r="D43" s="80">
        <v>36.9217574844719</v>
      </c>
      <c r="E43" s="99">
        <v>35.421537037228596</v>
      </c>
    </row>
    <row r="44" spans="1:5" ht="12.75">
      <c r="A44" s="113" t="s">
        <v>405</v>
      </c>
      <c r="B44" s="106"/>
      <c r="C44" s="774"/>
      <c r="D44" s="101"/>
      <c r="E44" s="775"/>
    </row>
    <row r="45" spans="1:5" ht="12.75">
      <c r="A45" s="112" t="s">
        <v>406</v>
      </c>
      <c r="B45" s="107"/>
      <c r="C45" s="86">
        <v>29.132383602134155</v>
      </c>
      <c r="D45" s="83">
        <v>26.948191787860626</v>
      </c>
      <c r="E45" s="83">
        <v>25.851064930228713</v>
      </c>
    </row>
    <row r="46" spans="1:5" ht="12.75">
      <c r="A46" s="110" t="s">
        <v>407</v>
      </c>
      <c r="B46" s="105"/>
      <c r="C46" s="85">
        <v>70.86761639786583</v>
      </c>
      <c r="D46" s="80">
        <v>73.05180821213938</v>
      </c>
      <c r="E46" s="80">
        <v>74.1489350697713</v>
      </c>
    </row>
    <row r="47" ht="12.75">
      <c r="B47" s="27"/>
    </row>
    <row r="48" spans="1:2" ht="12.75">
      <c r="A48" s="66" t="s">
        <v>408</v>
      </c>
      <c r="B48" s="27"/>
    </row>
    <row r="49" spans="1:2" ht="12.75">
      <c r="A49" s="66" t="s">
        <v>209</v>
      </c>
      <c r="B49" s="27"/>
    </row>
    <row r="50" spans="1:2" ht="12.75">
      <c r="A50" s="66" t="s">
        <v>208</v>
      </c>
      <c r="B50" s="27"/>
    </row>
  </sheetData>
  <mergeCells count="9">
    <mergeCell ref="A1:H1"/>
    <mergeCell ref="A2:H2"/>
    <mergeCell ref="A3:H3"/>
    <mergeCell ref="E5:E6"/>
    <mergeCell ref="A5:A6"/>
    <mergeCell ref="B5:B6"/>
    <mergeCell ref="C5:C6"/>
    <mergeCell ref="D5:D6"/>
    <mergeCell ref="F5:H5"/>
  </mergeCells>
  <printOptions/>
  <pageMargins left="1.3" right="1.3" top="2" bottom="2" header="0.5" footer="0.5"/>
  <pageSetup fitToHeight="1" fitToWidth="1"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pageSetUpPr fitToPage="1"/>
  </sheetPr>
  <dimension ref="A1:H65"/>
  <sheetViews>
    <sheetView workbookViewId="0" topLeftCell="A1">
      <selection activeCell="J58" sqref="J58"/>
    </sheetView>
  </sheetViews>
  <sheetFormatPr defaultColWidth="9.140625" defaultRowHeight="12.75"/>
  <cols>
    <col min="1" max="1" width="3.00390625" style="61" customWidth="1"/>
    <col min="2" max="2" width="19.421875" style="61" customWidth="1"/>
    <col min="3" max="3" width="10.140625" style="61" customWidth="1"/>
    <col min="4" max="4" width="9.57421875" style="61" customWidth="1"/>
    <col min="5" max="5" width="9.57421875" style="123" customWidth="1"/>
    <col min="6" max="6" width="8.00390625" style="61" customWidth="1"/>
    <col min="7" max="7" width="7.421875" style="61" customWidth="1"/>
    <col min="8" max="8" width="6.8515625" style="61" customWidth="1"/>
    <col min="9" max="16384" width="9.140625" style="8" customWidth="1"/>
  </cols>
  <sheetData>
    <row r="1" spans="1:8" ht="15.75">
      <c r="A1" s="821" t="s">
        <v>478</v>
      </c>
      <c r="B1" s="821"/>
      <c r="C1" s="821"/>
      <c r="D1" s="821"/>
      <c r="E1" s="821"/>
      <c r="F1" s="821"/>
      <c r="G1" s="821"/>
      <c r="H1" s="821"/>
    </row>
    <row r="2" spans="1:8" ht="18.75">
      <c r="A2" s="920" t="s">
        <v>679</v>
      </c>
      <c r="B2" s="920"/>
      <c r="C2" s="920"/>
      <c r="D2" s="920"/>
      <c r="E2" s="920"/>
      <c r="F2" s="920"/>
      <c r="G2" s="920"/>
      <c r="H2" s="920"/>
    </row>
    <row r="4" spans="1:8" ht="12.75">
      <c r="A4" s="921" t="s">
        <v>344</v>
      </c>
      <c r="B4" s="921"/>
      <c r="C4" s="921"/>
      <c r="D4" s="921"/>
      <c r="E4" s="921"/>
      <c r="F4" s="921"/>
      <c r="G4" s="921"/>
      <c r="H4" s="921"/>
    </row>
    <row r="5" spans="1:8" ht="12.75">
      <c r="A5" s="132"/>
      <c r="B5" s="133"/>
      <c r="C5" s="922" t="s">
        <v>845</v>
      </c>
      <c r="D5" s="922"/>
      <c r="E5" s="923"/>
      <c r="F5" s="924" t="s">
        <v>315</v>
      </c>
      <c r="G5" s="925"/>
      <c r="H5" s="926"/>
    </row>
    <row r="6" spans="1:8" ht="12.75">
      <c r="A6" s="134"/>
      <c r="B6" s="135"/>
      <c r="C6" s="136" t="s">
        <v>691</v>
      </c>
      <c r="D6" s="136" t="s">
        <v>692</v>
      </c>
      <c r="E6" s="137" t="s">
        <v>693</v>
      </c>
      <c r="F6" s="136" t="s">
        <v>85</v>
      </c>
      <c r="G6" s="136" t="s">
        <v>2</v>
      </c>
      <c r="H6" s="138" t="s">
        <v>3</v>
      </c>
    </row>
    <row r="7" spans="1:8" ht="12.75">
      <c r="A7" s="97"/>
      <c r="B7" s="114" t="s">
        <v>410</v>
      </c>
      <c r="C7" s="115">
        <v>19922.11</v>
      </c>
      <c r="D7" s="115">
        <v>22609.14</v>
      </c>
      <c r="E7" s="116">
        <v>22436.79</v>
      </c>
      <c r="F7" s="117">
        <v>13.164229803574074</v>
      </c>
      <c r="G7" s="117">
        <v>13.487677761040388</v>
      </c>
      <c r="H7" s="117">
        <v>-0.7623023255196983</v>
      </c>
    </row>
    <row r="8" spans="1:8" ht="12.75">
      <c r="A8" s="126">
        <v>1</v>
      </c>
      <c r="B8" s="54" t="s">
        <v>411</v>
      </c>
      <c r="C8" s="118">
        <v>551.4</v>
      </c>
      <c r="D8" s="118">
        <v>683.94</v>
      </c>
      <c r="E8" s="119">
        <v>531.49</v>
      </c>
      <c r="F8" s="120">
        <v>152.12620027434843</v>
      </c>
      <c r="G8" s="120">
        <v>24.03699673558218</v>
      </c>
      <c r="H8" s="120">
        <v>-22.289966956165756</v>
      </c>
    </row>
    <row r="9" spans="1:8" ht="12.75">
      <c r="A9" s="126">
        <v>2</v>
      </c>
      <c r="B9" s="54" t="s">
        <v>412</v>
      </c>
      <c r="C9" s="118">
        <v>197.5</v>
      </c>
      <c r="D9" s="118">
        <v>1.2</v>
      </c>
      <c r="E9" s="119">
        <v>7.5</v>
      </c>
      <c r="F9" s="120">
        <v>-29.79025950942055</v>
      </c>
      <c r="G9" s="120">
        <v>-99.39240506329114</v>
      </c>
      <c r="H9" s="120">
        <v>525</v>
      </c>
    </row>
    <row r="10" spans="1:8" ht="12.75">
      <c r="A10" s="126">
        <v>3</v>
      </c>
      <c r="B10" s="54" t="s">
        <v>413</v>
      </c>
      <c r="C10" s="118">
        <v>8.8</v>
      </c>
      <c r="D10" s="118">
        <v>5.1</v>
      </c>
      <c r="E10" s="119">
        <v>0.7</v>
      </c>
      <c r="F10" s="120">
        <v>-17.7570093457944</v>
      </c>
      <c r="G10" s="120">
        <v>-42.04545454545453</v>
      </c>
      <c r="H10" s="120">
        <v>-86.27450980392157</v>
      </c>
    </row>
    <row r="11" spans="1:8" ht="12.75">
      <c r="A11" s="126">
        <v>4</v>
      </c>
      <c r="B11" s="54" t="s">
        <v>414</v>
      </c>
      <c r="C11" s="118">
        <v>33.9</v>
      </c>
      <c r="D11" s="118">
        <v>86.1</v>
      </c>
      <c r="E11" s="119">
        <v>57.2</v>
      </c>
      <c r="F11" s="120">
        <v>18.118466898954708</v>
      </c>
      <c r="G11" s="120">
        <v>153.98230088495572</v>
      </c>
      <c r="H11" s="120">
        <v>-33.565621370499414</v>
      </c>
    </row>
    <row r="12" spans="1:8" ht="12.75">
      <c r="A12" s="126">
        <v>5</v>
      </c>
      <c r="B12" s="54" t="s">
        <v>415</v>
      </c>
      <c r="C12" s="118">
        <v>41.2</v>
      </c>
      <c r="D12" s="118">
        <v>34.1</v>
      </c>
      <c r="E12" s="119">
        <v>42.2</v>
      </c>
      <c r="F12" s="120">
        <v>-1.1990407673861085</v>
      </c>
      <c r="G12" s="120">
        <v>-17.233009708737853</v>
      </c>
      <c r="H12" s="120">
        <v>23.753665689149557</v>
      </c>
    </row>
    <row r="13" spans="1:8" ht="12.75">
      <c r="A13" s="126">
        <v>6</v>
      </c>
      <c r="B13" s="54" t="s">
        <v>416</v>
      </c>
      <c r="C13" s="118">
        <v>418.7</v>
      </c>
      <c r="D13" s="118">
        <v>401.7</v>
      </c>
      <c r="E13" s="119">
        <v>631</v>
      </c>
      <c r="F13" s="120">
        <v>23.36476134354743</v>
      </c>
      <c r="G13" s="120">
        <v>-4.060186290900404</v>
      </c>
      <c r="H13" s="120">
        <v>57.08239980084642</v>
      </c>
    </row>
    <row r="14" spans="1:8" ht="12.75">
      <c r="A14" s="126">
        <v>7</v>
      </c>
      <c r="B14" s="54" t="s">
        <v>417</v>
      </c>
      <c r="C14" s="118">
        <v>269.4</v>
      </c>
      <c r="D14" s="118">
        <v>309.9</v>
      </c>
      <c r="E14" s="119">
        <v>238.3</v>
      </c>
      <c r="F14" s="120">
        <v>181.79916317991632</v>
      </c>
      <c r="G14" s="120">
        <v>15.03340757238307</v>
      </c>
      <c r="H14" s="120">
        <v>-23.10422717005484</v>
      </c>
    </row>
    <row r="15" spans="1:8" ht="12.75">
      <c r="A15" s="126">
        <v>8</v>
      </c>
      <c r="B15" s="54" t="s">
        <v>418</v>
      </c>
      <c r="C15" s="118">
        <v>375.9</v>
      </c>
      <c r="D15" s="118">
        <v>419.4</v>
      </c>
      <c r="E15" s="119">
        <v>58.6</v>
      </c>
      <c r="F15" s="120">
        <v>9.146341463414643</v>
      </c>
      <c r="G15" s="120">
        <v>11.57222665602555</v>
      </c>
      <c r="H15" s="120">
        <v>-86.0276585598474</v>
      </c>
    </row>
    <row r="16" spans="1:8" ht="12.75">
      <c r="A16" s="126">
        <v>9</v>
      </c>
      <c r="B16" s="54" t="s">
        <v>419</v>
      </c>
      <c r="C16" s="118">
        <v>875.7</v>
      </c>
      <c r="D16" s="118">
        <v>880.7</v>
      </c>
      <c r="E16" s="119">
        <v>714.4</v>
      </c>
      <c r="F16" s="120">
        <v>194.55095862764875</v>
      </c>
      <c r="G16" s="120">
        <v>0.5709717939933654</v>
      </c>
      <c r="H16" s="120">
        <v>-18.88270693766323</v>
      </c>
    </row>
    <row r="17" spans="1:8" ht="12.75">
      <c r="A17" s="126">
        <v>10</v>
      </c>
      <c r="B17" s="54" t="s">
        <v>420</v>
      </c>
      <c r="C17" s="118">
        <v>4.9</v>
      </c>
      <c r="D17" s="118">
        <v>25</v>
      </c>
      <c r="E17" s="119">
        <v>8</v>
      </c>
      <c r="F17" s="120">
        <v>2.0833333333333</v>
      </c>
      <c r="G17" s="120">
        <v>410.20408163265313</v>
      </c>
      <c r="H17" s="120">
        <v>-68</v>
      </c>
    </row>
    <row r="18" spans="1:8" ht="12.75">
      <c r="A18" s="126">
        <v>11</v>
      </c>
      <c r="B18" s="54" t="s">
        <v>421</v>
      </c>
      <c r="C18" s="118">
        <v>371.1</v>
      </c>
      <c r="D18" s="118">
        <v>220.7</v>
      </c>
      <c r="E18" s="119">
        <v>34.1</v>
      </c>
      <c r="F18" s="120">
        <v>234.32432432432438</v>
      </c>
      <c r="G18" s="120">
        <v>-40.52815952573431</v>
      </c>
      <c r="H18" s="120">
        <v>-84.54916175804259</v>
      </c>
    </row>
    <row r="19" spans="1:8" ht="12.75">
      <c r="A19" s="126">
        <v>12</v>
      </c>
      <c r="B19" s="54" t="s">
        <v>422</v>
      </c>
      <c r="C19" s="118">
        <v>45.4</v>
      </c>
      <c r="D19" s="118">
        <v>46.7</v>
      </c>
      <c r="E19" s="119">
        <v>31.2</v>
      </c>
      <c r="F19" s="120">
        <v>-18.637992831541226</v>
      </c>
      <c r="G19" s="120">
        <v>2.863436123347981</v>
      </c>
      <c r="H19" s="120">
        <v>-33.19057815845825</v>
      </c>
    </row>
    <row r="20" spans="1:8" ht="12.75">
      <c r="A20" s="126">
        <v>13</v>
      </c>
      <c r="B20" s="54" t="s">
        <v>423</v>
      </c>
      <c r="C20" s="118">
        <v>1</v>
      </c>
      <c r="D20" s="118">
        <v>0.9</v>
      </c>
      <c r="E20" s="119">
        <v>0.1</v>
      </c>
      <c r="F20" s="120">
        <v>100</v>
      </c>
      <c r="G20" s="120">
        <v>-9.999999999999986</v>
      </c>
      <c r="H20" s="120">
        <v>-88.88888888888889</v>
      </c>
    </row>
    <row r="21" spans="1:8" ht="12.75">
      <c r="A21" s="126">
        <v>14</v>
      </c>
      <c r="B21" s="54" t="s">
        <v>424</v>
      </c>
      <c r="C21" s="118">
        <v>248.9</v>
      </c>
      <c r="D21" s="118">
        <v>358.8</v>
      </c>
      <c r="E21" s="119">
        <v>93.4</v>
      </c>
      <c r="F21" s="120">
        <v>-34.15343915343915</v>
      </c>
      <c r="G21" s="120">
        <v>44.154278826838095</v>
      </c>
      <c r="H21" s="120">
        <v>-73.96878483835005</v>
      </c>
    </row>
    <row r="22" spans="1:8" ht="12.75">
      <c r="A22" s="126">
        <v>15</v>
      </c>
      <c r="B22" s="54" t="s">
        <v>425</v>
      </c>
      <c r="C22" s="118">
        <v>2922.7</v>
      </c>
      <c r="D22" s="118">
        <v>3035.6</v>
      </c>
      <c r="E22" s="119">
        <v>3444.4</v>
      </c>
      <c r="F22" s="120">
        <v>11.154636038639978</v>
      </c>
      <c r="G22" s="120">
        <v>3.8628665275259237</v>
      </c>
      <c r="H22" s="120">
        <v>13.466859928844372</v>
      </c>
    </row>
    <row r="23" spans="1:8" ht="12.75">
      <c r="A23" s="126">
        <v>16</v>
      </c>
      <c r="B23" s="54" t="s">
        <v>426</v>
      </c>
      <c r="C23" s="118">
        <v>57.4</v>
      </c>
      <c r="D23" s="118">
        <v>70.1</v>
      </c>
      <c r="E23" s="119">
        <v>58.2</v>
      </c>
      <c r="F23" s="120">
        <v>4.553734061930783</v>
      </c>
      <c r="G23" s="120">
        <v>22.125435540069674</v>
      </c>
      <c r="H23" s="120">
        <v>-16.97574893009984</v>
      </c>
    </row>
    <row r="24" spans="1:8" ht="12.75">
      <c r="A24" s="126">
        <v>17</v>
      </c>
      <c r="B24" s="54" t="s">
        <v>427</v>
      </c>
      <c r="C24" s="118">
        <v>135.8</v>
      </c>
      <c r="D24" s="118">
        <v>225.2</v>
      </c>
      <c r="E24" s="119">
        <v>319.7</v>
      </c>
      <c r="F24" s="120">
        <v>-47.46615087040619</v>
      </c>
      <c r="G24" s="120">
        <v>65.83210603829158</v>
      </c>
      <c r="H24" s="120">
        <v>41.9626998223801</v>
      </c>
    </row>
    <row r="25" spans="1:8" ht="12.75">
      <c r="A25" s="126">
        <v>18</v>
      </c>
      <c r="B25" s="54" t="s">
        <v>428</v>
      </c>
      <c r="C25" s="118">
        <v>43.3</v>
      </c>
      <c r="D25" s="118">
        <v>23.5</v>
      </c>
      <c r="E25" s="119">
        <v>8.7</v>
      </c>
      <c r="F25" s="120">
        <v>104.24528301886795</v>
      </c>
      <c r="G25" s="120">
        <v>-45.72748267898385</v>
      </c>
      <c r="H25" s="120">
        <v>-62.97872340425532</v>
      </c>
    </row>
    <row r="26" spans="1:8" ht="12.75">
      <c r="A26" s="126">
        <v>19</v>
      </c>
      <c r="B26" s="54" t="s">
        <v>429</v>
      </c>
      <c r="C26" s="118">
        <v>87.7</v>
      </c>
      <c r="D26" s="118">
        <v>82.4</v>
      </c>
      <c r="E26" s="119">
        <v>47.1</v>
      </c>
      <c r="F26" s="120">
        <v>55.49645390070921</v>
      </c>
      <c r="G26" s="120">
        <v>-6.043329532497168</v>
      </c>
      <c r="H26" s="120">
        <v>-42.83980582524271</v>
      </c>
    </row>
    <row r="27" spans="1:8" ht="12.75">
      <c r="A27" s="126">
        <v>20</v>
      </c>
      <c r="B27" s="54" t="s">
        <v>430</v>
      </c>
      <c r="C27" s="118">
        <v>630.9</v>
      </c>
      <c r="D27" s="118">
        <v>748.7</v>
      </c>
      <c r="E27" s="119">
        <v>876.1</v>
      </c>
      <c r="F27" s="120">
        <v>41.67976644958452</v>
      </c>
      <c r="G27" s="120">
        <v>18.67173878586148</v>
      </c>
      <c r="H27" s="120">
        <v>17.016161346333632</v>
      </c>
    </row>
    <row r="28" spans="1:8" ht="12.75">
      <c r="A28" s="126">
        <v>21</v>
      </c>
      <c r="B28" s="54" t="s">
        <v>431</v>
      </c>
      <c r="C28" s="118">
        <v>1645.8</v>
      </c>
      <c r="D28" s="118">
        <v>2026.2</v>
      </c>
      <c r="E28" s="119">
        <v>1808.4</v>
      </c>
      <c r="F28" s="120">
        <v>43.13793703252736</v>
      </c>
      <c r="G28" s="120">
        <v>23.11337951148377</v>
      </c>
      <c r="H28" s="120">
        <v>-10.749185667752428</v>
      </c>
    </row>
    <row r="29" spans="1:8" ht="12.75">
      <c r="A29" s="126">
        <v>22</v>
      </c>
      <c r="B29" s="54" t="s">
        <v>432</v>
      </c>
      <c r="C29" s="118">
        <v>38.7</v>
      </c>
      <c r="D29" s="118">
        <v>42.1</v>
      </c>
      <c r="E29" s="119">
        <v>20</v>
      </c>
      <c r="F29" s="120">
        <v>-2.5188916876574297</v>
      </c>
      <c r="G29" s="120">
        <v>8.785529715762252</v>
      </c>
      <c r="H29" s="120">
        <v>-52.494061757719706</v>
      </c>
    </row>
    <row r="30" spans="1:8" ht="12.75">
      <c r="A30" s="126">
        <v>23</v>
      </c>
      <c r="B30" s="54" t="s">
        <v>433</v>
      </c>
      <c r="C30" s="118">
        <v>220.2</v>
      </c>
      <c r="D30" s="118">
        <v>16.7</v>
      </c>
      <c r="E30" s="119">
        <v>425.7</v>
      </c>
      <c r="F30" s="120">
        <v>-65.37735849056602</v>
      </c>
      <c r="G30" s="120">
        <v>-92.41598546775658</v>
      </c>
      <c r="H30" s="120">
        <v>2449.1017964071852</v>
      </c>
    </row>
    <row r="31" spans="1:8" ht="12.75">
      <c r="A31" s="126">
        <v>24</v>
      </c>
      <c r="B31" s="54" t="s">
        <v>434</v>
      </c>
      <c r="C31" s="118">
        <v>40.6</v>
      </c>
      <c r="D31" s="118">
        <v>25.7</v>
      </c>
      <c r="E31" s="119">
        <v>63.6</v>
      </c>
      <c r="F31" s="120">
        <v>153.75</v>
      </c>
      <c r="G31" s="120">
        <v>-36.69950738916257</v>
      </c>
      <c r="H31" s="120">
        <v>147.47081712062263</v>
      </c>
    </row>
    <row r="32" spans="1:8" ht="12.75">
      <c r="A32" s="126">
        <v>25</v>
      </c>
      <c r="B32" s="54" t="s">
        <v>435</v>
      </c>
      <c r="C32" s="118">
        <v>169</v>
      </c>
      <c r="D32" s="118">
        <v>190.5</v>
      </c>
      <c r="E32" s="119">
        <v>112.1</v>
      </c>
      <c r="F32" s="120">
        <v>-11.471974855945504</v>
      </c>
      <c r="G32" s="120">
        <v>12.721893491124263</v>
      </c>
      <c r="H32" s="120">
        <v>-41.15485564304462</v>
      </c>
    </row>
    <row r="33" spans="1:8" ht="12.75">
      <c r="A33" s="126">
        <v>26</v>
      </c>
      <c r="B33" s="54" t="s">
        <v>436</v>
      </c>
      <c r="C33" s="118">
        <v>32.4</v>
      </c>
      <c r="D33" s="118">
        <v>38.9</v>
      </c>
      <c r="E33" s="119">
        <v>20.3</v>
      </c>
      <c r="F33" s="120">
        <v>-12.66846361185982</v>
      </c>
      <c r="G33" s="120">
        <v>20.06172839506175</v>
      </c>
      <c r="H33" s="120">
        <v>-47.81491002570695</v>
      </c>
    </row>
    <row r="34" spans="1:8" ht="12.75">
      <c r="A34" s="126">
        <v>27</v>
      </c>
      <c r="B34" s="54" t="s">
        <v>437</v>
      </c>
      <c r="C34" s="118">
        <v>216.3</v>
      </c>
      <c r="D34" s="118">
        <v>337</v>
      </c>
      <c r="E34" s="119">
        <v>152.8</v>
      </c>
      <c r="F34" s="120">
        <v>6.34218289085544</v>
      </c>
      <c r="G34" s="120">
        <v>55.80212667591303</v>
      </c>
      <c r="H34" s="120">
        <v>-54.658753709198805</v>
      </c>
    </row>
    <row r="35" spans="1:8" ht="12.75">
      <c r="A35" s="126">
        <v>28</v>
      </c>
      <c r="B35" s="54" t="s">
        <v>438</v>
      </c>
      <c r="C35" s="118">
        <v>211.1</v>
      </c>
      <c r="D35" s="118">
        <v>220.6</v>
      </c>
      <c r="E35" s="119">
        <v>170.4</v>
      </c>
      <c r="F35" s="120">
        <v>-10.398981324278438</v>
      </c>
      <c r="G35" s="120">
        <v>4.500236854571284</v>
      </c>
      <c r="H35" s="120">
        <v>-22.75611967361742</v>
      </c>
    </row>
    <row r="36" spans="1:8" ht="12.75">
      <c r="A36" s="126">
        <v>29</v>
      </c>
      <c r="B36" s="54" t="s">
        <v>439</v>
      </c>
      <c r="C36" s="118">
        <v>121.1</v>
      </c>
      <c r="D36" s="118">
        <v>61.9</v>
      </c>
      <c r="E36" s="119">
        <v>81.4</v>
      </c>
      <c r="F36" s="120">
        <v>-26.068376068376082</v>
      </c>
      <c r="G36" s="120">
        <v>-48.88521882741536</v>
      </c>
      <c r="H36" s="120">
        <v>31.502423263327955</v>
      </c>
    </row>
    <row r="37" spans="1:8" ht="12.75">
      <c r="A37" s="126">
        <v>30</v>
      </c>
      <c r="B37" s="54" t="s">
        <v>440</v>
      </c>
      <c r="C37" s="118">
        <v>193.6</v>
      </c>
      <c r="D37" s="118">
        <v>174.1</v>
      </c>
      <c r="E37" s="119">
        <v>130.3</v>
      </c>
      <c r="F37" s="120">
        <v>3.8626609442059987</v>
      </c>
      <c r="G37" s="120">
        <v>-10.072314049586765</v>
      </c>
      <c r="H37" s="120">
        <v>-25.157955198161957</v>
      </c>
    </row>
    <row r="38" spans="1:8" ht="12.75">
      <c r="A38" s="126">
        <v>31</v>
      </c>
      <c r="B38" s="54" t="s">
        <v>441</v>
      </c>
      <c r="C38" s="118">
        <v>217.8</v>
      </c>
      <c r="D38" s="118">
        <v>194.3</v>
      </c>
      <c r="E38" s="119">
        <v>33.6</v>
      </c>
      <c r="F38" s="120">
        <v>-35.21713265913148</v>
      </c>
      <c r="G38" s="120">
        <v>-10.789715335169888</v>
      </c>
      <c r="H38" s="120">
        <v>-82.7071538857437</v>
      </c>
    </row>
    <row r="39" spans="1:8" ht="12.75">
      <c r="A39" s="126">
        <v>32</v>
      </c>
      <c r="B39" s="54" t="s">
        <v>442</v>
      </c>
      <c r="C39" s="118">
        <v>805.8</v>
      </c>
      <c r="D39" s="118">
        <v>606</v>
      </c>
      <c r="E39" s="119">
        <v>262.5</v>
      </c>
      <c r="F39" s="120">
        <v>0.2363478044533025</v>
      </c>
      <c r="G39" s="120">
        <v>-24.79523454951601</v>
      </c>
      <c r="H39" s="120">
        <v>-56.68316831683168</v>
      </c>
    </row>
    <row r="40" spans="1:8" ht="12.75">
      <c r="A40" s="126">
        <v>33</v>
      </c>
      <c r="B40" s="54" t="s">
        <v>443</v>
      </c>
      <c r="C40" s="118">
        <v>939.4</v>
      </c>
      <c r="D40" s="118">
        <v>2432.3</v>
      </c>
      <c r="E40" s="119">
        <v>1387.6</v>
      </c>
      <c r="F40" s="120">
        <v>35.28225806451613</v>
      </c>
      <c r="G40" s="120">
        <v>158.92058760911215</v>
      </c>
      <c r="H40" s="120">
        <v>-42.951116227439044</v>
      </c>
    </row>
    <row r="41" spans="1:8" ht="12.75">
      <c r="A41" s="126">
        <v>34</v>
      </c>
      <c r="B41" s="54" t="s">
        <v>98</v>
      </c>
      <c r="C41" s="118">
        <v>503.8</v>
      </c>
      <c r="D41" s="118">
        <v>472.5</v>
      </c>
      <c r="E41" s="119">
        <v>278.5</v>
      </c>
      <c r="F41" s="120">
        <v>3.089830161653367</v>
      </c>
      <c r="G41" s="120">
        <v>-6.212782850337447</v>
      </c>
      <c r="H41" s="120">
        <v>-41.058201058201064</v>
      </c>
    </row>
    <row r="42" spans="1:8" ht="12.75">
      <c r="A42" s="126">
        <v>35</v>
      </c>
      <c r="B42" s="54" t="s">
        <v>444</v>
      </c>
      <c r="C42" s="118">
        <v>0</v>
      </c>
      <c r="D42" s="118">
        <v>0.5</v>
      </c>
      <c r="E42" s="119">
        <v>0</v>
      </c>
      <c r="F42" s="120"/>
      <c r="G42" s="120"/>
      <c r="H42" s="120">
        <v>-100</v>
      </c>
    </row>
    <row r="43" spans="1:8" ht="12.75">
      <c r="A43" s="126">
        <v>36</v>
      </c>
      <c r="B43" s="54" t="s">
        <v>445</v>
      </c>
      <c r="C43" s="118">
        <v>277.8</v>
      </c>
      <c r="D43" s="118">
        <v>803.4</v>
      </c>
      <c r="E43" s="119">
        <v>549.7</v>
      </c>
      <c r="F43" s="120">
        <v>-43.39853300733496</v>
      </c>
      <c r="G43" s="120">
        <v>189.20086393088553</v>
      </c>
      <c r="H43" s="120">
        <v>-31.57829225790391</v>
      </c>
    </row>
    <row r="44" spans="1:8" ht="12.75">
      <c r="A44" s="126">
        <v>37</v>
      </c>
      <c r="B44" s="54" t="s">
        <v>446</v>
      </c>
      <c r="C44" s="118">
        <v>114.2</v>
      </c>
      <c r="D44" s="118">
        <v>80.1</v>
      </c>
      <c r="E44" s="119">
        <v>94.2</v>
      </c>
      <c r="F44" s="120">
        <v>-15.34469977761303</v>
      </c>
      <c r="G44" s="120">
        <v>-29.8598949211909</v>
      </c>
      <c r="H44" s="120">
        <v>17.60299625468167</v>
      </c>
    </row>
    <row r="45" spans="1:8" ht="12.75">
      <c r="A45" s="126">
        <v>38</v>
      </c>
      <c r="B45" s="54" t="s">
        <v>447</v>
      </c>
      <c r="C45" s="118">
        <v>147.4</v>
      </c>
      <c r="D45" s="118">
        <v>225.4</v>
      </c>
      <c r="E45" s="119">
        <v>414.4</v>
      </c>
      <c r="F45" s="120">
        <v>46.230158730158735</v>
      </c>
      <c r="G45" s="120">
        <v>52.91723202170965</v>
      </c>
      <c r="H45" s="120">
        <v>83.85093167701865</v>
      </c>
    </row>
    <row r="46" spans="1:8" ht="12.75">
      <c r="A46" s="126">
        <v>39</v>
      </c>
      <c r="B46" s="54" t="s">
        <v>448</v>
      </c>
      <c r="C46" s="118">
        <v>192.4</v>
      </c>
      <c r="D46" s="118">
        <v>195.6</v>
      </c>
      <c r="E46" s="119">
        <v>185.3</v>
      </c>
      <c r="F46" s="120">
        <v>141.40526976160606</v>
      </c>
      <c r="G46" s="120">
        <v>1.6632016632016615</v>
      </c>
      <c r="H46" s="120">
        <v>-5.26584867075664</v>
      </c>
    </row>
    <row r="47" spans="1:8" ht="12.75">
      <c r="A47" s="126">
        <v>40</v>
      </c>
      <c r="B47" s="54" t="s">
        <v>449</v>
      </c>
      <c r="C47" s="118">
        <v>172</v>
      </c>
      <c r="D47" s="118">
        <v>220.3</v>
      </c>
      <c r="E47" s="119">
        <v>207.8</v>
      </c>
      <c r="F47" s="120">
        <v>-16.097560975609753</v>
      </c>
      <c r="G47" s="120">
        <v>28.08139534883722</v>
      </c>
      <c r="H47" s="120">
        <v>-5.674080798910595</v>
      </c>
    </row>
    <row r="48" spans="1:8" ht="12.75">
      <c r="A48" s="126">
        <v>41</v>
      </c>
      <c r="B48" s="54" t="s">
        <v>450</v>
      </c>
      <c r="C48" s="118">
        <v>218.1</v>
      </c>
      <c r="D48" s="118">
        <v>236.3</v>
      </c>
      <c r="E48" s="119">
        <v>336.6</v>
      </c>
      <c r="F48" s="120">
        <v>-36.28396143733569</v>
      </c>
      <c r="G48" s="120">
        <v>8.344795965153622</v>
      </c>
      <c r="H48" s="120">
        <v>42.446043165467614</v>
      </c>
    </row>
    <row r="49" spans="1:8" ht="12.75">
      <c r="A49" s="126">
        <v>42</v>
      </c>
      <c r="B49" s="54" t="s">
        <v>451</v>
      </c>
      <c r="C49" s="118">
        <v>151.2</v>
      </c>
      <c r="D49" s="118">
        <v>157.8</v>
      </c>
      <c r="E49" s="119">
        <v>129.9</v>
      </c>
      <c r="F49" s="120">
        <v>13.173652694610794</v>
      </c>
      <c r="G49" s="120">
        <v>4.365079365079367</v>
      </c>
      <c r="H49" s="120">
        <v>-17.680608365019012</v>
      </c>
    </row>
    <row r="50" spans="1:8" ht="12.75">
      <c r="A50" s="126">
        <v>43</v>
      </c>
      <c r="B50" s="54" t="s">
        <v>452</v>
      </c>
      <c r="C50" s="118">
        <v>37.8</v>
      </c>
      <c r="D50" s="118">
        <v>53.2</v>
      </c>
      <c r="E50" s="119">
        <v>117.4</v>
      </c>
      <c r="F50" s="120">
        <v>197.63779527559046</v>
      </c>
      <c r="G50" s="120">
        <v>40.74074074074073</v>
      </c>
      <c r="H50" s="120">
        <v>120.6766917293233</v>
      </c>
    </row>
    <row r="51" spans="1:8" ht="12.75">
      <c r="A51" s="126">
        <v>44</v>
      </c>
      <c r="B51" s="54" t="s">
        <v>453</v>
      </c>
      <c r="C51" s="118">
        <v>1876.91</v>
      </c>
      <c r="D51" s="118">
        <v>1443.2</v>
      </c>
      <c r="E51" s="119">
        <v>2097.7</v>
      </c>
      <c r="F51" s="120">
        <v>85.59379017106693</v>
      </c>
      <c r="G51" s="120">
        <v>-23.107660995998742</v>
      </c>
      <c r="H51" s="120">
        <v>45.350609756097555</v>
      </c>
    </row>
    <row r="52" spans="1:8" ht="12.75">
      <c r="A52" s="126">
        <v>45</v>
      </c>
      <c r="B52" s="54" t="s">
        <v>454</v>
      </c>
      <c r="C52" s="118">
        <v>1471.1</v>
      </c>
      <c r="D52" s="118">
        <v>1235.2</v>
      </c>
      <c r="E52" s="119">
        <v>2582.1</v>
      </c>
      <c r="F52" s="120">
        <v>42.57608063578215</v>
      </c>
      <c r="G52" s="120">
        <v>-16.035619604377686</v>
      </c>
      <c r="H52" s="120">
        <v>109.04306994818654</v>
      </c>
    </row>
    <row r="53" spans="1:8" ht="12.75">
      <c r="A53" s="126">
        <v>46</v>
      </c>
      <c r="B53" s="54" t="s">
        <v>455</v>
      </c>
      <c r="C53" s="118">
        <v>834.4</v>
      </c>
      <c r="D53" s="118">
        <v>544.3</v>
      </c>
      <c r="E53" s="119">
        <v>438.9</v>
      </c>
      <c r="F53" s="120">
        <v>-10.74026529738984</v>
      </c>
      <c r="G53" s="120">
        <v>-34.76749760306808</v>
      </c>
      <c r="H53" s="120">
        <v>-19.36432114642659</v>
      </c>
    </row>
    <row r="54" spans="1:8" ht="12.75">
      <c r="A54" s="126">
        <v>47</v>
      </c>
      <c r="B54" s="54" t="s">
        <v>456</v>
      </c>
      <c r="C54" s="118">
        <v>0.1</v>
      </c>
      <c r="D54" s="118">
        <v>0.4</v>
      </c>
      <c r="E54" s="119">
        <v>6.9</v>
      </c>
      <c r="F54" s="120"/>
      <c r="G54" s="120">
        <v>300</v>
      </c>
      <c r="H54" s="120">
        <v>1625</v>
      </c>
    </row>
    <row r="55" spans="1:8" ht="12.75">
      <c r="A55" s="126">
        <v>48</v>
      </c>
      <c r="B55" s="54" t="s">
        <v>457</v>
      </c>
      <c r="C55" s="118">
        <v>30.3</v>
      </c>
      <c r="D55" s="118">
        <v>25.4</v>
      </c>
      <c r="E55" s="119">
        <v>11</v>
      </c>
      <c r="F55" s="120">
        <v>73.14285714285717</v>
      </c>
      <c r="G55" s="120">
        <v>-16.171617161716185</v>
      </c>
      <c r="H55" s="120">
        <v>-56.69291338582678</v>
      </c>
    </row>
    <row r="56" spans="1:8" ht="12.75">
      <c r="A56" s="126">
        <v>49</v>
      </c>
      <c r="B56" s="54" t="s">
        <v>458</v>
      </c>
      <c r="C56" s="118">
        <v>654.9</v>
      </c>
      <c r="D56" s="118">
        <v>1112.4</v>
      </c>
      <c r="E56" s="119">
        <v>1099.1</v>
      </c>
      <c r="F56" s="120">
        <v>63.725</v>
      </c>
      <c r="G56" s="120">
        <v>69.85799358680714</v>
      </c>
      <c r="H56" s="120">
        <v>-1.195613088816998</v>
      </c>
    </row>
    <row r="57" spans="1:8" ht="12.75">
      <c r="A57" s="126">
        <v>50</v>
      </c>
      <c r="B57" s="54" t="s">
        <v>459</v>
      </c>
      <c r="C57" s="118">
        <v>1</v>
      </c>
      <c r="D57" s="118">
        <v>0</v>
      </c>
      <c r="E57" s="119">
        <v>0</v>
      </c>
      <c r="F57" s="120">
        <v>-88.63636363636364</v>
      </c>
      <c r="G57" s="120">
        <v>-100</v>
      </c>
      <c r="H57" s="120"/>
    </row>
    <row r="58" spans="1:8" ht="12.75">
      <c r="A58" s="126">
        <v>51</v>
      </c>
      <c r="B58" s="54" t="s">
        <v>460</v>
      </c>
      <c r="C58" s="118">
        <v>1065.3</v>
      </c>
      <c r="D58" s="118">
        <v>1777.1</v>
      </c>
      <c r="E58" s="119">
        <v>2016.2</v>
      </c>
      <c r="F58" s="120">
        <v>-42.26329196249525</v>
      </c>
      <c r="G58" s="120">
        <v>66.81685910072278</v>
      </c>
      <c r="H58" s="120">
        <v>13.454504529852017</v>
      </c>
    </row>
    <row r="59" spans="1:8" ht="12.75">
      <c r="A59" s="126"/>
      <c r="B59" s="52"/>
      <c r="C59" s="118"/>
      <c r="D59" s="118"/>
      <c r="E59" s="119"/>
      <c r="F59" s="120"/>
      <c r="G59" s="120"/>
      <c r="H59" s="120"/>
    </row>
    <row r="60" spans="1:8" ht="14.25" customHeight="1">
      <c r="A60" s="97"/>
      <c r="B60" s="114" t="s">
        <v>461</v>
      </c>
      <c r="C60" s="115">
        <v>4698.69</v>
      </c>
      <c r="D60" s="115">
        <v>7050.46</v>
      </c>
      <c r="E60" s="121">
        <v>5326.11</v>
      </c>
      <c r="F60" s="117">
        <v>56.91590969810309</v>
      </c>
      <c r="G60" s="117">
        <v>50.0516101296318</v>
      </c>
      <c r="H60" s="117">
        <v>-24.457269454758958</v>
      </c>
    </row>
    <row r="61" spans="1:8" ht="14.25" customHeight="1">
      <c r="A61" s="97"/>
      <c r="B61" s="114"/>
      <c r="C61" s="115"/>
      <c r="D61" s="115"/>
      <c r="E61" s="121"/>
      <c r="F61" s="117"/>
      <c r="G61" s="117"/>
      <c r="H61" s="117"/>
    </row>
    <row r="62" spans="1:8" ht="14.25" customHeight="1">
      <c r="A62" s="127"/>
      <c r="B62" s="128" t="s">
        <v>462</v>
      </c>
      <c r="C62" s="129">
        <v>24620.8</v>
      </c>
      <c r="D62" s="129">
        <v>29659.6</v>
      </c>
      <c r="E62" s="130">
        <v>27762.9</v>
      </c>
      <c r="F62" s="131">
        <v>19.524248749939318</v>
      </c>
      <c r="G62" s="131">
        <v>20.46562256303615</v>
      </c>
      <c r="H62" s="131">
        <v>-6.394894064653599</v>
      </c>
    </row>
    <row r="63" ht="12.75">
      <c r="B63" s="122" t="s">
        <v>463</v>
      </c>
    </row>
    <row r="64" ht="12.75">
      <c r="B64" s="124" t="s">
        <v>464</v>
      </c>
    </row>
    <row r="65" ht="12.75">
      <c r="B65" s="125" t="s">
        <v>465</v>
      </c>
    </row>
  </sheetData>
  <mergeCells count="5">
    <mergeCell ref="A1:H1"/>
    <mergeCell ref="A2:H2"/>
    <mergeCell ref="A4:H4"/>
    <mergeCell ref="C5:E5"/>
    <mergeCell ref="F5:H5"/>
  </mergeCells>
  <printOptions horizontalCentered="1"/>
  <pageMargins left="1.3" right="1.3" top="2" bottom="2" header="0.5" footer="0.5"/>
  <pageSetup fitToHeight="1" fitToWidth="1" horizontalDpi="600" verticalDpi="600" orientation="portrait" paperSize="9" scale="64" r:id="rId1"/>
</worksheet>
</file>

<file path=xl/worksheets/sheet18.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J24" sqref="J24"/>
    </sheetView>
  </sheetViews>
  <sheetFormatPr defaultColWidth="9.140625" defaultRowHeight="12.75"/>
  <cols>
    <col min="1" max="1" width="3.28125" style="61" customWidth="1"/>
    <col min="2" max="2" width="28.8515625" style="61" customWidth="1"/>
    <col min="3" max="3" width="10.140625" style="61" customWidth="1"/>
    <col min="4" max="4" width="9.57421875" style="61" customWidth="1"/>
    <col min="5" max="5" width="9.57421875" style="123" customWidth="1"/>
    <col min="6" max="6" width="7.140625" style="61" customWidth="1"/>
    <col min="7" max="7" width="7.00390625" style="61" customWidth="1"/>
    <col min="8" max="8" width="7.140625" style="61" customWidth="1"/>
    <col min="9" max="16384" width="9.140625" style="8" customWidth="1"/>
  </cols>
  <sheetData>
    <row r="1" spans="1:8" ht="15.75">
      <c r="A1" s="821" t="s">
        <v>523</v>
      </c>
      <c r="B1" s="821"/>
      <c r="C1" s="821"/>
      <c r="D1" s="821"/>
      <c r="E1" s="821"/>
      <c r="F1" s="821"/>
      <c r="G1" s="821"/>
      <c r="H1" s="821"/>
    </row>
    <row r="2" spans="1:8" ht="18.75">
      <c r="A2" s="920" t="s">
        <v>678</v>
      </c>
      <c r="B2" s="920"/>
      <c r="C2" s="920"/>
      <c r="D2" s="920"/>
      <c r="E2" s="920"/>
      <c r="F2" s="920"/>
      <c r="G2" s="920"/>
      <c r="H2" s="920"/>
    </row>
    <row r="4" spans="1:8" ht="12.75">
      <c r="A4" s="921" t="s">
        <v>344</v>
      </c>
      <c r="B4" s="921"/>
      <c r="C4" s="921"/>
      <c r="D4" s="921"/>
      <c r="E4" s="921"/>
      <c r="F4" s="921"/>
      <c r="G4" s="921"/>
      <c r="H4" s="921"/>
    </row>
    <row r="5" spans="1:8" ht="12.75">
      <c r="A5" s="148"/>
      <c r="B5" s="132"/>
      <c r="C5" s="922" t="str">
        <f>'X IND'!C5:E5</f>
        <v>First Eight Months</v>
      </c>
      <c r="D5" s="922"/>
      <c r="E5" s="923"/>
      <c r="F5" s="924" t="s">
        <v>315</v>
      </c>
      <c r="G5" s="925"/>
      <c r="H5" s="926"/>
    </row>
    <row r="6" spans="1:8" ht="12.75">
      <c r="A6" s="149"/>
      <c r="B6" s="134"/>
      <c r="C6" s="150" t="s">
        <v>691</v>
      </c>
      <c r="D6" s="136" t="s">
        <v>692</v>
      </c>
      <c r="E6" s="137" t="s">
        <v>693</v>
      </c>
      <c r="F6" s="136" t="s">
        <v>85</v>
      </c>
      <c r="G6" s="136" t="s">
        <v>2</v>
      </c>
      <c r="H6" s="138" t="s">
        <v>3</v>
      </c>
    </row>
    <row r="7" spans="1:8" ht="12.75">
      <c r="A7" s="143"/>
      <c r="B7" s="94" t="s">
        <v>410</v>
      </c>
      <c r="C7" s="56">
        <v>9898.7</v>
      </c>
      <c r="D7" s="55">
        <v>10067.5</v>
      </c>
      <c r="E7" s="139">
        <v>8843.5</v>
      </c>
      <c r="F7" s="115">
        <v>-20.224528940539315</v>
      </c>
      <c r="G7" s="115">
        <v>1.7052744299756313</v>
      </c>
      <c r="H7" s="115">
        <v>-12.157933945865395</v>
      </c>
    </row>
    <row r="8" spans="1:8" ht="12.75">
      <c r="A8" s="126">
        <v>1</v>
      </c>
      <c r="B8" s="146" t="s">
        <v>467</v>
      </c>
      <c r="C8" s="52">
        <v>494.2</v>
      </c>
      <c r="D8" s="54">
        <v>303.9</v>
      </c>
      <c r="E8" s="140">
        <v>153.1</v>
      </c>
      <c r="F8" s="118">
        <v>9.070845288015889</v>
      </c>
      <c r="G8" s="118">
        <v>-38.50667745851881</v>
      </c>
      <c r="H8" s="118">
        <v>-49.62158604804212</v>
      </c>
    </row>
    <row r="9" spans="1:8" ht="12.75">
      <c r="A9" s="126">
        <v>2</v>
      </c>
      <c r="B9" s="146" t="s">
        <v>429</v>
      </c>
      <c r="C9" s="52">
        <v>38</v>
      </c>
      <c r="D9" s="54">
        <v>15</v>
      </c>
      <c r="E9" s="141">
        <v>23.3</v>
      </c>
      <c r="F9" s="118">
        <v>10.14492753623189</v>
      </c>
      <c r="G9" s="118">
        <v>-60.526315789473685</v>
      </c>
      <c r="H9" s="118">
        <v>55.33333333333337</v>
      </c>
    </row>
    <row r="10" spans="1:8" ht="12.75">
      <c r="A10" s="126">
        <v>3</v>
      </c>
      <c r="B10" s="146" t="s">
        <v>468</v>
      </c>
      <c r="C10" s="52">
        <v>154.7</v>
      </c>
      <c r="D10" s="54">
        <v>133.5</v>
      </c>
      <c r="E10" s="141">
        <v>157.7</v>
      </c>
      <c r="F10" s="118">
        <v>-1.9023462270133251</v>
      </c>
      <c r="G10" s="118">
        <v>-13.70394311570783</v>
      </c>
      <c r="H10" s="118">
        <v>18.12734082397003</v>
      </c>
    </row>
    <row r="11" spans="1:8" ht="12.75">
      <c r="A11" s="126">
        <v>4</v>
      </c>
      <c r="B11" s="146" t="s">
        <v>469</v>
      </c>
      <c r="C11" s="52">
        <v>0</v>
      </c>
      <c r="D11" s="54">
        <v>7</v>
      </c>
      <c r="E11" s="141">
        <v>4.3</v>
      </c>
      <c r="F11" s="118">
        <v>-100</v>
      </c>
      <c r="G11" s="118"/>
      <c r="H11" s="118">
        <v>-38.57142857142858</v>
      </c>
    </row>
    <row r="12" spans="1:8" ht="12.75">
      <c r="A12" s="126">
        <v>5</v>
      </c>
      <c r="B12" s="146" t="s">
        <v>470</v>
      </c>
      <c r="C12" s="52">
        <v>731.8</v>
      </c>
      <c r="D12" s="54">
        <v>1108.1</v>
      </c>
      <c r="E12" s="141">
        <v>711.4</v>
      </c>
      <c r="F12" s="118">
        <v>-4.489689376141996</v>
      </c>
      <c r="G12" s="118">
        <v>51.42115332057941</v>
      </c>
      <c r="H12" s="118">
        <v>-35.800018048912534</v>
      </c>
    </row>
    <row r="13" spans="1:8" ht="12.75">
      <c r="A13" s="126">
        <v>6</v>
      </c>
      <c r="B13" s="146" t="s">
        <v>98</v>
      </c>
      <c r="C13" s="52">
        <v>61.4</v>
      </c>
      <c r="D13" s="54">
        <v>178.1</v>
      </c>
      <c r="E13" s="141">
        <v>308.2</v>
      </c>
      <c r="F13" s="118">
        <v>-76.015625</v>
      </c>
      <c r="G13" s="118">
        <v>190.0651465798046</v>
      </c>
      <c r="H13" s="118">
        <v>73.0488489612577</v>
      </c>
    </row>
    <row r="14" spans="1:8" ht="12.75">
      <c r="A14" s="126">
        <v>7</v>
      </c>
      <c r="B14" s="146" t="s">
        <v>471</v>
      </c>
      <c r="C14" s="52">
        <v>4139.6</v>
      </c>
      <c r="D14" s="54">
        <v>3953.7</v>
      </c>
      <c r="E14" s="141">
        <v>3433.2</v>
      </c>
      <c r="F14" s="118">
        <v>-37.54846496190692</v>
      </c>
      <c r="G14" s="118">
        <v>-4.4907720552710515</v>
      </c>
      <c r="H14" s="118">
        <v>-13.164883526822962</v>
      </c>
    </row>
    <row r="15" spans="1:8" ht="12.75">
      <c r="A15" s="126">
        <v>8</v>
      </c>
      <c r="B15" s="146" t="s">
        <v>472</v>
      </c>
      <c r="C15" s="52">
        <v>16.9</v>
      </c>
      <c r="D15" s="54">
        <v>6.2</v>
      </c>
      <c r="E15" s="141">
        <v>27.8</v>
      </c>
      <c r="F15" s="118">
        <v>-22.119815668202776</v>
      </c>
      <c r="G15" s="118">
        <v>-63.31360946745562</v>
      </c>
      <c r="H15" s="118">
        <v>348.3870967741935</v>
      </c>
    </row>
    <row r="16" spans="1:8" ht="12.75">
      <c r="A16" s="126">
        <v>9</v>
      </c>
      <c r="B16" s="146" t="s">
        <v>473</v>
      </c>
      <c r="C16" s="52">
        <v>233</v>
      </c>
      <c r="D16" s="54">
        <v>214.4</v>
      </c>
      <c r="E16" s="141">
        <v>188.9</v>
      </c>
      <c r="F16" s="118">
        <v>2.960671674768008</v>
      </c>
      <c r="G16" s="118">
        <v>-7.982832618025753</v>
      </c>
      <c r="H16" s="118">
        <v>-11.893656716417894</v>
      </c>
    </row>
    <row r="17" spans="1:8" ht="12.75">
      <c r="A17" s="126">
        <v>10</v>
      </c>
      <c r="B17" s="146" t="s">
        <v>474</v>
      </c>
      <c r="C17" s="52">
        <v>177.2</v>
      </c>
      <c r="D17" s="54">
        <v>215.2</v>
      </c>
      <c r="E17" s="141">
        <v>187</v>
      </c>
      <c r="F17" s="118">
        <v>-5.744680851063819</v>
      </c>
      <c r="G17" s="118">
        <v>21.444695259593672</v>
      </c>
      <c r="H17" s="118">
        <v>-13.104089219330845</v>
      </c>
    </row>
    <row r="18" spans="1:8" ht="12.75">
      <c r="A18" s="126">
        <v>11</v>
      </c>
      <c r="B18" s="146" t="s">
        <v>475</v>
      </c>
      <c r="C18" s="52">
        <v>80.3</v>
      </c>
      <c r="D18" s="54">
        <v>85.4</v>
      </c>
      <c r="E18" s="141">
        <v>90.9</v>
      </c>
      <c r="F18" s="118">
        <v>-13.28293736501081</v>
      </c>
      <c r="G18" s="118">
        <v>6.35118306351184</v>
      </c>
      <c r="H18" s="118">
        <v>6.4402810304449645</v>
      </c>
    </row>
    <row r="19" spans="1:8" ht="12.75">
      <c r="A19" s="126">
        <v>12</v>
      </c>
      <c r="B19" s="146" t="s">
        <v>476</v>
      </c>
      <c r="C19" s="52">
        <v>3771.6</v>
      </c>
      <c r="D19" s="54">
        <v>3847</v>
      </c>
      <c r="E19" s="141">
        <v>3557.7</v>
      </c>
      <c r="F19" s="118">
        <v>5.3784470956385775</v>
      </c>
      <c r="G19" s="118">
        <v>1.9991515537172546</v>
      </c>
      <c r="H19" s="118">
        <v>-7.5201455679750495</v>
      </c>
    </row>
    <row r="20" spans="1:8" ht="12.75">
      <c r="A20" s="143"/>
      <c r="B20" s="97"/>
      <c r="C20" s="52"/>
      <c r="D20" s="54"/>
      <c r="E20" s="141"/>
      <c r="F20" s="118"/>
      <c r="G20" s="118"/>
      <c r="H20" s="118"/>
    </row>
    <row r="21" spans="1:8" ht="12.75">
      <c r="A21" s="143"/>
      <c r="B21" s="94" t="s">
        <v>461</v>
      </c>
      <c r="C21" s="52">
        <v>3248.8</v>
      </c>
      <c r="D21" s="54">
        <v>3069</v>
      </c>
      <c r="E21" s="141">
        <v>3379.2</v>
      </c>
      <c r="F21" s="118">
        <v>4.385823988690035</v>
      </c>
      <c r="G21" s="118">
        <v>-5.534351145038201</v>
      </c>
      <c r="H21" s="118">
        <v>10.107526881720432</v>
      </c>
    </row>
    <row r="22" spans="1:8" ht="12.75">
      <c r="A22" s="143"/>
      <c r="B22" s="97"/>
      <c r="C22" s="56"/>
      <c r="D22" s="55"/>
      <c r="E22" s="63"/>
      <c r="F22" s="115"/>
      <c r="G22" s="115"/>
      <c r="H22" s="115"/>
    </row>
    <row r="23" spans="1:8" ht="12.75">
      <c r="A23" s="144"/>
      <c r="B23" s="147" t="s">
        <v>477</v>
      </c>
      <c r="C23" s="60">
        <v>13147.5</v>
      </c>
      <c r="D23" s="59">
        <v>13136.5</v>
      </c>
      <c r="E23" s="145">
        <v>12222.7</v>
      </c>
      <c r="F23" s="129">
        <v>-15.289455880931683</v>
      </c>
      <c r="G23" s="129">
        <v>-0.08366609621599252</v>
      </c>
      <c r="H23" s="129">
        <v>-6.956190766185827</v>
      </c>
    </row>
    <row r="24" spans="1:8" ht="12.75">
      <c r="A24" s="122" t="s">
        <v>463</v>
      </c>
      <c r="C24" s="53"/>
      <c r="D24" s="53"/>
      <c r="E24" s="142"/>
      <c r="F24" s="53"/>
      <c r="G24" s="53"/>
      <c r="H24" s="53"/>
    </row>
    <row r="25" spans="1:8" ht="12.75">
      <c r="A25" s="124" t="s">
        <v>464</v>
      </c>
      <c r="C25" s="53"/>
      <c r="D25" s="53"/>
      <c r="E25" s="142"/>
      <c r="F25" s="53"/>
      <c r="G25" s="53"/>
      <c r="H25" s="53"/>
    </row>
    <row r="26" spans="3:8" ht="12.75">
      <c r="C26" s="53"/>
      <c r="D26" s="53"/>
      <c r="E26" s="142"/>
      <c r="F26" s="53"/>
      <c r="G26" s="53"/>
      <c r="H26" s="53"/>
    </row>
    <row r="27" spans="3:8" ht="12.75">
      <c r="C27" s="53"/>
      <c r="D27" s="53"/>
      <c r="E27" s="142"/>
      <c r="F27" s="53"/>
      <c r="G27" s="53"/>
      <c r="H27" s="53"/>
    </row>
    <row r="28" spans="3:8" ht="12.75">
      <c r="C28" s="53"/>
      <c r="D28" s="53"/>
      <c r="E28" s="142"/>
      <c r="F28" s="53"/>
      <c r="G28" s="53"/>
      <c r="H28" s="53"/>
    </row>
    <row r="29" spans="3:8" ht="12.75">
      <c r="C29" s="53"/>
      <c r="D29" s="53"/>
      <c r="E29" s="142"/>
      <c r="F29" s="53"/>
      <c r="G29" s="53"/>
      <c r="H29" s="53"/>
    </row>
    <row r="30" spans="3:8" ht="12.75">
      <c r="C30" s="53"/>
      <c r="D30" s="53"/>
      <c r="E30" s="142"/>
      <c r="F30" s="53"/>
      <c r="G30" s="53"/>
      <c r="H30" s="53"/>
    </row>
    <row r="31" spans="3:8" ht="12.75">
      <c r="C31" s="53"/>
      <c r="D31" s="53"/>
      <c r="E31" s="142"/>
      <c r="F31" s="53"/>
      <c r="G31" s="53"/>
      <c r="H31" s="53"/>
    </row>
    <row r="32" spans="3:8" ht="12.75">
      <c r="C32" s="53"/>
      <c r="D32" s="53"/>
      <c r="E32" s="142"/>
      <c r="F32" s="53"/>
      <c r="G32" s="53"/>
      <c r="H32" s="53"/>
    </row>
    <row r="33" spans="3:8" ht="12.75">
      <c r="C33" s="53"/>
      <c r="D33" s="53"/>
      <c r="E33" s="142"/>
      <c r="F33" s="53"/>
      <c r="G33" s="53"/>
      <c r="H33" s="53"/>
    </row>
    <row r="34" spans="3:8" ht="12.75">
      <c r="C34" s="53"/>
      <c r="D34" s="53"/>
      <c r="E34" s="142"/>
      <c r="F34" s="53"/>
      <c r="G34" s="53"/>
      <c r="H34" s="53"/>
    </row>
    <row r="35" spans="3:8" ht="12.75">
      <c r="C35" s="53"/>
      <c r="D35" s="53"/>
      <c r="E35" s="142"/>
      <c r="F35" s="53"/>
      <c r="G35" s="53"/>
      <c r="H35" s="53"/>
    </row>
    <row r="36" spans="3:8" ht="12.75">
      <c r="C36" s="53"/>
      <c r="D36" s="53"/>
      <c r="E36" s="142"/>
      <c r="F36" s="53"/>
      <c r="G36" s="53"/>
      <c r="H36" s="53"/>
    </row>
    <row r="37" spans="3:8" ht="12.75">
      <c r="C37" s="53"/>
      <c r="D37" s="53"/>
      <c r="E37" s="142"/>
      <c r="F37" s="53"/>
      <c r="G37" s="53"/>
      <c r="H37" s="53"/>
    </row>
    <row r="38" spans="3:8" ht="12.75">
      <c r="C38" s="53"/>
      <c r="D38" s="53"/>
      <c r="E38" s="142"/>
      <c r="F38" s="53"/>
      <c r="G38" s="53"/>
      <c r="H38" s="53"/>
    </row>
    <row r="39" spans="3:8" ht="12.75">
      <c r="C39" s="53"/>
      <c r="D39" s="53"/>
      <c r="E39" s="142"/>
      <c r="F39" s="53"/>
      <c r="G39" s="53"/>
      <c r="H39" s="53"/>
    </row>
    <row r="40" spans="3:8" ht="12.75">
      <c r="C40" s="53"/>
      <c r="D40" s="53"/>
      <c r="E40" s="142"/>
      <c r="F40" s="53"/>
      <c r="G40" s="53"/>
      <c r="H40" s="53"/>
    </row>
    <row r="41" spans="3:8" ht="12.75">
      <c r="C41" s="53"/>
      <c r="D41" s="53"/>
      <c r="E41" s="142"/>
      <c r="F41" s="53"/>
      <c r="G41" s="53"/>
      <c r="H41" s="53"/>
    </row>
    <row r="42" spans="3:8" ht="12.75">
      <c r="C42" s="53"/>
      <c r="D42" s="53"/>
      <c r="E42" s="142"/>
      <c r="F42" s="53"/>
      <c r="G42" s="53"/>
      <c r="H42" s="53"/>
    </row>
    <row r="43" spans="3:8" ht="12.75">
      <c r="C43" s="53"/>
      <c r="D43" s="53"/>
      <c r="E43" s="142"/>
      <c r="F43" s="53"/>
      <c r="G43" s="53"/>
      <c r="H43" s="53"/>
    </row>
    <row r="44" spans="3:8" ht="12.75">
      <c r="C44" s="53"/>
      <c r="D44" s="53"/>
      <c r="E44" s="142"/>
      <c r="F44" s="53"/>
      <c r="G44" s="53"/>
      <c r="H44" s="53"/>
    </row>
    <row r="45" spans="3:8" ht="12.75">
      <c r="C45" s="53"/>
      <c r="D45" s="53"/>
      <c r="E45" s="142"/>
      <c r="F45" s="53"/>
      <c r="G45" s="53"/>
      <c r="H45" s="53"/>
    </row>
    <row r="46" spans="3:8" ht="12.75">
      <c r="C46" s="53"/>
      <c r="D46" s="53"/>
      <c r="E46" s="142"/>
      <c r="F46" s="53"/>
      <c r="G46" s="53"/>
      <c r="H46" s="53"/>
    </row>
    <row r="47" spans="3:8" ht="12.75">
      <c r="C47" s="53"/>
      <c r="D47" s="53"/>
      <c r="E47" s="142"/>
      <c r="F47" s="53"/>
      <c r="G47" s="53"/>
      <c r="H47" s="53"/>
    </row>
    <row r="48" spans="3:8" ht="12.75">
      <c r="C48" s="53"/>
      <c r="D48" s="53"/>
      <c r="E48" s="142"/>
      <c r="F48" s="53"/>
      <c r="G48" s="53"/>
      <c r="H48" s="53"/>
    </row>
    <row r="49" spans="3:8" ht="12.75">
      <c r="C49" s="53"/>
      <c r="D49" s="53"/>
      <c r="E49" s="142"/>
      <c r="F49" s="53"/>
      <c r="G49" s="53"/>
      <c r="H49" s="53"/>
    </row>
    <row r="50" spans="3:8" ht="12.75">
      <c r="C50" s="53"/>
      <c r="D50" s="53"/>
      <c r="E50" s="142"/>
      <c r="F50" s="53"/>
      <c r="G50" s="53"/>
      <c r="H50" s="53"/>
    </row>
    <row r="51" spans="3:8" ht="12.75">
      <c r="C51" s="53"/>
      <c r="D51" s="53"/>
      <c r="E51" s="142"/>
      <c r="F51" s="53"/>
      <c r="G51" s="53"/>
      <c r="H51" s="53"/>
    </row>
    <row r="52" spans="3:8" ht="12.75">
      <c r="C52" s="53"/>
      <c r="D52" s="53"/>
      <c r="E52" s="142"/>
      <c r="F52" s="53"/>
      <c r="G52" s="53"/>
      <c r="H52" s="53"/>
    </row>
    <row r="53" spans="3:8" ht="12.75">
      <c r="C53" s="53"/>
      <c r="D53" s="53"/>
      <c r="E53" s="142"/>
      <c r="F53" s="53"/>
      <c r="G53" s="53"/>
      <c r="H53" s="53"/>
    </row>
    <row r="54" spans="3:8" ht="12.75">
      <c r="C54" s="53"/>
      <c r="D54" s="53"/>
      <c r="E54" s="142"/>
      <c r="F54" s="53"/>
      <c r="G54" s="53"/>
      <c r="H54" s="53"/>
    </row>
    <row r="55" spans="3:8" ht="12.75">
      <c r="C55" s="53"/>
      <c r="D55" s="53"/>
      <c r="E55" s="142"/>
      <c r="F55" s="53"/>
      <c r="G55" s="53"/>
      <c r="H55" s="53"/>
    </row>
    <row r="56" spans="3:8" ht="12.75">
      <c r="C56" s="53"/>
      <c r="D56" s="53"/>
      <c r="E56" s="142"/>
      <c r="F56" s="53"/>
      <c r="G56" s="53"/>
      <c r="H56" s="53"/>
    </row>
    <row r="57" spans="3:8" ht="12.75">
      <c r="C57" s="53"/>
      <c r="D57" s="53"/>
      <c r="E57" s="142"/>
      <c r="F57" s="53"/>
      <c r="G57" s="53"/>
      <c r="H57" s="53"/>
    </row>
    <row r="58" spans="3:8" ht="12.75">
      <c r="C58" s="53"/>
      <c r="D58" s="53"/>
      <c r="E58" s="142"/>
      <c r="F58" s="53"/>
      <c r="G58" s="53"/>
      <c r="H58" s="53"/>
    </row>
    <row r="59" spans="3:8" ht="12.75">
      <c r="C59" s="53"/>
      <c r="D59" s="53"/>
      <c r="E59" s="142"/>
      <c r="F59" s="53"/>
      <c r="G59" s="53"/>
      <c r="H59" s="53"/>
    </row>
    <row r="60" spans="3:8" ht="12.75">
      <c r="C60" s="53"/>
      <c r="D60" s="53"/>
      <c r="E60" s="142"/>
      <c r="F60" s="53"/>
      <c r="G60" s="53"/>
      <c r="H60" s="53"/>
    </row>
  </sheetData>
  <mergeCells count="5">
    <mergeCell ref="A1:H1"/>
    <mergeCell ref="A2:H2"/>
    <mergeCell ref="A4:H4"/>
    <mergeCell ref="C5:E5"/>
    <mergeCell ref="F5:H5"/>
  </mergeCells>
  <printOptions horizontalCentered="1"/>
  <pageMargins left="1.3" right="1.3" top="2" bottom="2" header="0.5" footer="0.5"/>
  <pageSetup fitToHeight="1" fitToWidth="1" horizontalDpi="600" verticalDpi="600" orientation="portrait" paperSize="9" scale="87" r:id="rId1"/>
</worksheet>
</file>

<file path=xl/worksheets/sheet19.xml><?xml version="1.0" encoding="utf-8"?>
<worksheet xmlns="http://schemas.openxmlformats.org/spreadsheetml/2006/main" xmlns:r="http://schemas.openxmlformats.org/officeDocument/2006/relationships">
  <sheetPr>
    <pageSetUpPr fitToPage="1"/>
  </sheetPr>
  <dimension ref="A1:H62"/>
  <sheetViews>
    <sheetView workbookViewId="0" topLeftCell="A28">
      <selection activeCell="I13" sqref="I13"/>
    </sheetView>
  </sheetViews>
  <sheetFormatPr defaultColWidth="9.140625" defaultRowHeight="12.75"/>
  <cols>
    <col min="1" max="1" width="3.140625" style="125" customWidth="1"/>
    <col min="2" max="2" width="21.28125" style="61" customWidth="1"/>
    <col min="3" max="3" width="9.7109375" style="61" customWidth="1"/>
    <col min="4" max="4" width="9.140625" style="61" customWidth="1"/>
    <col min="5" max="5" width="9.140625" style="123" customWidth="1"/>
    <col min="6" max="7" width="7.57421875" style="61" customWidth="1"/>
    <col min="8" max="8" width="7.7109375" style="61" customWidth="1"/>
    <col min="9" max="16384" width="9.140625" style="8" customWidth="1"/>
  </cols>
  <sheetData>
    <row r="1" spans="1:8" ht="15.75">
      <c r="A1" s="821" t="s">
        <v>582</v>
      </c>
      <c r="B1" s="821"/>
      <c r="C1" s="821"/>
      <c r="D1" s="821"/>
      <c r="E1" s="821"/>
      <c r="F1" s="821"/>
      <c r="G1" s="821"/>
      <c r="H1" s="821"/>
    </row>
    <row r="2" spans="1:8" ht="18.75">
      <c r="A2" s="920" t="s">
        <v>677</v>
      </c>
      <c r="B2" s="920"/>
      <c r="C2" s="920"/>
      <c r="D2" s="920"/>
      <c r="E2" s="920"/>
      <c r="F2" s="920"/>
      <c r="G2" s="920"/>
      <c r="H2" s="920"/>
    </row>
    <row r="4" spans="1:8" ht="12.75">
      <c r="A4" s="921" t="s">
        <v>344</v>
      </c>
      <c r="B4" s="921"/>
      <c r="C4" s="921"/>
      <c r="D4" s="921"/>
      <c r="E4" s="921"/>
      <c r="F4" s="921"/>
      <c r="G4" s="921"/>
      <c r="H4" s="921"/>
    </row>
    <row r="5" spans="1:8" ht="12.75">
      <c r="A5" s="148"/>
      <c r="B5" s="132"/>
      <c r="C5" s="927" t="str">
        <f>'X IND'!C5:E5</f>
        <v>First Eight Months</v>
      </c>
      <c r="D5" s="922"/>
      <c r="E5" s="923"/>
      <c r="F5" s="924" t="s">
        <v>315</v>
      </c>
      <c r="G5" s="925"/>
      <c r="H5" s="926"/>
    </row>
    <row r="6" spans="1:8" ht="12.75">
      <c r="A6" s="149"/>
      <c r="B6" s="134"/>
      <c r="C6" s="150" t="s">
        <v>691</v>
      </c>
      <c r="D6" s="136" t="s">
        <v>692</v>
      </c>
      <c r="E6" s="137" t="s">
        <v>693</v>
      </c>
      <c r="F6" s="136" t="s">
        <v>85</v>
      </c>
      <c r="G6" s="136" t="s">
        <v>2</v>
      </c>
      <c r="H6" s="152" t="s">
        <v>3</v>
      </c>
    </row>
    <row r="7" spans="1:8" ht="12.75">
      <c r="A7" s="143"/>
      <c r="B7" s="94" t="s">
        <v>410</v>
      </c>
      <c r="C7" s="56">
        <v>44516.6</v>
      </c>
      <c r="D7" s="55">
        <v>52938.7</v>
      </c>
      <c r="E7" s="55">
        <v>53130.532999999996</v>
      </c>
      <c r="F7" s="55">
        <v>10.880410876674702</v>
      </c>
      <c r="G7" s="55">
        <v>18.91900998728562</v>
      </c>
      <c r="H7" s="55">
        <v>0.3623681730001067</v>
      </c>
    </row>
    <row r="8" spans="1:8" ht="12.75">
      <c r="A8" s="126">
        <v>1</v>
      </c>
      <c r="B8" s="95" t="s">
        <v>479</v>
      </c>
      <c r="C8" s="52">
        <v>309.1</v>
      </c>
      <c r="D8" s="54">
        <v>360.9</v>
      </c>
      <c r="E8" s="141">
        <v>634.8</v>
      </c>
      <c r="F8" s="54">
        <v>1.3775008199409626</v>
      </c>
      <c r="G8" s="54">
        <v>16.75833063733421</v>
      </c>
      <c r="H8" s="54">
        <v>75.89359933499583</v>
      </c>
    </row>
    <row r="9" spans="1:8" ht="12.75">
      <c r="A9" s="126">
        <v>2</v>
      </c>
      <c r="B9" s="95" t="s">
        <v>480</v>
      </c>
      <c r="C9" s="52">
        <v>320</v>
      </c>
      <c r="D9" s="54">
        <v>136.66</v>
      </c>
      <c r="E9" s="141">
        <v>221.04</v>
      </c>
      <c r="F9" s="54">
        <v>4.166666666666671</v>
      </c>
      <c r="G9" s="54">
        <v>-57.29375</v>
      </c>
      <c r="H9" s="54">
        <v>61.74447534026052</v>
      </c>
    </row>
    <row r="10" spans="1:8" ht="12.75">
      <c r="A10" s="126">
        <v>3</v>
      </c>
      <c r="B10" s="95" t="s">
        <v>481</v>
      </c>
      <c r="C10" s="52">
        <v>325.4</v>
      </c>
      <c r="D10" s="54">
        <v>385.3</v>
      </c>
      <c r="E10" s="141">
        <v>312.9</v>
      </c>
      <c r="F10" s="54">
        <v>21.553978333955897</v>
      </c>
      <c r="G10" s="54">
        <v>18.408113091579608</v>
      </c>
      <c r="H10" s="54">
        <v>-18.790552815987553</v>
      </c>
    </row>
    <row r="11" spans="1:8" ht="12.75">
      <c r="A11" s="126">
        <v>4</v>
      </c>
      <c r="B11" s="95" t="s">
        <v>482</v>
      </c>
      <c r="C11" s="52">
        <v>164.2</v>
      </c>
      <c r="D11" s="54">
        <v>61.4</v>
      </c>
      <c r="E11" s="141">
        <v>217.9</v>
      </c>
      <c r="F11" s="54">
        <v>149.54407294832825</v>
      </c>
      <c r="G11" s="54">
        <v>-62.60657734470158</v>
      </c>
      <c r="H11" s="54">
        <v>254.885993485342</v>
      </c>
    </row>
    <row r="12" spans="1:8" ht="12.75">
      <c r="A12" s="126">
        <v>5</v>
      </c>
      <c r="B12" s="95" t="s">
        <v>483</v>
      </c>
      <c r="C12" s="52">
        <v>186.1</v>
      </c>
      <c r="D12" s="54">
        <v>157.6</v>
      </c>
      <c r="E12" s="141">
        <v>219.2</v>
      </c>
      <c r="F12" s="54">
        <v>1.8609742747673863</v>
      </c>
      <c r="G12" s="54">
        <v>-15.314347125201493</v>
      </c>
      <c r="H12" s="54">
        <v>39.086294416243646</v>
      </c>
    </row>
    <row r="13" spans="1:8" ht="12.75">
      <c r="A13" s="126">
        <v>6</v>
      </c>
      <c r="B13" s="95" t="s">
        <v>484</v>
      </c>
      <c r="C13" s="52">
        <v>1550.1</v>
      </c>
      <c r="D13" s="54">
        <v>1308.2</v>
      </c>
      <c r="E13" s="141">
        <v>1439.8</v>
      </c>
      <c r="F13" s="54">
        <v>30.370058873002534</v>
      </c>
      <c r="G13" s="54">
        <v>-15.605444810012244</v>
      </c>
      <c r="H13" s="54">
        <v>10.059623910717022</v>
      </c>
    </row>
    <row r="14" spans="1:8" ht="12.75">
      <c r="A14" s="126">
        <v>7</v>
      </c>
      <c r="B14" s="95" t="s">
        <v>485</v>
      </c>
      <c r="C14" s="52">
        <v>545.7</v>
      </c>
      <c r="D14" s="54">
        <v>790.3</v>
      </c>
      <c r="E14" s="141">
        <v>482.1</v>
      </c>
      <c r="F14" s="54">
        <v>62.992831541218635</v>
      </c>
      <c r="G14" s="54">
        <v>44.8231629100238</v>
      </c>
      <c r="H14" s="54">
        <v>-38.99784891813236</v>
      </c>
    </row>
    <row r="15" spans="1:8" ht="12.75">
      <c r="A15" s="126">
        <v>8</v>
      </c>
      <c r="B15" s="95" t="s">
        <v>419</v>
      </c>
      <c r="C15" s="52">
        <v>1540</v>
      </c>
      <c r="D15" s="54">
        <v>2258.8</v>
      </c>
      <c r="E15" s="141">
        <v>1686.2</v>
      </c>
      <c r="F15" s="54">
        <v>3.2517599731813647</v>
      </c>
      <c r="G15" s="54">
        <v>46.675324675324646</v>
      </c>
      <c r="H15" s="54">
        <v>-25.349743226491924</v>
      </c>
    </row>
    <row r="16" spans="1:8" ht="12.75">
      <c r="A16" s="126">
        <v>9</v>
      </c>
      <c r="B16" s="95" t="s">
        <v>486</v>
      </c>
      <c r="C16" s="52">
        <v>943</v>
      </c>
      <c r="D16" s="54">
        <v>964</v>
      </c>
      <c r="E16" s="141">
        <v>617.4</v>
      </c>
      <c r="F16" s="54">
        <v>101.71122994652407</v>
      </c>
      <c r="G16" s="54">
        <v>2.2269353128313867</v>
      </c>
      <c r="H16" s="54">
        <v>-35.95435684647302</v>
      </c>
    </row>
    <row r="17" spans="1:8" ht="12.75">
      <c r="A17" s="126">
        <v>10</v>
      </c>
      <c r="B17" s="95" t="s">
        <v>487</v>
      </c>
      <c r="C17" s="52">
        <v>2415.7</v>
      </c>
      <c r="D17" s="54">
        <v>497.41</v>
      </c>
      <c r="E17" s="141">
        <v>892.6659999999999</v>
      </c>
      <c r="F17" s="54">
        <v>33.35357438586806</v>
      </c>
      <c r="G17" s="54">
        <v>-79.40928095376081</v>
      </c>
      <c r="H17" s="54">
        <v>79.46281739410145</v>
      </c>
    </row>
    <row r="18" spans="1:8" ht="12.75">
      <c r="A18" s="126">
        <v>11</v>
      </c>
      <c r="B18" s="95" t="s">
        <v>488</v>
      </c>
      <c r="C18" s="52">
        <v>28.8</v>
      </c>
      <c r="D18" s="54">
        <v>30.9</v>
      </c>
      <c r="E18" s="141">
        <v>42.5</v>
      </c>
      <c r="F18" s="54">
        <v>7.462686567164198</v>
      </c>
      <c r="G18" s="54">
        <v>7.291666666666657</v>
      </c>
      <c r="H18" s="54">
        <v>37.54045307443363</v>
      </c>
    </row>
    <row r="19" spans="1:8" ht="12.75">
      <c r="A19" s="126">
        <v>12</v>
      </c>
      <c r="B19" s="95" t="s">
        <v>489</v>
      </c>
      <c r="C19" s="52">
        <v>350.9</v>
      </c>
      <c r="D19" s="54">
        <v>568</v>
      </c>
      <c r="E19" s="141">
        <v>352.4</v>
      </c>
      <c r="F19" s="54">
        <v>24.565140220092303</v>
      </c>
      <c r="G19" s="54">
        <v>61.86947848389849</v>
      </c>
      <c r="H19" s="54">
        <v>-37.95774647887323</v>
      </c>
    </row>
    <row r="20" spans="1:8" ht="12.75">
      <c r="A20" s="126">
        <v>13</v>
      </c>
      <c r="B20" s="95" t="s">
        <v>490</v>
      </c>
      <c r="C20" s="52">
        <v>111.7</v>
      </c>
      <c r="D20" s="54">
        <v>177.1</v>
      </c>
      <c r="E20" s="141">
        <v>89</v>
      </c>
      <c r="F20" s="54">
        <v>-5.976430976430976</v>
      </c>
      <c r="G20" s="54">
        <v>58.54968666069831</v>
      </c>
      <c r="H20" s="54">
        <v>-49.7459062676454</v>
      </c>
    </row>
    <row r="21" spans="1:8" ht="12.75">
      <c r="A21" s="126">
        <v>14</v>
      </c>
      <c r="B21" s="95" t="s">
        <v>491</v>
      </c>
      <c r="C21" s="52">
        <v>93.2</v>
      </c>
      <c r="D21" s="54">
        <v>74.9</v>
      </c>
      <c r="E21" s="141">
        <v>81.2</v>
      </c>
      <c r="F21" s="54">
        <v>73.8805970149254</v>
      </c>
      <c r="G21" s="54">
        <v>-19.635193133047196</v>
      </c>
      <c r="H21" s="54">
        <v>8.411214953271013</v>
      </c>
    </row>
    <row r="22" spans="1:8" ht="12.75">
      <c r="A22" s="126">
        <v>15</v>
      </c>
      <c r="B22" s="95" t="s">
        <v>492</v>
      </c>
      <c r="C22" s="52">
        <v>719.7</v>
      </c>
      <c r="D22" s="54">
        <v>871.7</v>
      </c>
      <c r="E22" s="141">
        <v>1399.6</v>
      </c>
      <c r="F22" s="54">
        <v>13.732616940581593</v>
      </c>
      <c r="G22" s="54">
        <v>21.119911074058635</v>
      </c>
      <c r="H22" s="54">
        <v>60.559825628083075</v>
      </c>
    </row>
    <row r="23" spans="1:8" ht="12.75">
      <c r="A23" s="126">
        <v>16</v>
      </c>
      <c r="B23" s="95" t="s">
        <v>493</v>
      </c>
      <c r="C23" s="52">
        <v>161.9</v>
      </c>
      <c r="D23" s="54">
        <v>137.7</v>
      </c>
      <c r="E23" s="141">
        <v>193.8</v>
      </c>
      <c r="F23" s="54">
        <v>113.58839050131925</v>
      </c>
      <c r="G23" s="54">
        <v>-14.94749845583695</v>
      </c>
      <c r="H23" s="54">
        <v>40.74074074074073</v>
      </c>
    </row>
    <row r="24" spans="1:8" ht="12.75">
      <c r="A24" s="126">
        <v>17</v>
      </c>
      <c r="B24" s="95" t="s">
        <v>423</v>
      </c>
      <c r="C24" s="52">
        <v>223.2</v>
      </c>
      <c r="D24" s="54">
        <v>484.7</v>
      </c>
      <c r="E24" s="141">
        <v>320.2</v>
      </c>
      <c r="F24" s="54">
        <v>-5.743243243243256</v>
      </c>
      <c r="G24" s="54">
        <v>117.15949820788526</v>
      </c>
      <c r="H24" s="54">
        <v>-33.938518671343076</v>
      </c>
    </row>
    <row r="25" spans="1:8" ht="12.75">
      <c r="A25" s="126">
        <v>18</v>
      </c>
      <c r="B25" s="95" t="s">
        <v>494</v>
      </c>
      <c r="C25" s="52">
        <v>374.1</v>
      </c>
      <c r="D25" s="54">
        <v>268.7</v>
      </c>
      <c r="E25" s="141">
        <v>259</v>
      </c>
      <c r="F25" s="54">
        <v>28.689370485036136</v>
      </c>
      <c r="G25" s="54">
        <v>-28.174284950547985</v>
      </c>
      <c r="H25" s="54">
        <v>-3.6099739486415956</v>
      </c>
    </row>
    <row r="26" spans="1:8" ht="12.75">
      <c r="A26" s="126">
        <v>19</v>
      </c>
      <c r="B26" s="95" t="s">
        <v>495</v>
      </c>
      <c r="C26" s="52">
        <v>330.1</v>
      </c>
      <c r="D26" s="54">
        <v>760.04</v>
      </c>
      <c r="E26" s="141">
        <v>1198.435</v>
      </c>
      <c r="F26" s="54">
        <v>-74.99810649094903</v>
      </c>
      <c r="G26" s="54">
        <v>130.24538018782184</v>
      </c>
      <c r="H26" s="54">
        <v>57.68051681490451</v>
      </c>
    </row>
    <row r="27" spans="1:8" ht="12.75">
      <c r="A27" s="126">
        <v>20</v>
      </c>
      <c r="B27" s="95" t="s">
        <v>496</v>
      </c>
      <c r="C27" s="52">
        <v>38</v>
      </c>
      <c r="D27" s="54">
        <v>45.2</v>
      </c>
      <c r="E27" s="141">
        <v>92.7</v>
      </c>
      <c r="F27" s="54">
        <v>-11.007025761124126</v>
      </c>
      <c r="G27" s="54">
        <v>18.9473684210526</v>
      </c>
      <c r="H27" s="54">
        <v>105.08849557522129</v>
      </c>
    </row>
    <row r="28" spans="1:8" ht="12.75">
      <c r="A28" s="126">
        <v>21</v>
      </c>
      <c r="B28" s="95" t="s">
        <v>497</v>
      </c>
      <c r="C28" s="52">
        <v>88.9</v>
      </c>
      <c r="D28" s="54">
        <v>171.4</v>
      </c>
      <c r="E28" s="141">
        <v>220.3</v>
      </c>
      <c r="F28" s="54">
        <v>14.85788113695088</v>
      </c>
      <c r="G28" s="54">
        <v>92.80089988751408</v>
      </c>
      <c r="H28" s="54">
        <v>28.529754959159845</v>
      </c>
    </row>
    <row r="29" spans="1:8" ht="12.75">
      <c r="A29" s="126">
        <v>22</v>
      </c>
      <c r="B29" s="95" t="s">
        <v>432</v>
      </c>
      <c r="C29" s="52">
        <v>214.1</v>
      </c>
      <c r="D29" s="54">
        <v>323.4</v>
      </c>
      <c r="E29" s="141">
        <v>136.1</v>
      </c>
      <c r="F29" s="54">
        <v>-24.31954754330154</v>
      </c>
      <c r="G29" s="54">
        <v>51.05091078935081</v>
      </c>
      <c r="H29" s="54">
        <v>-57.91589363017935</v>
      </c>
    </row>
    <row r="30" spans="1:8" ht="12.75">
      <c r="A30" s="126">
        <v>23</v>
      </c>
      <c r="B30" s="95" t="s">
        <v>498</v>
      </c>
      <c r="C30" s="52">
        <v>2003</v>
      </c>
      <c r="D30" s="54">
        <v>2193.95</v>
      </c>
      <c r="E30" s="141">
        <v>2260.8280000000004</v>
      </c>
      <c r="F30" s="54">
        <v>-28.723934239555902</v>
      </c>
      <c r="G30" s="54">
        <v>9.533200199700431</v>
      </c>
      <c r="H30" s="54">
        <v>3.048291893616579</v>
      </c>
    </row>
    <row r="31" spans="1:8" ht="12.75">
      <c r="A31" s="126">
        <v>24</v>
      </c>
      <c r="B31" s="95" t="s">
        <v>499</v>
      </c>
      <c r="C31" s="52">
        <v>797.9</v>
      </c>
      <c r="D31" s="54">
        <v>685.49</v>
      </c>
      <c r="E31" s="141">
        <v>815.8640000000001</v>
      </c>
      <c r="F31" s="54">
        <v>-13.721885813148802</v>
      </c>
      <c r="G31" s="54">
        <v>-14.088231607970926</v>
      </c>
      <c r="H31" s="54">
        <v>19.019095829260863</v>
      </c>
    </row>
    <row r="32" spans="1:8" ht="12.75">
      <c r="A32" s="126">
        <v>25</v>
      </c>
      <c r="B32" s="95" t="s">
        <v>500</v>
      </c>
      <c r="C32" s="52">
        <v>2167.7</v>
      </c>
      <c r="D32" s="54">
        <v>2956.7</v>
      </c>
      <c r="E32" s="141">
        <v>2606.4</v>
      </c>
      <c r="F32" s="54">
        <v>4.407089875734528</v>
      </c>
      <c r="G32" s="54">
        <v>36.39802555704202</v>
      </c>
      <c r="H32" s="54">
        <v>-11.84766800825247</v>
      </c>
    </row>
    <row r="33" spans="1:8" ht="12.75">
      <c r="A33" s="126">
        <v>26</v>
      </c>
      <c r="B33" s="95" t="s">
        <v>501</v>
      </c>
      <c r="C33" s="52">
        <v>50.4</v>
      </c>
      <c r="D33" s="54">
        <v>54.6</v>
      </c>
      <c r="E33" s="141">
        <v>9.4</v>
      </c>
      <c r="F33" s="54">
        <v>-36.68341708542713</v>
      </c>
      <c r="G33" s="54">
        <v>8.333333333333343</v>
      </c>
      <c r="H33" s="54">
        <v>-82.78388278388279</v>
      </c>
    </row>
    <row r="34" spans="1:8" ht="12.75">
      <c r="A34" s="126">
        <v>27</v>
      </c>
      <c r="B34" s="95" t="s">
        <v>502</v>
      </c>
      <c r="C34" s="52">
        <v>2502.5</v>
      </c>
      <c r="D34" s="54">
        <v>2251.7</v>
      </c>
      <c r="E34" s="141">
        <v>2167.1</v>
      </c>
      <c r="F34" s="54">
        <v>14.604323136105492</v>
      </c>
      <c r="G34" s="54">
        <v>-10.021978021978029</v>
      </c>
      <c r="H34" s="54">
        <v>-3.7571612559399625</v>
      </c>
    </row>
    <row r="35" spans="1:8" ht="12.75">
      <c r="A35" s="126">
        <v>28</v>
      </c>
      <c r="B35" s="95" t="s">
        <v>503</v>
      </c>
      <c r="C35" s="52">
        <v>93.5</v>
      </c>
      <c r="D35" s="54">
        <v>238.9</v>
      </c>
      <c r="E35" s="141">
        <v>156.9</v>
      </c>
      <c r="F35" s="54">
        <v>54.03624382207576</v>
      </c>
      <c r="G35" s="54">
        <v>155.50802139037438</v>
      </c>
      <c r="H35" s="54">
        <v>-34.323984930933435</v>
      </c>
    </row>
    <row r="36" spans="1:8" ht="12.75">
      <c r="A36" s="126">
        <v>29</v>
      </c>
      <c r="B36" s="95" t="s">
        <v>439</v>
      </c>
      <c r="C36" s="52">
        <v>471.1</v>
      </c>
      <c r="D36" s="54">
        <v>416.3</v>
      </c>
      <c r="E36" s="141">
        <v>540.3</v>
      </c>
      <c r="F36" s="54">
        <v>72.56410256410257</v>
      </c>
      <c r="G36" s="54">
        <v>-11.632349819571218</v>
      </c>
      <c r="H36" s="54">
        <v>29.78621186644247</v>
      </c>
    </row>
    <row r="37" spans="1:8" ht="12.75">
      <c r="A37" s="126">
        <v>30</v>
      </c>
      <c r="B37" s="95" t="s">
        <v>504</v>
      </c>
      <c r="C37" s="52">
        <v>15445.7</v>
      </c>
      <c r="D37" s="54">
        <v>21897</v>
      </c>
      <c r="E37" s="141">
        <v>21471</v>
      </c>
      <c r="F37" s="54">
        <v>25.47482493622968</v>
      </c>
      <c r="G37" s="54">
        <v>41.76761169775406</v>
      </c>
      <c r="H37" s="54">
        <v>-1.94547198246336</v>
      </c>
    </row>
    <row r="38" spans="1:8" ht="12.75">
      <c r="A38" s="126">
        <v>31</v>
      </c>
      <c r="B38" s="95" t="s">
        <v>505</v>
      </c>
      <c r="C38" s="52">
        <v>217.2</v>
      </c>
      <c r="D38" s="54">
        <v>166.2</v>
      </c>
      <c r="E38" s="141">
        <v>160.6</v>
      </c>
      <c r="F38" s="54">
        <v>141.87082405345208</v>
      </c>
      <c r="G38" s="54">
        <v>-23.480662983425404</v>
      </c>
      <c r="H38" s="54">
        <v>-3.3694344163658343</v>
      </c>
    </row>
    <row r="39" spans="1:8" ht="12.75">
      <c r="A39" s="126">
        <v>32</v>
      </c>
      <c r="B39" s="95" t="s">
        <v>442</v>
      </c>
      <c r="C39" s="52">
        <v>333.2</v>
      </c>
      <c r="D39" s="54">
        <v>195.1</v>
      </c>
      <c r="E39" s="141">
        <v>60.7</v>
      </c>
      <c r="F39" s="54">
        <v>152.61561789234267</v>
      </c>
      <c r="G39" s="54">
        <v>-41.44657863145258</v>
      </c>
      <c r="H39" s="54">
        <v>-68.88774987186058</v>
      </c>
    </row>
    <row r="40" spans="1:8" ht="12.75">
      <c r="A40" s="126">
        <v>33</v>
      </c>
      <c r="B40" s="95" t="s">
        <v>506</v>
      </c>
      <c r="C40" s="52">
        <v>90.6</v>
      </c>
      <c r="D40" s="54">
        <v>261.1</v>
      </c>
      <c r="E40" s="141">
        <v>352.5</v>
      </c>
      <c r="F40" s="54">
        <v>35.426008968609835</v>
      </c>
      <c r="G40" s="54">
        <v>188.18984547461372</v>
      </c>
      <c r="H40" s="54">
        <v>35.00574492531595</v>
      </c>
    </row>
    <row r="41" spans="1:8" ht="12.75">
      <c r="A41" s="126">
        <v>34</v>
      </c>
      <c r="B41" s="95" t="s">
        <v>507</v>
      </c>
      <c r="C41" s="52">
        <v>103.7</v>
      </c>
      <c r="D41" s="54">
        <v>90.8</v>
      </c>
      <c r="E41" s="141">
        <v>44</v>
      </c>
      <c r="F41" s="54">
        <v>35.73298429319374</v>
      </c>
      <c r="G41" s="54">
        <v>-12.439729990356781</v>
      </c>
      <c r="H41" s="54">
        <v>-51.54185022026432</v>
      </c>
    </row>
    <row r="42" spans="1:8" ht="12.75">
      <c r="A42" s="126">
        <v>35</v>
      </c>
      <c r="B42" s="95" t="s">
        <v>471</v>
      </c>
      <c r="C42" s="52">
        <v>528.4</v>
      </c>
      <c r="D42" s="54">
        <v>741.4</v>
      </c>
      <c r="E42" s="141">
        <v>510.3</v>
      </c>
      <c r="F42" s="54">
        <v>49.09706546275399</v>
      </c>
      <c r="G42" s="54">
        <v>40.31037093111277</v>
      </c>
      <c r="H42" s="54">
        <v>-31.17075802535743</v>
      </c>
    </row>
    <row r="43" spans="1:8" ht="12.75">
      <c r="A43" s="126">
        <v>36</v>
      </c>
      <c r="B43" s="95" t="s">
        <v>508</v>
      </c>
      <c r="C43" s="52">
        <v>314.6</v>
      </c>
      <c r="D43" s="54">
        <v>1567.7</v>
      </c>
      <c r="E43" s="141">
        <v>761.5</v>
      </c>
      <c r="F43" s="54">
        <v>-31.144670606259567</v>
      </c>
      <c r="G43" s="54">
        <v>398.31532104259367</v>
      </c>
      <c r="H43" s="54">
        <v>-51.42565541876634</v>
      </c>
    </row>
    <row r="44" spans="1:8" ht="12.75">
      <c r="A44" s="126">
        <v>37</v>
      </c>
      <c r="B44" s="95" t="s">
        <v>509</v>
      </c>
      <c r="C44" s="52">
        <v>50.5</v>
      </c>
      <c r="D44" s="54">
        <v>14.4</v>
      </c>
      <c r="E44" s="141">
        <v>91.4</v>
      </c>
      <c r="F44" s="54">
        <v>-87.70092547491475</v>
      </c>
      <c r="G44" s="54">
        <v>-71.48514851485149</v>
      </c>
      <c r="H44" s="54">
        <v>534.7222222222223</v>
      </c>
    </row>
    <row r="45" spans="1:8" ht="12.75">
      <c r="A45" s="126">
        <v>38</v>
      </c>
      <c r="B45" s="95" t="s">
        <v>510</v>
      </c>
      <c r="C45" s="52">
        <v>184.2</v>
      </c>
      <c r="D45" s="54">
        <v>139.4</v>
      </c>
      <c r="E45" s="141">
        <v>140.9</v>
      </c>
      <c r="F45" s="54">
        <v>131.1166875784191</v>
      </c>
      <c r="G45" s="54">
        <v>-24.321389793702494</v>
      </c>
      <c r="H45" s="54">
        <v>1.0760401721664294</v>
      </c>
    </row>
    <row r="46" spans="1:8" ht="12.75">
      <c r="A46" s="126">
        <v>49</v>
      </c>
      <c r="B46" s="95" t="s">
        <v>511</v>
      </c>
      <c r="C46" s="52">
        <v>51.6</v>
      </c>
      <c r="D46" s="54">
        <v>47.1</v>
      </c>
      <c r="E46" s="141">
        <v>86</v>
      </c>
      <c r="F46" s="54">
        <v>-15.131578947368425</v>
      </c>
      <c r="G46" s="54">
        <v>-8.72093023255816</v>
      </c>
      <c r="H46" s="54">
        <v>82.59023354564758</v>
      </c>
    </row>
    <row r="47" spans="1:8" ht="12.75">
      <c r="A47" s="126">
        <v>40</v>
      </c>
      <c r="B47" s="95" t="s">
        <v>512</v>
      </c>
      <c r="C47" s="52">
        <v>5.3</v>
      </c>
      <c r="D47" s="54">
        <v>20.15</v>
      </c>
      <c r="E47" s="141">
        <v>0</v>
      </c>
      <c r="F47" s="54">
        <v>-11.666666666666671</v>
      </c>
      <c r="G47" s="118">
        <v>280.188679245283</v>
      </c>
      <c r="H47" s="54">
        <v>-100</v>
      </c>
    </row>
    <row r="48" spans="1:8" ht="12.75">
      <c r="A48" s="126">
        <v>41</v>
      </c>
      <c r="B48" s="95" t="s">
        <v>513</v>
      </c>
      <c r="C48" s="52">
        <v>45.3</v>
      </c>
      <c r="D48" s="54">
        <v>219.7</v>
      </c>
      <c r="E48" s="141">
        <v>6.4</v>
      </c>
      <c r="F48" s="54">
        <v>262.4</v>
      </c>
      <c r="G48" s="54">
        <v>384.9889624724061</v>
      </c>
      <c r="H48" s="54">
        <v>-97.08693673190714</v>
      </c>
    </row>
    <row r="49" spans="1:8" ht="12.75">
      <c r="A49" s="126">
        <v>42</v>
      </c>
      <c r="B49" s="95" t="s">
        <v>475</v>
      </c>
      <c r="C49" s="52">
        <v>25.1</v>
      </c>
      <c r="D49" s="54">
        <v>12.4</v>
      </c>
      <c r="E49" s="141">
        <v>15.4</v>
      </c>
      <c r="F49" s="54">
        <v>-23.939393939393938</v>
      </c>
      <c r="G49" s="54">
        <v>-50.59760956175299</v>
      </c>
      <c r="H49" s="54">
        <v>24.19354838709677</v>
      </c>
    </row>
    <row r="50" spans="1:8" ht="12.75">
      <c r="A50" s="126">
        <v>43</v>
      </c>
      <c r="B50" s="95" t="s">
        <v>514</v>
      </c>
      <c r="C50" s="52">
        <v>1328.8</v>
      </c>
      <c r="D50" s="54">
        <v>1109.2</v>
      </c>
      <c r="E50" s="141">
        <v>1189.5</v>
      </c>
      <c r="F50" s="54">
        <v>-47.70768564794774</v>
      </c>
      <c r="G50" s="54">
        <v>-16.52618904274533</v>
      </c>
      <c r="H50" s="54">
        <v>7.239451857194368</v>
      </c>
    </row>
    <row r="51" spans="1:8" ht="12.75">
      <c r="A51" s="126">
        <v>44</v>
      </c>
      <c r="B51" s="95" t="s">
        <v>454</v>
      </c>
      <c r="C51" s="52">
        <v>1888.3</v>
      </c>
      <c r="D51" s="54">
        <v>1689.2</v>
      </c>
      <c r="E51" s="141">
        <v>1901.1</v>
      </c>
      <c r="F51" s="54">
        <v>193.0777588080087</v>
      </c>
      <c r="G51" s="54">
        <v>-10.543875443520633</v>
      </c>
      <c r="H51" s="54">
        <v>12.544399715841806</v>
      </c>
    </row>
    <row r="52" spans="1:8" ht="12.75">
      <c r="A52" s="126">
        <v>45</v>
      </c>
      <c r="B52" s="95" t="s">
        <v>515</v>
      </c>
      <c r="C52" s="52">
        <v>400.6</v>
      </c>
      <c r="D52" s="54">
        <v>359.5</v>
      </c>
      <c r="E52" s="141">
        <v>366.3</v>
      </c>
      <c r="F52" s="54">
        <v>-8.684750398905877</v>
      </c>
      <c r="G52" s="54">
        <v>-10.259610584123806</v>
      </c>
      <c r="H52" s="54">
        <v>1.8915159944367161</v>
      </c>
    </row>
    <row r="53" spans="1:8" ht="12.75">
      <c r="A53" s="126">
        <v>46</v>
      </c>
      <c r="B53" s="95" t="s">
        <v>516</v>
      </c>
      <c r="C53" s="52">
        <v>250.3</v>
      </c>
      <c r="D53" s="54">
        <v>186</v>
      </c>
      <c r="E53" s="141">
        <v>205.1</v>
      </c>
      <c r="F53" s="54">
        <v>65.10554089709763</v>
      </c>
      <c r="G53" s="54">
        <v>-25.689172992409098</v>
      </c>
      <c r="H53" s="54">
        <v>10.268817204301058</v>
      </c>
    </row>
    <row r="54" spans="1:8" ht="12.75">
      <c r="A54" s="126">
        <v>47</v>
      </c>
      <c r="B54" s="95" t="s">
        <v>517</v>
      </c>
      <c r="C54" s="52">
        <v>651.6</v>
      </c>
      <c r="D54" s="54">
        <v>891.6</v>
      </c>
      <c r="E54" s="141">
        <v>631.1</v>
      </c>
      <c r="F54" s="54">
        <v>11.498973305954863</v>
      </c>
      <c r="G54" s="54">
        <v>36.832412523020196</v>
      </c>
      <c r="H54" s="54">
        <v>-29.21713772992372</v>
      </c>
    </row>
    <row r="55" spans="1:8" ht="12.75">
      <c r="A55" s="126">
        <v>48</v>
      </c>
      <c r="B55" s="95" t="s">
        <v>518</v>
      </c>
      <c r="C55" s="52">
        <v>3441.3</v>
      </c>
      <c r="D55" s="54">
        <v>3521.5</v>
      </c>
      <c r="E55" s="141">
        <v>5370</v>
      </c>
      <c r="F55" s="54">
        <v>2.6059214645636217</v>
      </c>
      <c r="G55" s="54">
        <v>2.3305146310987226</v>
      </c>
      <c r="H55" s="54">
        <v>52.49183586539823</v>
      </c>
    </row>
    <row r="56" spans="1:8" ht="12.75">
      <c r="A56" s="126">
        <v>49</v>
      </c>
      <c r="B56" s="95" t="s">
        <v>519</v>
      </c>
      <c r="C56" s="52">
        <v>40.3</v>
      </c>
      <c r="D56" s="54">
        <v>177.3</v>
      </c>
      <c r="E56" s="141">
        <v>100.7</v>
      </c>
      <c r="F56" s="54">
        <v>-45.97855227882036</v>
      </c>
      <c r="G56" s="54">
        <v>339.95037220843665</v>
      </c>
      <c r="H56" s="54">
        <v>-43.20360970107162</v>
      </c>
    </row>
    <row r="57" spans="1:8" ht="12.75">
      <c r="A57" s="143"/>
      <c r="B57" s="97"/>
      <c r="C57" s="52"/>
      <c r="D57" s="54"/>
      <c r="E57" s="141"/>
      <c r="F57" s="54"/>
      <c r="G57" s="54"/>
      <c r="H57" s="54"/>
    </row>
    <row r="58" spans="1:8" ht="12.75">
      <c r="A58" s="143"/>
      <c r="B58" s="94" t="s">
        <v>461</v>
      </c>
      <c r="C58" s="56">
        <v>9031.2</v>
      </c>
      <c r="D58" s="55">
        <v>17575.5</v>
      </c>
      <c r="E58" s="63">
        <v>18994.466999999997</v>
      </c>
      <c r="F58" s="55">
        <v>11.11630596601745</v>
      </c>
      <c r="G58" s="55">
        <v>94.60868987509966</v>
      </c>
      <c r="H58" s="55">
        <v>8.073551250320037</v>
      </c>
    </row>
    <row r="59" spans="1:8" ht="12.75">
      <c r="A59" s="144"/>
      <c r="B59" s="127"/>
      <c r="C59" s="60"/>
      <c r="D59" s="59"/>
      <c r="E59" s="145"/>
      <c r="F59" s="59"/>
      <c r="G59" s="59"/>
      <c r="H59" s="59"/>
    </row>
    <row r="60" spans="1:8" ht="12.75">
      <c r="A60" s="144"/>
      <c r="B60" s="153" t="s">
        <v>520</v>
      </c>
      <c r="C60" s="60">
        <v>53547.8</v>
      </c>
      <c r="D60" s="59">
        <v>70514.2</v>
      </c>
      <c r="E60" s="151">
        <v>72125</v>
      </c>
      <c r="F60" s="59">
        <v>10.920125942497322</v>
      </c>
      <c r="G60" s="59">
        <v>31.684588349101176</v>
      </c>
      <c r="H60" s="59">
        <v>2.284362582288395</v>
      </c>
    </row>
    <row r="61" ht="12.75">
      <c r="A61" s="124" t="s">
        <v>521</v>
      </c>
    </row>
    <row r="62" ht="12.75">
      <c r="A62" s="124" t="s">
        <v>522</v>
      </c>
    </row>
  </sheetData>
  <mergeCells count="5">
    <mergeCell ref="A1:H1"/>
    <mergeCell ref="A2:H2"/>
    <mergeCell ref="A4:H4"/>
    <mergeCell ref="C5:E5"/>
    <mergeCell ref="F5:H5"/>
  </mergeCells>
  <printOptions horizontalCentered="1"/>
  <pageMargins left="1.3" right="1.3" top="2" bottom="2" header="0.5" footer="0.5"/>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showGridLines="0" workbookViewId="0" topLeftCell="A1">
      <selection activeCell="K3" sqref="K3"/>
    </sheetView>
  </sheetViews>
  <sheetFormatPr defaultColWidth="9.140625" defaultRowHeight="12.75"/>
  <cols>
    <col min="1" max="1" width="32.140625" style="53" customWidth="1"/>
    <col min="2" max="2" width="8.57421875" style="1" customWidth="1"/>
    <col min="3" max="3" width="9.421875" style="1" customWidth="1"/>
    <col min="4" max="4" width="9.57421875" style="1" customWidth="1"/>
    <col min="5" max="5" width="8.7109375" style="1" customWidth="1"/>
    <col min="6" max="6" width="8.140625" style="1" customWidth="1"/>
    <col min="7" max="7" width="2.57421875" style="1" customWidth="1"/>
    <col min="8" max="8" width="5.28125" style="1" customWidth="1"/>
    <col min="9" max="9" width="7.57421875" style="1" customWidth="1"/>
    <col min="10" max="10" width="2.421875" style="1" customWidth="1"/>
    <col min="11" max="11" width="5.140625" style="1" customWidth="1"/>
    <col min="12" max="16384" width="16.28125" style="1" customWidth="1"/>
  </cols>
  <sheetData>
    <row r="1" spans="1:11" ht="15.75">
      <c r="A1" s="820" t="s">
        <v>80</v>
      </c>
      <c r="B1" s="820"/>
      <c r="C1" s="820"/>
      <c r="D1" s="820"/>
      <c r="E1" s="820"/>
      <c r="F1" s="820"/>
      <c r="G1" s="820"/>
      <c r="H1" s="820"/>
      <c r="I1" s="820"/>
      <c r="J1" s="820"/>
      <c r="K1" s="820"/>
    </row>
    <row r="2" spans="1:11" ht="19.5" customHeight="1">
      <c r="A2" s="821" t="s">
        <v>0</v>
      </c>
      <c r="B2" s="821"/>
      <c r="C2" s="821"/>
      <c r="D2" s="821"/>
      <c r="E2" s="821"/>
      <c r="F2" s="821"/>
      <c r="G2" s="821"/>
      <c r="H2" s="821"/>
      <c r="I2" s="821"/>
      <c r="J2" s="821"/>
      <c r="K2" s="821"/>
    </row>
    <row r="3" spans="1:11" ht="19.5" customHeight="1">
      <c r="A3" s="8" t="s">
        <v>1</v>
      </c>
      <c r="K3" s="309" t="s">
        <v>880</v>
      </c>
    </row>
    <row r="4" spans="1:11" ht="13.5" customHeight="1">
      <c r="A4" s="196"/>
      <c r="B4" s="310"/>
      <c r="C4" s="290"/>
      <c r="D4" s="290"/>
      <c r="E4" s="290"/>
      <c r="F4" s="825" t="s">
        <v>877</v>
      </c>
      <c r="G4" s="826"/>
      <c r="H4" s="826"/>
      <c r="I4" s="826"/>
      <c r="J4" s="826"/>
      <c r="K4" s="827"/>
    </row>
    <row r="5" spans="1:11" ht="13.5" customHeight="1">
      <c r="A5" s="291" t="s">
        <v>775</v>
      </c>
      <c r="B5" s="292">
        <v>2005</v>
      </c>
      <c r="C5" s="292">
        <v>2006</v>
      </c>
      <c r="D5" s="292">
        <v>2006</v>
      </c>
      <c r="E5" s="293">
        <v>2007</v>
      </c>
      <c r="F5" s="822" t="s">
        <v>2</v>
      </c>
      <c r="G5" s="823"/>
      <c r="H5" s="824"/>
      <c r="I5" s="822" t="s">
        <v>3</v>
      </c>
      <c r="J5" s="823"/>
      <c r="K5" s="824"/>
    </row>
    <row r="6" spans="1:11" s="57" customFormat="1" ht="13.5" customHeight="1">
      <c r="A6" s="294" t="s">
        <v>1</v>
      </c>
      <c r="B6" s="295" t="s">
        <v>4</v>
      </c>
      <c r="C6" s="295" t="s">
        <v>310</v>
      </c>
      <c r="D6" s="295" t="s">
        <v>6</v>
      </c>
      <c r="E6" s="296" t="s">
        <v>836</v>
      </c>
      <c r="F6" s="297" t="s">
        <v>7</v>
      </c>
      <c r="G6" s="297" t="s">
        <v>1</v>
      </c>
      <c r="H6" s="298" t="s">
        <v>88</v>
      </c>
      <c r="I6" s="297" t="s">
        <v>7</v>
      </c>
      <c r="J6" s="297" t="s">
        <v>1</v>
      </c>
      <c r="K6" s="298" t="s">
        <v>88</v>
      </c>
    </row>
    <row r="7" spans="1:11" s="300" customFormat="1" ht="13.5" customHeight="1">
      <c r="A7" s="289" t="s">
        <v>8</v>
      </c>
      <c r="B7" s="58">
        <v>107742.08301475793</v>
      </c>
      <c r="C7" s="58">
        <v>121845.64680179156</v>
      </c>
      <c r="D7" s="58">
        <v>139532.92373414058</v>
      </c>
      <c r="E7" s="299">
        <v>146447.53726318796</v>
      </c>
      <c r="F7" s="58">
        <v>13654.473787033636</v>
      </c>
      <c r="G7" s="58" t="s">
        <v>9</v>
      </c>
      <c r="H7" s="299">
        <v>12.673296640425377</v>
      </c>
      <c r="I7" s="58">
        <v>12193.083529047377</v>
      </c>
      <c r="J7" s="58" t="s">
        <v>10</v>
      </c>
      <c r="K7" s="299">
        <v>8.738499275109794</v>
      </c>
    </row>
    <row r="8" spans="1:11" s="57" customFormat="1" ht="13.5" customHeight="1">
      <c r="A8" s="45" t="s">
        <v>11</v>
      </c>
      <c r="B8" s="1">
        <v>130916.80385475793</v>
      </c>
      <c r="C8" s="1">
        <v>145540.34345279157</v>
      </c>
      <c r="D8" s="1">
        <v>166195.4126141406</v>
      </c>
      <c r="E8" s="246">
        <v>177726.87700318795</v>
      </c>
      <c r="F8" s="1">
        <v>14623.539598033633</v>
      </c>
      <c r="G8" s="1"/>
      <c r="H8" s="246">
        <v>11.170101291395197</v>
      </c>
      <c r="I8" s="1">
        <v>11531.464389047353</v>
      </c>
      <c r="J8" s="1"/>
      <c r="K8" s="246">
        <v>6.938497403547592</v>
      </c>
    </row>
    <row r="9" spans="1:11" ht="13.5" customHeight="1">
      <c r="A9" s="45" t="s">
        <v>12</v>
      </c>
      <c r="B9" s="1">
        <v>21557.16</v>
      </c>
      <c r="C9" s="1">
        <v>22079.113999999998</v>
      </c>
      <c r="D9" s="1">
        <v>25088.138</v>
      </c>
      <c r="E9" s="246">
        <v>26381.029000000002</v>
      </c>
      <c r="F9" s="1">
        <v>521.9539999999943</v>
      </c>
      <c r="H9" s="246">
        <v>2.4212558611616473</v>
      </c>
      <c r="I9" s="1">
        <v>1292.8910000000033</v>
      </c>
      <c r="K9" s="246">
        <v>5.153395600741686</v>
      </c>
    </row>
    <row r="10" spans="1:11" s="304" customFormat="1" ht="13.5" customHeight="1">
      <c r="A10" s="244" t="s">
        <v>13</v>
      </c>
      <c r="B10" s="243">
        <v>1617.5608400000003</v>
      </c>
      <c r="C10" s="243">
        <v>1615.5826509999997</v>
      </c>
      <c r="D10" s="243">
        <v>1574.3508800000002</v>
      </c>
      <c r="E10" s="245">
        <v>4898.31074</v>
      </c>
      <c r="F10" s="243">
        <v>-1.9781890000006115</v>
      </c>
      <c r="G10" s="243"/>
      <c r="H10" s="245">
        <v>-0.12229456543969074</v>
      </c>
      <c r="I10" s="243">
        <v>3323.95986</v>
      </c>
      <c r="J10" s="243"/>
      <c r="K10" s="245">
        <v>211.13208638724802</v>
      </c>
    </row>
    <row r="11" spans="1:11" s="307" customFormat="1" ht="13.5" customHeight="1">
      <c r="A11" s="289" t="s">
        <v>14</v>
      </c>
      <c r="B11" s="307">
        <v>192697.8653464421</v>
      </c>
      <c r="C11" s="307">
        <v>203980.82185720847</v>
      </c>
      <c r="D11" s="307">
        <v>207135.70054785942</v>
      </c>
      <c r="E11" s="299">
        <v>239803.74466181203</v>
      </c>
      <c r="F11" s="307">
        <v>11732.046510766395</v>
      </c>
      <c r="G11" s="307" t="s">
        <v>9</v>
      </c>
      <c r="H11" s="299">
        <v>6.088311611378735</v>
      </c>
      <c r="I11" s="307">
        <v>27389.574113952593</v>
      </c>
      <c r="J11" s="307" t="s">
        <v>10</v>
      </c>
      <c r="K11" s="299">
        <v>13.223009863345183</v>
      </c>
    </row>
    <row r="12" spans="1:11" ht="13.5" customHeight="1">
      <c r="A12" s="45" t="s">
        <v>15</v>
      </c>
      <c r="B12" s="1">
        <v>280240.361792</v>
      </c>
      <c r="C12" s="1">
        <v>296563.54225500004</v>
      </c>
      <c r="D12" s="1">
        <v>322680.576</v>
      </c>
      <c r="E12" s="246">
        <v>334605.89747</v>
      </c>
      <c r="F12" s="1">
        <v>16323.180463000026</v>
      </c>
      <c r="H12" s="246">
        <v>5.824707175876192</v>
      </c>
      <c r="I12" s="1">
        <v>11925.321470000024</v>
      </c>
      <c r="K12" s="246">
        <v>3.695704779577443</v>
      </c>
    </row>
    <row r="13" spans="1:11" ht="13.5" customHeight="1">
      <c r="A13" s="734" t="s">
        <v>776</v>
      </c>
      <c r="B13" s="1">
        <v>280240.361792</v>
      </c>
      <c r="C13" s="1">
        <v>296563.54225500004</v>
      </c>
      <c r="D13" s="1">
        <v>322680.576</v>
      </c>
      <c r="E13" s="246">
        <v>350629.69747</v>
      </c>
      <c r="F13" s="1">
        <v>16323.180463000026</v>
      </c>
      <c r="H13" s="246">
        <v>5.824707175876192</v>
      </c>
      <c r="I13" s="1">
        <v>27949.121470000013</v>
      </c>
      <c r="K13" s="246">
        <v>8.661544433960602</v>
      </c>
    </row>
    <row r="14" spans="1:11" ht="13.5" customHeight="1">
      <c r="A14" s="45" t="s">
        <v>16</v>
      </c>
      <c r="B14" s="1">
        <v>63894.4982</v>
      </c>
      <c r="C14" s="1">
        <v>61973.24081900001</v>
      </c>
      <c r="D14" s="1">
        <v>70967.38907</v>
      </c>
      <c r="E14" s="246">
        <v>62763.88107</v>
      </c>
      <c r="F14" s="1">
        <v>-1921.2573809999885</v>
      </c>
      <c r="H14" s="246">
        <v>-3.006921464483758</v>
      </c>
      <c r="I14" s="1">
        <v>-8203.508000000002</v>
      </c>
      <c r="K14" s="246">
        <v>-11.559546021776733</v>
      </c>
    </row>
    <row r="15" spans="1:11" ht="13.5" customHeight="1">
      <c r="A15" s="45" t="s">
        <v>17</v>
      </c>
      <c r="B15" s="1">
        <v>63894.4982</v>
      </c>
      <c r="C15" s="1">
        <v>67495.55789200001</v>
      </c>
      <c r="D15" s="1">
        <v>70967.38907</v>
      </c>
      <c r="E15" s="246">
        <v>75697.55577</v>
      </c>
      <c r="F15" s="1">
        <v>3601.05969200001</v>
      </c>
      <c r="H15" s="246">
        <v>5.635946432708677</v>
      </c>
      <c r="I15" s="1">
        <v>4730.166700000002</v>
      </c>
      <c r="K15" s="246">
        <v>6.665268036469982</v>
      </c>
    </row>
    <row r="16" spans="1:11" ht="13.5" customHeight="1">
      <c r="A16" s="45" t="s">
        <v>18</v>
      </c>
      <c r="B16" s="1">
        <v>0</v>
      </c>
      <c r="C16" s="1">
        <v>5522.317072999998</v>
      </c>
      <c r="D16" s="1">
        <v>0</v>
      </c>
      <c r="E16" s="246">
        <v>12933.6747</v>
      </c>
      <c r="F16" s="1">
        <v>5522.317072999998</v>
      </c>
      <c r="H16" s="660"/>
      <c r="I16" s="1">
        <v>12933.6747</v>
      </c>
      <c r="K16" s="660"/>
    </row>
    <row r="17" spans="1:11" ht="13.5" customHeight="1">
      <c r="A17" s="45" t="s">
        <v>19</v>
      </c>
      <c r="B17" s="1">
        <v>6566.171</v>
      </c>
      <c r="C17" s="1">
        <v>6234.837</v>
      </c>
      <c r="D17" s="1">
        <v>4560.876</v>
      </c>
      <c r="E17" s="246">
        <v>4658.151</v>
      </c>
      <c r="F17" s="1">
        <v>-331.33399999999983</v>
      </c>
      <c r="H17" s="246">
        <v>-5.04607632058318</v>
      </c>
      <c r="I17" s="1">
        <v>97.27499999999964</v>
      </c>
      <c r="K17" s="246">
        <v>2.132813959423576</v>
      </c>
    </row>
    <row r="18" spans="1:11" ht="13.5" customHeight="1">
      <c r="A18" s="45" t="s">
        <v>20</v>
      </c>
      <c r="B18" s="1">
        <v>12762.819</v>
      </c>
      <c r="C18" s="1">
        <v>12611.087</v>
      </c>
      <c r="D18" s="1">
        <v>3581.9285099999997</v>
      </c>
      <c r="E18" s="246">
        <v>13555.324499999999</v>
      </c>
      <c r="F18" s="1">
        <v>-151.73199999999997</v>
      </c>
      <c r="H18" s="246">
        <v>-1.1888596085237906</v>
      </c>
      <c r="I18" s="1">
        <v>9973.395989999999</v>
      </c>
      <c r="K18" s="246">
        <v>278.43648923076915</v>
      </c>
    </row>
    <row r="19" spans="1:11" ht="13.5" customHeight="1">
      <c r="A19" s="45" t="s">
        <v>21</v>
      </c>
      <c r="B19" s="1">
        <v>12730.819</v>
      </c>
      <c r="C19" s="1">
        <v>12558.818</v>
      </c>
      <c r="D19" s="1">
        <v>1808.29151</v>
      </c>
      <c r="E19" s="246">
        <v>1675.5845</v>
      </c>
      <c r="F19" s="1">
        <v>-172.0010000000002</v>
      </c>
      <c r="H19" s="246">
        <v>-1.3510599750102503</v>
      </c>
      <c r="I19" s="1">
        <v>-132.70701000000008</v>
      </c>
      <c r="K19" s="246">
        <v>-7.33880623041802</v>
      </c>
    </row>
    <row r="20" spans="1:11" s="57" customFormat="1" ht="13.5" customHeight="1">
      <c r="A20" s="45" t="s">
        <v>22</v>
      </c>
      <c r="B20" s="1">
        <v>32</v>
      </c>
      <c r="C20" s="1">
        <v>52.269</v>
      </c>
      <c r="D20" s="1">
        <v>1773.637</v>
      </c>
      <c r="E20" s="246">
        <v>11879.74</v>
      </c>
      <c r="F20" s="1">
        <v>20.269</v>
      </c>
      <c r="G20" s="1"/>
      <c r="H20" s="246">
        <v>63.340625</v>
      </c>
      <c r="I20" s="1">
        <v>10106.103</v>
      </c>
      <c r="J20" s="1"/>
      <c r="K20" s="246"/>
    </row>
    <row r="21" spans="1:11" s="24" customFormat="1" ht="13.5" customHeight="1">
      <c r="A21" s="45" t="s">
        <v>686</v>
      </c>
      <c r="B21" s="24">
        <v>197016.87359200002</v>
      </c>
      <c r="C21" s="24">
        <v>215744.377436</v>
      </c>
      <c r="D21" s="24">
        <v>243570.38242</v>
      </c>
      <c r="E21" s="246">
        <v>253628.54090000002</v>
      </c>
      <c r="F21" s="24">
        <v>18727.50384399999</v>
      </c>
      <c r="H21" s="246">
        <v>9.505532953884227</v>
      </c>
      <c r="I21" s="24">
        <v>10058.158480000013</v>
      </c>
      <c r="K21" s="246">
        <v>4.1294669655920035</v>
      </c>
    </row>
    <row r="22" spans="1:11" s="24" customFormat="1" ht="13.5" customHeight="1">
      <c r="A22" s="734" t="s">
        <v>777</v>
      </c>
      <c r="B22" s="24">
        <v>197016.87359200002</v>
      </c>
      <c r="C22" s="24">
        <v>215744.377436</v>
      </c>
      <c r="D22" s="24">
        <v>243570.38242</v>
      </c>
      <c r="E22" s="246">
        <v>269652.3409</v>
      </c>
      <c r="F22" s="24">
        <v>18727.50384399999</v>
      </c>
      <c r="H22" s="246">
        <v>9.505532953884227</v>
      </c>
      <c r="I22" s="24">
        <v>26081.95848</v>
      </c>
      <c r="K22" s="246">
        <v>10.70818143850743</v>
      </c>
    </row>
    <row r="23" spans="1:11" s="57" customFormat="1" ht="13.5" customHeight="1">
      <c r="A23" s="45" t="s">
        <v>23</v>
      </c>
      <c r="B23" s="24">
        <v>87542.49644555793</v>
      </c>
      <c r="C23" s="24">
        <v>92582.72039779156</v>
      </c>
      <c r="D23" s="24">
        <v>115544.87545214058</v>
      </c>
      <c r="E23" s="246">
        <v>94802.15280818801</v>
      </c>
      <c r="F23" s="24">
        <v>4591.133952233631</v>
      </c>
      <c r="G23" s="24" t="s">
        <v>9</v>
      </c>
      <c r="H23" s="246">
        <v>5.244463133500911</v>
      </c>
      <c r="I23" s="24">
        <v>-15464.252643952568</v>
      </c>
      <c r="J23" s="24" t="s">
        <v>10</v>
      </c>
      <c r="K23" s="246">
        <v>-13.383763307060692</v>
      </c>
    </row>
    <row r="24" spans="1:11" s="57" customFormat="1" ht="13.5" customHeight="1">
      <c r="A24" s="732" t="s">
        <v>778</v>
      </c>
      <c r="B24" s="243">
        <v>87542.49644555793</v>
      </c>
      <c r="C24" s="243">
        <v>92582.72039779156</v>
      </c>
      <c r="D24" s="243">
        <v>115544.87545214058</v>
      </c>
      <c r="E24" s="245">
        <v>110825.95280818801</v>
      </c>
      <c r="F24" s="243">
        <v>4591.133952233631</v>
      </c>
      <c r="G24" s="243"/>
      <c r="H24" s="245">
        <v>5.244463133500911</v>
      </c>
      <c r="I24" s="243">
        <v>559.5473560474338</v>
      </c>
      <c r="J24" s="243" t="s">
        <v>10</v>
      </c>
      <c r="K24" s="245">
        <v>0.4842684315144741</v>
      </c>
    </row>
    <row r="25" spans="1:11" s="307" customFormat="1" ht="13.5" customHeight="1">
      <c r="A25" s="285" t="s">
        <v>24</v>
      </c>
      <c r="B25" s="305">
        <v>300439.94836120005</v>
      </c>
      <c r="C25" s="305">
        <v>325826.468659</v>
      </c>
      <c r="D25" s="305">
        <v>346668.624282</v>
      </c>
      <c r="E25" s="306">
        <v>386251.281925</v>
      </c>
      <c r="F25" s="305">
        <v>25386.520297799958</v>
      </c>
      <c r="G25" s="305"/>
      <c r="H25" s="306">
        <v>8.449781873640633</v>
      </c>
      <c r="I25" s="305">
        <v>39582.65764300001</v>
      </c>
      <c r="J25" s="305"/>
      <c r="K25" s="306">
        <v>11.418009842967855</v>
      </c>
    </row>
    <row r="26" spans="1:11" ht="13.5" customHeight="1">
      <c r="A26" s="45" t="s">
        <v>25</v>
      </c>
      <c r="B26" s="1">
        <v>100205.72636120002</v>
      </c>
      <c r="C26" s="1">
        <v>106558.15465900002</v>
      </c>
      <c r="D26" s="1">
        <v>112905.30228200002</v>
      </c>
      <c r="E26" s="246">
        <v>119494.61192499996</v>
      </c>
      <c r="F26" s="1">
        <v>6352.428297799997</v>
      </c>
      <c r="H26" s="246">
        <v>6.339386508613422</v>
      </c>
      <c r="I26" s="1">
        <v>6589.309642999942</v>
      </c>
      <c r="K26" s="246">
        <v>5.836138347641133</v>
      </c>
    </row>
    <row r="27" spans="1:11" s="57" customFormat="1" ht="13.5" customHeight="1">
      <c r="A27" s="45" t="s">
        <v>26</v>
      </c>
      <c r="B27" s="1">
        <v>68784.110897</v>
      </c>
      <c r="C27" s="1">
        <v>74852.23459800001</v>
      </c>
      <c r="D27" s="1">
        <v>77625.37592399999</v>
      </c>
      <c r="E27" s="246">
        <v>82644.21469999998</v>
      </c>
      <c r="F27" s="1">
        <v>6068.123701000004</v>
      </c>
      <c r="G27" s="1"/>
      <c r="H27" s="246">
        <v>8.821984644224955</v>
      </c>
      <c r="I27" s="1">
        <v>5018.83877599999</v>
      </c>
      <c r="J27" s="1"/>
      <c r="K27" s="246">
        <v>6.465461476043273</v>
      </c>
    </row>
    <row r="28" spans="1:11" ht="13.5" customHeight="1">
      <c r="A28" s="45" t="s">
        <v>27</v>
      </c>
      <c r="B28" s="1">
        <v>31421.641499999998</v>
      </c>
      <c r="C28" s="1">
        <v>31705.822642</v>
      </c>
      <c r="D28" s="1">
        <v>35279.921023</v>
      </c>
      <c r="E28" s="246">
        <v>36850.381863999995</v>
      </c>
      <c r="F28" s="1">
        <v>284.1811420000013</v>
      </c>
      <c r="H28" s="246">
        <v>0.9044121453680302</v>
      </c>
      <c r="I28" s="1">
        <v>1570.4608409999928</v>
      </c>
      <c r="K28" s="246">
        <v>4.451429582215232</v>
      </c>
    </row>
    <row r="29" spans="1:11" ht="13.5" customHeight="1">
      <c r="A29" s="244" t="s">
        <v>28</v>
      </c>
      <c r="B29" s="243">
        <v>200234.222</v>
      </c>
      <c r="C29" s="243">
        <v>219268.314</v>
      </c>
      <c r="D29" s="243">
        <v>233763.322</v>
      </c>
      <c r="E29" s="245">
        <v>266756.67</v>
      </c>
      <c r="F29" s="243">
        <v>19034.092000000004</v>
      </c>
      <c r="G29" s="243"/>
      <c r="H29" s="245">
        <v>9.505913529606344</v>
      </c>
      <c r="I29" s="243">
        <v>32993.348000000056</v>
      </c>
      <c r="J29" s="243"/>
      <c r="K29" s="245">
        <v>14.11399689126597</v>
      </c>
    </row>
    <row r="30" spans="1:11" s="307" customFormat="1" ht="13.5" customHeight="1">
      <c r="A30" s="301" t="s">
        <v>29</v>
      </c>
      <c r="B30" s="302">
        <v>321997.1083612001</v>
      </c>
      <c r="C30" s="302">
        <v>347905.582659</v>
      </c>
      <c r="D30" s="302">
        <v>371756.762282</v>
      </c>
      <c r="E30" s="303">
        <v>412632.310925</v>
      </c>
      <c r="F30" s="302">
        <v>25908.474297799927</v>
      </c>
      <c r="G30" s="302"/>
      <c r="H30" s="303">
        <v>8.046182287058649</v>
      </c>
      <c r="I30" s="302">
        <v>40875.54864300002</v>
      </c>
      <c r="J30" s="302"/>
      <c r="K30" s="303">
        <v>10.995240111326728</v>
      </c>
    </row>
    <row r="31" spans="1:11" ht="13.5" customHeight="1">
      <c r="A31" s="45"/>
      <c r="E31" s="246"/>
      <c r="H31" s="246"/>
      <c r="K31" s="246"/>
    </row>
    <row r="32" spans="1:11" ht="13.5" customHeight="1">
      <c r="A32" s="45" t="s">
        <v>30</v>
      </c>
      <c r="B32" s="1">
        <v>96539.240397</v>
      </c>
      <c r="C32" s="1">
        <v>98631.656231</v>
      </c>
      <c r="D32" s="1">
        <v>110743.15593699999</v>
      </c>
      <c r="E32" s="246">
        <v>116992.247364</v>
      </c>
      <c r="F32" s="1">
        <v>2092.4158339999994</v>
      </c>
      <c r="H32" s="246">
        <v>2.167425210096248</v>
      </c>
      <c r="I32" s="1">
        <v>6249.091427000007</v>
      </c>
      <c r="K32" s="246">
        <v>5.642869190539427</v>
      </c>
    </row>
    <row r="33" spans="1:11" ht="13.5" customHeight="1">
      <c r="A33" s="45" t="s">
        <v>871</v>
      </c>
      <c r="B33" s="1">
        <v>1.0379792294731371</v>
      </c>
      <c r="C33" s="1">
        <v>1.080364648946336</v>
      </c>
      <c r="D33" s="1">
        <v>1.019523972625722</v>
      </c>
      <c r="E33" s="246">
        <v>1.0213891485750703</v>
      </c>
      <c r="F33" s="1">
        <v>0.04238541947319896</v>
      </c>
      <c r="H33" s="246">
        <v>4.083455455530952</v>
      </c>
      <c r="I33" s="1">
        <v>0.00186517594934843</v>
      </c>
      <c r="K33" s="246">
        <v>0.1829457667920042</v>
      </c>
    </row>
    <row r="34" spans="1:11" ht="13.5" customHeight="1">
      <c r="A34" s="244" t="s">
        <v>872</v>
      </c>
      <c r="B34" s="243">
        <v>3.1121018471421116</v>
      </c>
      <c r="C34" s="243">
        <v>3.3034674779859623</v>
      </c>
      <c r="D34" s="243">
        <v>3.130384188068599</v>
      </c>
      <c r="E34" s="245">
        <v>3.301511772171106</v>
      </c>
      <c r="F34" s="243">
        <v>0.19136563084385072</v>
      </c>
      <c r="G34" s="243"/>
      <c r="H34" s="245">
        <v>6.149079954423232</v>
      </c>
      <c r="I34" s="243">
        <v>0.1711275841025066</v>
      </c>
      <c r="J34" s="243"/>
      <c r="K34" s="245">
        <v>5.466663956288695</v>
      </c>
    </row>
    <row r="35" ht="15" customHeight="1">
      <c r="A35" s="737" t="s">
        <v>850</v>
      </c>
    </row>
    <row r="36" ht="12.75">
      <c r="A36" s="737" t="s">
        <v>851</v>
      </c>
    </row>
    <row r="37" spans="1:12" ht="27.75" customHeight="1">
      <c r="A37" s="828" t="s">
        <v>797</v>
      </c>
      <c r="B37" s="828"/>
      <c r="C37" s="828"/>
      <c r="D37" s="828"/>
      <c r="E37" s="828"/>
      <c r="F37" s="828"/>
      <c r="G37" s="828"/>
      <c r="H37" s="828"/>
      <c r="I37" s="828"/>
      <c r="J37" s="828"/>
      <c r="K37" s="828"/>
      <c r="L37"/>
    </row>
    <row r="38" ht="12.75">
      <c r="A38" s="8" t="s">
        <v>803</v>
      </c>
    </row>
    <row r="39" spans="1:12" ht="12.75">
      <c r="A39" s="819"/>
      <c r="B39" s="819"/>
      <c r="C39" s="819"/>
      <c r="D39" s="819"/>
      <c r="E39" s="819"/>
      <c r="F39" s="819"/>
      <c r="G39" s="819"/>
      <c r="H39" s="819"/>
      <c r="I39" s="819"/>
      <c r="J39" s="819"/>
      <c r="K39" s="819"/>
      <c r="L39"/>
    </row>
    <row r="40" spans="1:11" ht="12" customHeight="1">
      <c r="A40" s="819"/>
      <c r="B40" s="819"/>
      <c r="C40" s="819"/>
      <c r="D40" s="819"/>
      <c r="E40" s="819"/>
      <c r="F40" s="819"/>
      <c r="G40" s="819"/>
      <c r="H40" s="819"/>
      <c r="I40" s="819"/>
      <c r="J40" s="819"/>
      <c r="K40" s="819"/>
    </row>
  </sheetData>
  <mergeCells count="7">
    <mergeCell ref="A39:K40"/>
    <mergeCell ref="A1:K1"/>
    <mergeCell ref="A2:K2"/>
    <mergeCell ref="I5:K5"/>
    <mergeCell ref="F5:H5"/>
    <mergeCell ref="F4:K4"/>
    <mergeCell ref="A37:K37"/>
  </mergeCells>
  <printOptions/>
  <pageMargins left="1.3" right="1.3" top="2" bottom="2" header="0.5" footer="0.5"/>
  <pageSetup fitToHeight="1" fitToWidth="1"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sheetPr>
    <pageSetUpPr fitToPage="1"/>
  </sheetPr>
  <dimension ref="A1:H78"/>
  <sheetViews>
    <sheetView workbookViewId="0" topLeftCell="A67">
      <selection activeCell="E86" sqref="E86"/>
    </sheetView>
  </sheetViews>
  <sheetFormatPr defaultColWidth="9.140625" defaultRowHeight="12.75"/>
  <cols>
    <col min="1" max="1" width="3.140625" style="61" customWidth="1"/>
    <col min="2" max="2" width="26.8515625" style="61" customWidth="1"/>
    <col min="3" max="3" width="9.140625" style="61" customWidth="1"/>
    <col min="4" max="4" width="9.00390625" style="61" customWidth="1"/>
    <col min="5" max="5" width="8.8515625" style="123" customWidth="1"/>
    <col min="6" max="6" width="8.28125" style="61" customWidth="1"/>
    <col min="7" max="7" width="8.00390625" style="61" customWidth="1"/>
    <col min="8" max="8" width="8.28125" style="61" customWidth="1"/>
    <col min="9" max="16384" width="9.140625" style="8" customWidth="1"/>
  </cols>
  <sheetData>
    <row r="1" spans="1:8" ht="18.75">
      <c r="A1" s="829" t="s">
        <v>675</v>
      </c>
      <c r="B1" s="829"/>
      <c r="C1" s="829"/>
      <c r="D1" s="829"/>
      <c r="E1" s="829"/>
      <c r="F1" s="829"/>
      <c r="G1" s="829"/>
      <c r="H1" s="829"/>
    </row>
    <row r="2" spans="1:8" ht="16.5">
      <c r="A2" s="928" t="s">
        <v>690</v>
      </c>
      <c r="B2" s="928"/>
      <c r="C2" s="928"/>
      <c r="D2" s="928"/>
      <c r="E2" s="928"/>
      <c r="F2" s="928"/>
      <c r="G2" s="928"/>
      <c r="H2" s="928"/>
    </row>
    <row r="3" spans="1:8" ht="15.75">
      <c r="A3" s="44"/>
      <c r="B3" s="44"/>
      <c r="C3" s="44"/>
      <c r="D3" s="44"/>
      <c r="E3" s="44"/>
      <c r="F3" s="44"/>
      <c r="G3" s="44"/>
      <c r="H3" s="44"/>
    </row>
    <row r="4" spans="1:8" ht="12.75">
      <c r="A4" s="929" t="s">
        <v>344</v>
      </c>
      <c r="B4" s="929"/>
      <c r="C4" s="929"/>
      <c r="D4" s="929"/>
      <c r="E4" s="929"/>
      <c r="F4" s="929"/>
      <c r="G4" s="929"/>
      <c r="H4" s="929"/>
    </row>
    <row r="5" spans="1:8" ht="13.5" hidden="1" thickBot="1">
      <c r="A5" s="154"/>
      <c r="B5" s="154"/>
      <c r="C5" s="154"/>
      <c r="D5" s="154"/>
      <c r="E5" s="155"/>
      <c r="F5" s="154"/>
      <c r="G5" s="154"/>
      <c r="H5" s="154"/>
    </row>
    <row r="6" spans="1:8" ht="12.75">
      <c r="A6" s="148"/>
      <c r="B6" s="132"/>
      <c r="C6" s="922" t="str">
        <f>'X IND'!C5:E5</f>
        <v>First Eight Months</v>
      </c>
      <c r="D6" s="922"/>
      <c r="E6" s="923"/>
      <c r="F6" s="924" t="s">
        <v>315</v>
      </c>
      <c r="G6" s="925"/>
      <c r="H6" s="926"/>
    </row>
    <row r="7" spans="1:8" ht="12.75">
      <c r="A7" s="149"/>
      <c r="B7" s="134"/>
      <c r="C7" s="150" t="s">
        <v>691</v>
      </c>
      <c r="D7" s="136" t="s">
        <v>692</v>
      </c>
      <c r="E7" s="137" t="s">
        <v>693</v>
      </c>
      <c r="F7" s="136" t="s">
        <v>85</v>
      </c>
      <c r="G7" s="136" t="s">
        <v>2</v>
      </c>
      <c r="H7" s="138" t="s">
        <v>3</v>
      </c>
    </row>
    <row r="8" spans="1:8" ht="12.75">
      <c r="A8" s="143"/>
      <c r="B8" s="94" t="s">
        <v>410</v>
      </c>
      <c r="C8" s="56">
        <v>29913.5</v>
      </c>
      <c r="D8" s="55">
        <v>34802.61</v>
      </c>
      <c r="E8" s="55">
        <v>30823.7</v>
      </c>
      <c r="F8" s="117">
        <v>9.417750596222206</v>
      </c>
      <c r="G8" s="117">
        <v>16.344158991759556</v>
      </c>
      <c r="H8" s="117">
        <v>-11.43279196588989</v>
      </c>
    </row>
    <row r="9" spans="1:8" ht="12.75">
      <c r="A9" s="126">
        <v>1</v>
      </c>
      <c r="B9" s="95" t="s">
        <v>524</v>
      </c>
      <c r="C9" s="52">
        <v>797.1</v>
      </c>
      <c r="D9" s="54">
        <v>855.4</v>
      </c>
      <c r="E9" s="141">
        <v>819.8</v>
      </c>
      <c r="F9" s="120">
        <v>-7.871012482662948</v>
      </c>
      <c r="G9" s="120">
        <v>7.314013298205978</v>
      </c>
      <c r="H9" s="120">
        <v>-4.161795651157377</v>
      </c>
    </row>
    <row r="10" spans="1:8" ht="12.75">
      <c r="A10" s="126">
        <v>2</v>
      </c>
      <c r="B10" s="95" t="s">
        <v>525</v>
      </c>
      <c r="C10" s="52">
        <v>41.1</v>
      </c>
      <c r="D10" s="54">
        <v>88.9</v>
      </c>
      <c r="E10" s="141">
        <v>23.6</v>
      </c>
      <c r="F10" s="120">
        <v>-42.75766016713091</v>
      </c>
      <c r="G10" s="120">
        <v>116.30170316301701</v>
      </c>
      <c r="H10" s="120">
        <v>-73.45331833520811</v>
      </c>
    </row>
    <row r="11" spans="1:8" ht="12.75">
      <c r="A11" s="126">
        <v>3</v>
      </c>
      <c r="B11" s="95" t="s">
        <v>526</v>
      </c>
      <c r="C11" s="52">
        <v>340.7</v>
      </c>
      <c r="D11" s="54">
        <v>485.7</v>
      </c>
      <c r="E11" s="141">
        <v>482.5</v>
      </c>
      <c r="F11" s="120">
        <v>5.219271155033994</v>
      </c>
      <c r="G11" s="120">
        <v>42.55943645435863</v>
      </c>
      <c r="H11" s="120">
        <v>-0.6588429071443471</v>
      </c>
    </row>
    <row r="12" spans="1:8" ht="12.75">
      <c r="A12" s="126">
        <v>4</v>
      </c>
      <c r="B12" s="95" t="s">
        <v>527</v>
      </c>
      <c r="C12" s="52">
        <v>115.3</v>
      </c>
      <c r="D12" s="54">
        <v>33.5</v>
      </c>
      <c r="E12" s="141">
        <v>13.4</v>
      </c>
      <c r="F12" s="120">
        <v>40.953545232273825</v>
      </c>
      <c r="G12" s="120">
        <v>-70.94535993061578</v>
      </c>
      <c r="H12" s="120">
        <v>-60</v>
      </c>
    </row>
    <row r="13" spans="1:8" ht="12.75">
      <c r="A13" s="126">
        <v>5</v>
      </c>
      <c r="B13" s="95" t="s">
        <v>528</v>
      </c>
      <c r="C13" s="52">
        <v>117.7</v>
      </c>
      <c r="D13" s="54">
        <v>61.4</v>
      </c>
      <c r="E13" s="141">
        <v>107.4</v>
      </c>
      <c r="F13" s="120">
        <v>16.304347826086968</v>
      </c>
      <c r="G13" s="120">
        <v>-47.83347493627868</v>
      </c>
      <c r="H13" s="120">
        <v>74.9185667752443</v>
      </c>
    </row>
    <row r="14" spans="1:8" ht="12.75">
      <c r="A14" s="126">
        <v>6</v>
      </c>
      <c r="B14" s="95" t="s">
        <v>485</v>
      </c>
      <c r="C14" s="52">
        <v>168.3</v>
      </c>
      <c r="D14" s="54">
        <v>11.1</v>
      </c>
      <c r="E14" s="141">
        <v>617.3</v>
      </c>
      <c r="F14" s="120">
        <v>-82.48881489959422</v>
      </c>
      <c r="G14" s="120">
        <v>-93.40463458110517</v>
      </c>
      <c r="H14" s="120">
        <v>5461.261261261261</v>
      </c>
    </row>
    <row r="15" spans="1:8" ht="12.75">
      <c r="A15" s="126">
        <v>7</v>
      </c>
      <c r="B15" s="95" t="s">
        <v>529</v>
      </c>
      <c r="C15" s="52">
        <v>0</v>
      </c>
      <c r="D15" s="54">
        <v>5.7</v>
      </c>
      <c r="E15" s="141">
        <v>5.5</v>
      </c>
      <c r="F15" s="120">
        <v>-100</v>
      </c>
      <c r="G15" s="120"/>
      <c r="H15" s="120">
        <v>-3.5087719298245617</v>
      </c>
    </row>
    <row r="16" spans="1:8" ht="12.75">
      <c r="A16" s="126">
        <v>8</v>
      </c>
      <c r="B16" s="95" t="s">
        <v>530</v>
      </c>
      <c r="C16" s="52">
        <v>77</v>
      </c>
      <c r="D16" s="54">
        <v>4.7</v>
      </c>
      <c r="E16" s="141">
        <v>65.9</v>
      </c>
      <c r="F16" s="120">
        <v>-15.754923413566743</v>
      </c>
      <c r="G16" s="120">
        <v>-93.8961038961039</v>
      </c>
      <c r="H16" s="120">
        <v>1302.1276595744682</v>
      </c>
    </row>
    <row r="17" spans="1:8" ht="12.75">
      <c r="A17" s="126">
        <v>9</v>
      </c>
      <c r="B17" s="95" t="s">
        <v>531</v>
      </c>
      <c r="C17" s="52">
        <v>51.9</v>
      </c>
      <c r="D17" s="54">
        <v>62.5</v>
      </c>
      <c r="E17" s="141">
        <v>50.2</v>
      </c>
      <c r="F17" s="120">
        <v>-16.96</v>
      </c>
      <c r="G17" s="120">
        <v>20.42389210019269</v>
      </c>
      <c r="H17" s="120">
        <v>-19.68</v>
      </c>
    </row>
    <row r="18" spans="1:8" ht="12.75">
      <c r="A18" s="126">
        <v>10</v>
      </c>
      <c r="B18" s="95" t="s">
        <v>532</v>
      </c>
      <c r="C18" s="52">
        <v>724.9</v>
      </c>
      <c r="D18" s="54">
        <v>737.6</v>
      </c>
      <c r="E18" s="141">
        <v>1511.9</v>
      </c>
      <c r="F18" s="120">
        <v>-11.22948812147932</v>
      </c>
      <c r="G18" s="120">
        <v>1.7519657883845952</v>
      </c>
      <c r="H18" s="120">
        <v>104.97559652928419</v>
      </c>
    </row>
    <row r="19" spans="1:8" ht="12.75">
      <c r="A19" s="126">
        <v>11</v>
      </c>
      <c r="B19" s="95" t="s">
        <v>533</v>
      </c>
      <c r="C19" s="52">
        <v>724.3</v>
      </c>
      <c r="D19" s="54">
        <v>1282.4</v>
      </c>
      <c r="E19" s="141">
        <v>1269.6</v>
      </c>
      <c r="F19" s="120">
        <v>13.29579227279838</v>
      </c>
      <c r="G19" s="120">
        <v>77.05370702747481</v>
      </c>
      <c r="H19" s="120">
        <v>-0.998128509045543</v>
      </c>
    </row>
    <row r="20" spans="1:8" ht="12.75">
      <c r="A20" s="126">
        <v>12</v>
      </c>
      <c r="B20" s="95" t="s">
        <v>534</v>
      </c>
      <c r="C20" s="52">
        <v>170.6</v>
      </c>
      <c r="D20" s="54">
        <v>199.5</v>
      </c>
      <c r="E20" s="141">
        <v>240.2</v>
      </c>
      <c r="F20" s="120">
        <v>-10.210526315789451</v>
      </c>
      <c r="G20" s="120">
        <v>16.940211019929635</v>
      </c>
      <c r="H20" s="120">
        <v>20.40100250626567</v>
      </c>
    </row>
    <row r="21" spans="1:8" ht="12.75">
      <c r="A21" s="126">
        <v>13</v>
      </c>
      <c r="B21" s="95" t="s">
        <v>535</v>
      </c>
      <c r="C21" s="52">
        <v>12.7</v>
      </c>
      <c r="D21" s="54">
        <v>17.2</v>
      </c>
      <c r="E21" s="141">
        <v>53</v>
      </c>
      <c r="F21" s="120">
        <v>-35.85858585858584</v>
      </c>
      <c r="G21" s="120">
        <v>35.43307086614169</v>
      </c>
      <c r="H21" s="120">
        <v>208.13953488372096</v>
      </c>
    </row>
    <row r="22" spans="1:8" ht="12.75">
      <c r="A22" s="126">
        <v>14</v>
      </c>
      <c r="B22" s="95" t="s">
        <v>536</v>
      </c>
      <c r="C22" s="52">
        <v>2221.9</v>
      </c>
      <c r="D22" s="54">
        <v>2857.7</v>
      </c>
      <c r="E22" s="141">
        <v>5094.2</v>
      </c>
      <c r="F22" s="120">
        <v>-41.256873942470385</v>
      </c>
      <c r="G22" s="120">
        <v>28.615149196633496</v>
      </c>
      <c r="H22" s="120">
        <v>78.26223886342163</v>
      </c>
    </row>
    <row r="23" spans="1:8" ht="12.75">
      <c r="A23" s="126">
        <v>15</v>
      </c>
      <c r="B23" s="95" t="s">
        <v>537</v>
      </c>
      <c r="C23" s="52">
        <v>1257.6</v>
      </c>
      <c r="D23" s="54">
        <v>1004.4</v>
      </c>
      <c r="E23" s="141">
        <v>935.8</v>
      </c>
      <c r="F23" s="120">
        <v>-11.815440712432519</v>
      </c>
      <c r="G23" s="120">
        <v>-20.13358778625954</v>
      </c>
      <c r="H23" s="120">
        <v>-6.829948227797701</v>
      </c>
    </row>
    <row r="24" spans="1:8" ht="12.75">
      <c r="A24" s="126">
        <v>16</v>
      </c>
      <c r="B24" s="95" t="s">
        <v>538</v>
      </c>
      <c r="C24" s="52">
        <v>4.3</v>
      </c>
      <c r="D24" s="54">
        <v>1.9</v>
      </c>
      <c r="E24" s="141">
        <v>0.6</v>
      </c>
      <c r="F24" s="120">
        <v>-94.00278940027894</v>
      </c>
      <c r="G24" s="120">
        <v>-55.813953488372086</v>
      </c>
      <c r="H24" s="120">
        <v>-68.42105263157895</v>
      </c>
    </row>
    <row r="25" spans="1:8" ht="12.75">
      <c r="A25" s="126">
        <v>17</v>
      </c>
      <c r="B25" s="95" t="s">
        <v>539</v>
      </c>
      <c r="C25" s="52">
        <v>23.5</v>
      </c>
      <c r="D25" s="54">
        <v>12.5</v>
      </c>
      <c r="E25" s="141">
        <v>12.6</v>
      </c>
      <c r="F25" s="120">
        <v>21.761658031088075</v>
      </c>
      <c r="G25" s="120">
        <v>-46.80851063829786</v>
      </c>
      <c r="H25" s="120">
        <v>0.7999999999999972</v>
      </c>
    </row>
    <row r="26" spans="1:8" ht="12.75">
      <c r="A26" s="126">
        <v>18</v>
      </c>
      <c r="B26" s="95" t="s">
        <v>540</v>
      </c>
      <c r="C26" s="52">
        <v>62.3</v>
      </c>
      <c r="D26" s="54">
        <v>52.3</v>
      </c>
      <c r="E26" s="141">
        <v>61.5</v>
      </c>
      <c r="F26" s="120">
        <v>-26.877934272300465</v>
      </c>
      <c r="G26" s="120">
        <v>-16.051364365971082</v>
      </c>
      <c r="H26" s="120">
        <v>17.590822179732285</v>
      </c>
    </row>
    <row r="27" spans="1:8" ht="12.75">
      <c r="A27" s="126">
        <v>19</v>
      </c>
      <c r="B27" s="95" t="s">
        <v>541</v>
      </c>
      <c r="C27" s="52">
        <v>483.6</v>
      </c>
      <c r="D27" s="54">
        <v>335.4</v>
      </c>
      <c r="E27" s="141">
        <v>356.5</v>
      </c>
      <c r="F27" s="120">
        <v>210</v>
      </c>
      <c r="G27" s="120">
        <v>-30.645161290322562</v>
      </c>
      <c r="H27" s="120">
        <v>6.290995825879548</v>
      </c>
    </row>
    <row r="28" spans="1:8" ht="12.75">
      <c r="A28" s="126">
        <v>20</v>
      </c>
      <c r="B28" s="95" t="s">
        <v>542</v>
      </c>
      <c r="C28" s="52">
        <v>839.1</v>
      </c>
      <c r="D28" s="54">
        <v>2008.2</v>
      </c>
      <c r="E28" s="141">
        <v>1247.8</v>
      </c>
      <c r="F28" s="120">
        <v>-29.16596319432719</v>
      </c>
      <c r="G28" s="120">
        <v>139.327851269217</v>
      </c>
      <c r="H28" s="120">
        <v>-37.86475450652325</v>
      </c>
    </row>
    <row r="29" spans="1:8" ht="12.75">
      <c r="A29" s="126">
        <v>21</v>
      </c>
      <c r="B29" s="95" t="s">
        <v>543</v>
      </c>
      <c r="C29" s="52">
        <v>47.8</v>
      </c>
      <c r="D29" s="54">
        <v>51.9</v>
      </c>
      <c r="E29" s="141">
        <v>23.9</v>
      </c>
      <c r="F29" s="120">
        <v>17.733990147783246</v>
      </c>
      <c r="G29" s="120">
        <v>8.577405857740587</v>
      </c>
      <c r="H29" s="120">
        <v>-53.949903660886314</v>
      </c>
    </row>
    <row r="30" spans="1:8" ht="12.75">
      <c r="A30" s="126">
        <v>22</v>
      </c>
      <c r="B30" s="95" t="s">
        <v>544</v>
      </c>
      <c r="C30" s="52">
        <v>36.8</v>
      </c>
      <c r="D30" s="54">
        <v>7.3</v>
      </c>
      <c r="E30" s="141">
        <v>8.2</v>
      </c>
      <c r="F30" s="120">
        <v>-55.66265060240964</v>
      </c>
      <c r="G30" s="120">
        <v>-80.16304347826087</v>
      </c>
      <c r="H30" s="120">
        <v>12.328767123287648</v>
      </c>
    </row>
    <row r="31" spans="1:8" ht="12.75">
      <c r="A31" s="126">
        <v>23</v>
      </c>
      <c r="B31" s="95" t="s">
        <v>545</v>
      </c>
      <c r="C31" s="52">
        <v>0.3</v>
      </c>
      <c r="D31" s="54">
        <v>28.3</v>
      </c>
      <c r="E31" s="141">
        <v>0</v>
      </c>
      <c r="F31" s="120"/>
      <c r="G31" s="120">
        <v>9333.333333333332</v>
      </c>
      <c r="H31" s="120">
        <v>-100</v>
      </c>
    </row>
    <row r="32" spans="1:8" ht="12.75">
      <c r="A32" s="126">
        <v>24</v>
      </c>
      <c r="B32" s="95" t="s">
        <v>546</v>
      </c>
      <c r="C32" s="52">
        <v>25.7</v>
      </c>
      <c r="D32" s="54">
        <v>61.7</v>
      </c>
      <c r="E32" s="141">
        <v>109.4</v>
      </c>
      <c r="F32" s="120">
        <v>-42.888888888888886</v>
      </c>
      <c r="G32" s="120">
        <v>140.07782101167314</v>
      </c>
      <c r="H32" s="120">
        <v>77.30956239870343</v>
      </c>
    </row>
    <row r="33" spans="1:8" ht="12.75">
      <c r="A33" s="126">
        <v>25</v>
      </c>
      <c r="B33" s="95" t="s">
        <v>547</v>
      </c>
      <c r="C33" s="52">
        <v>3.5</v>
      </c>
      <c r="D33" s="54">
        <v>2.8</v>
      </c>
      <c r="E33" s="141">
        <v>0</v>
      </c>
      <c r="F33" s="120">
        <v>-78.39506172839506</v>
      </c>
      <c r="G33" s="120">
        <v>-20</v>
      </c>
      <c r="H33" s="120">
        <v>-100</v>
      </c>
    </row>
    <row r="34" spans="1:8" ht="12.75">
      <c r="A34" s="126">
        <v>26</v>
      </c>
      <c r="B34" s="95" t="s">
        <v>497</v>
      </c>
      <c r="C34" s="52">
        <v>12.8</v>
      </c>
      <c r="D34" s="54">
        <v>110.2</v>
      </c>
      <c r="E34" s="141">
        <v>11.8</v>
      </c>
      <c r="F34" s="120">
        <v>-14.09395973154362</v>
      </c>
      <c r="G34" s="120">
        <v>760.9375</v>
      </c>
      <c r="H34" s="120">
        <v>-89.29219600725952</v>
      </c>
    </row>
    <row r="35" spans="1:8" ht="12.75">
      <c r="A35" s="126">
        <v>27</v>
      </c>
      <c r="B35" s="95" t="s">
        <v>498</v>
      </c>
      <c r="C35" s="52">
        <v>417.9</v>
      </c>
      <c r="D35" s="54">
        <v>828.1</v>
      </c>
      <c r="E35" s="141">
        <v>504.2</v>
      </c>
      <c r="F35" s="120">
        <v>512.7565982404692</v>
      </c>
      <c r="G35" s="120">
        <v>98.15745393634836</v>
      </c>
      <c r="H35" s="120">
        <v>-39.11363361912811</v>
      </c>
    </row>
    <row r="36" spans="1:8" ht="12.75">
      <c r="A36" s="126">
        <v>28</v>
      </c>
      <c r="B36" s="95" t="s">
        <v>548</v>
      </c>
      <c r="C36" s="52">
        <v>289.9</v>
      </c>
      <c r="D36" s="54">
        <v>354.1</v>
      </c>
      <c r="E36" s="141">
        <v>150.7</v>
      </c>
      <c r="F36" s="120"/>
      <c r="G36" s="120">
        <v>22.145567437047248</v>
      </c>
      <c r="H36" s="120">
        <v>-57.441400734255865</v>
      </c>
    </row>
    <row r="37" spans="1:8" ht="12.75">
      <c r="A37" s="126">
        <v>29</v>
      </c>
      <c r="B37" s="95" t="s">
        <v>549</v>
      </c>
      <c r="C37" s="52">
        <v>577.9</v>
      </c>
      <c r="D37" s="54">
        <v>463.8</v>
      </c>
      <c r="E37" s="141">
        <v>572</v>
      </c>
      <c r="F37" s="120">
        <v>46.74961909598781</v>
      </c>
      <c r="G37" s="120">
        <v>-19.743900328776604</v>
      </c>
      <c r="H37" s="120">
        <v>23.32902112979734</v>
      </c>
    </row>
    <row r="38" spans="1:8" ht="12.75">
      <c r="A38" s="126">
        <v>30</v>
      </c>
      <c r="B38" s="95" t="s">
        <v>500</v>
      </c>
      <c r="C38" s="52">
        <v>543.5</v>
      </c>
      <c r="D38" s="54">
        <v>813.61</v>
      </c>
      <c r="E38" s="141">
        <v>1096.9</v>
      </c>
      <c r="F38" s="120">
        <v>36.72955974842765</v>
      </c>
      <c r="G38" s="120">
        <v>49.69825206991723</v>
      </c>
      <c r="H38" s="120">
        <v>34.81889357308782</v>
      </c>
    </row>
    <row r="39" spans="1:8" ht="12.75">
      <c r="A39" s="126">
        <v>31</v>
      </c>
      <c r="B39" s="95" t="s">
        <v>550</v>
      </c>
      <c r="C39" s="52">
        <v>137.9</v>
      </c>
      <c r="D39" s="54">
        <v>163.9</v>
      </c>
      <c r="E39" s="141">
        <v>45.1</v>
      </c>
      <c r="F39" s="120">
        <v>-9.69220694171581</v>
      </c>
      <c r="G39" s="120">
        <v>18.854242204496003</v>
      </c>
      <c r="H39" s="120">
        <v>-72.48322147651007</v>
      </c>
    </row>
    <row r="40" spans="1:8" ht="12.75">
      <c r="A40" s="126">
        <v>32</v>
      </c>
      <c r="B40" s="95" t="s">
        <v>551</v>
      </c>
      <c r="C40" s="52">
        <v>1771.5</v>
      </c>
      <c r="D40" s="54">
        <v>2077.7</v>
      </c>
      <c r="E40" s="141">
        <v>1130.6</v>
      </c>
      <c r="F40" s="120">
        <v>-2.5416735434890114</v>
      </c>
      <c r="G40" s="120">
        <v>17.284786903753854</v>
      </c>
      <c r="H40" s="120">
        <v>-45.5840592963373</v>
      </c>
    </row>
    <row r="41" spans="1:8" ht="12.75">
      <c r="A41" s="126">
        <v>33</v>
      </c>
      <c r="B41" s="95" t="s">
        <v>552</v>
      </c>
      <c r="C41" s="52">
        <v>78.5</v>
      </c>
      <c r="D41" s="54">
        <v>212.7</v>
      </c>
      <c r="E41" s="141">
        <v>271.3</v>
      </c>
      <c r="F41" s="120">
        <v>-2.966625463535223</v>
      </c>
      <c r="G41" s="120">
        <v>170.95541401273886</v>
      </c>
      <c r="H41" s="120">
        <v>27.550540667606953</v>
      </c>
    </row>
    <row r="42" spans="1:8" ht="12.75">
      <c r="A42" s="126">
        <v>34</v>
      </c>
      <c r="B42" s="95" t="s">
        <v>553</v>
      </c>
      <c r="C42" s="52">
        <v>176.7</v>
      </c>
      <c r="D42" s="54">
        <v>135.9</v>
      </c>
      <c r="E42" s="141">
        <v>122.1</v>
      </c>
      <c r="F42" s="120">
        <v>6.189903846153854</v>
      </c>
      <c r="G42" s="120">
        <v>-23.08998302207131</v>
      </c>
      <c r="H42" s="120">
        <v>-10.15452538631348</v>
      </c>
    </row>
    <row r="43" spans="1:8" ht="12.75">
      <c r="A43" s="126">
        <v>35</v>
      </c>
      <c r="B43" s="95" t="s">
        <v>554</v>
      </c>
      <c r="C43" s="52">
        <v>2056.2</v>
      </c>
      <c r="D43" s="54">
        <v>1787.9</v>
      </c>
      <c r="E43" s="141">
        <v>199.2</v>
      </c>
      <c r="F43" s="120">
        <v>965.3886010362696</v>
      </c>
      <c r="G43" s="120">
        <v>-13.048341601011586</v>
      </c>
      <c r="H43" s="120">
        <v>-88.85843727277812</v>
      </c>
    </row>
    <row r="44" spans="1:8" ht="12.75">
      <c r="A44" s="126">
        <v>36</v>
      </c>
      <c r="B44" s="95" t="s">
        <v>555</v>
      </c>
      <c r="C44" s="52">
        <v>18.3</v>
      </c>
      <c r="D44" s="54">
        <v>81.2</v>
      </c>
      <c r="E44" s="141">
        <v>93</v>
      </c>
      <c r="F44" s="120">
        <v>-51.968503937007874</v>
      </c>
      <c r="G44" s="120">
        <v>343.71584699453547</v>
      </c>
      <c r="H44" s="120">
        <v>14.532019704433495</v>
      </c>
    </row>
    <row r="45" spans="1:8" ht="12.75">
      <c r="A45" s="126">
        <v>37</v>
      </c>
      <c r="B45" s="95" t="s">
        <v>556</v>
      </c>
      <c r="C45" s="52">
        <v>159.3</v>
      </c>
      <c r="D45" s="54">
        <v>345.9</v>
      </c>
      <c r="E45" s="141">
        <v>448.2</v>
      </c>
      <c r="F45" s="120">
        <v>-26.96011004126548</v>
      </c>
      <c r="G45" s="120">
        <v>117.13747645951037</v>
      </c>
      <c r="H45" s="120">
        <v>29.57502168256724</v>
      </c>
    </row>
    <row r="46" spans="1:8" ht="12.75">
      <c r="A46" s="126">
        <v>38</v>
      </c>
      <c r="B46" s="95" t="s">
        <v>557</v>
      </c>
      <c r="C46" s="52">
        <v>2.9</v>
      </c>
      <c r="D46" s="54">
        <v>158.9</v>
      </c>
      <c r="E46" s="141">
        <v>141.2</v>
      </c>
      <c r="F46" s="120">
        <v>-60.81081081081081</v>
      </c>
      <c r="G46" s="120">
        <v>5379.310344827586</v>
      </c>
      <c r="H46" s="120">
        <v>-11.139081183134053</v>
      </c>
    </row>
    <row r="47" spans="1:8" ht="12.75">
      <c r="A47" s="126">
        <v>39</v>
      </c>
      <c r="B47" s="95" t="s">
        <v>558</v>
      </c>
      <c r="C47" s="52">
        <v>1418.2</v>
      </c>
      <c r="D47" s="54">
        <v>2683.5</v>
      </c>
      <c r="E47" s="141">
        <v>1735.2</v>
      </c>
      <c r="F47" s="120">
        <v>-29.666732791112878</v>
      </c>
      <c r="G47" s="120">
        <v>89.21872796502612</v>
      </c>
      <c r="H47" s="120">
        <v>-35.3381777529346</v>
      </c>
    </row>
    <row r="48" spans="1:8" ht="12.75">
      <c r="A48" s="126">
        <v>40</v>
      </c>
      <c r="B48" s="95" t="s">
        <v>559</v>
      </c>
      <c r="C48" s="52">
        <v>32.8</v>
      </c>
      <c r="D48" s="54">
        <v>27.3</v>
      </c>
      <c r="E48" s="141">
        <v>35.2</v>
      </c>
      <c r="F48" s="120">
        <v>-32.64887063655031</v>
      </c>
      <c r="G48" s="120">
        <v>-16.768292682926827</v>
      </c>
      <c r="H48" s="120">
        <v>28.937728937728934</v>
      </c>
    </row>
    <row r="49" spans="1:8" ht="12.75">
      <c r="A49" s="126">
        <v>41</v>
      </c>
      <c r="B49" s="95" t="s">
        <v>560</v>
      </c>
      <c r="C49" s="52">
        <v>35.2</v>
      </c>
      <c r="D49" s="54">
        <v>90.8</v>
      </c>
      <c r="E49" s="141">
        <v>19.2</v>
      </c>
      <c r="F49" s="120">
        <v>36.96498054474708</v>
      </c>
      <c r="G49" s="120">
        <v>157.95454545454544</v>
      </c>
      <c r="H49" s="120">
        <v>-78.85462555066078</v>
      </c>
    </row>
    <row r="50" spans="1:8" ht="12.75">
      <c r="A50" s="126">
        <v>42</v>
      </c>
      <c r="B50" s="95" t="s">
        <v>561</v>
      </c>
      <c r="C50" s="52">
        <v>1040.2</v>
      </c>
      <c r="D50" s="54">
        <v>1011.5</v>
      </c>
      <c r="E50" s="141">
        <v>632.4</v>
      </c>
      <c r="F50" s="120">
        <v>-23.91749561146871</v>
      </c>
      <c r="G50" s="120">
        <v>-2.7590847913862717</v>
      </c>
      <c r="H50" s="120">
        <v>-37.47899159663866</v>
      </c>
    </row>
    <row r="51" spans="1:8" ht="12.75">
      <c r="A51" s="126">
        <v>43</v>
      </c>
      <c r="B51" s="95" t="s">
        <v>471</v>
      </c>
      <c r="C51" s="52">
        <v>1143.4</v>
      </c>
      <c r="D51" s="54">
        <v>1444.1</v>
      </c>
      <c r="E51" s="141">
        <v>317.6</v>
      </c>
      <c r="F51" s="120">
        <v>235.50469483568077</v>
      </c>
      <c r="G51" s="120">
        <v>26.298758089907267</v>
      </c>
      <c r="H51" s="120">
        <v>-78.00706322276851</v>
      </c>
    </row>
    <row r="52" spans="1:8" ht="12.75">
      <c r="A52" s="126">
        <v>44</v>
      </c>
      <c r="B52" s="95" t="s">
        <v>562</v>
      </c>
      <c r="C52" s="52">
        <v>751.4</v>
      </c>
      <c r="D52" s="54">
        <v>524.1</v>
      </c>
      <c r="E52" s="141">
        <v>95.8</v>
      </c>
      <c r="F52" s="120">
        <v>59.02645502645501</v>
      </c>
      <c r="G52" s="120">
        <v>-30.25019962736225</v>
      </c>
      <c r="H52" s="120">
        <v>-81.72104560198434</v>
      </c>
    </row>
    <row r="53" spans="1:8" ht="12.75">
      <c r="A53" s="126">
        <v>45</v>
      </c>
      <c r="B53" s="95" t="s">
        <v>563</v>
      </c>
      <c r="C53" s="52">
        <v>133.1</v>
      </c>
      <c r="D53" s="54">
        <v>52.6</v>
      </c>
      <c r="E53" s="141">
        <v>1.2</v>
      </c>
      <c r="F53" s="120">
        <v>165.13944223107575</v>
      </c>
      <c r="G53" s="120">
        <v>-60.480841472577005</v>
      </c>
      <c r="H53" s="120">
        <v>-97.71863117870723</v>
      </c>
    </row>
    <row r="54" spans="1:8" ht="12.75">
      <c r="A54" s="126">
        <v>46</v>
      </c>
      <c r="B54" s="95" t="s">
        <v>564</v>
      </c>
      <c r="C54" s="52">
        <v>139.2</v>
      </c>
      <c r="D54" s="54">
        <v>190.9</v>
      </c>
      <c r="E54" s="141">
        <v>173</v>
      </c>
      <c r="F54" s="120">
        <v>-36.927956502038974</v>
      </c>
      <c r="G54" s="120">
        <v>37.14080459770116</v>
      </c>
      <c r="H54" s="120">
        <v>-9.376636982713464</v>
      </c>
    </row>
    <row r="55" spans="1:8" ht="12.75">
      <c r="A55" s="126">
        <v>47</v>
      </c>
      <c r="B55" s="95" t="s">
        <v>565</v>
      </c>
      <c r="C55" s="52">
        <v>5.6</v>
      </c>
      <c r="D55" s="54">
        <v>154.6</v>
      </c>
      <c r="E55" s="141">
        <v>4.5</v>
      </c>
      <c r="F55" s="120">
        <v>-97.89156626506023</v>
      </c>
      <c r="G55" s="120">
        <v>2660.714285714286</v>
      </c>
      <c r="H55" s="120">
        <v>-97.08926261319534</v>
      </c>
    </row>
    <row r="56" spans="1:8" ht="12.75">
      <c r="A56" s="126">
        <v>48</v>
      </c>
      <c r="B56" s="95" t="s">
        <v>566</v>
      </c>
      <c r="C56" s="52">
        <v>130.1</v>
      </c>
      <c r="D56" s="54">
        <v>99.8</v>
      </c>
      <c r="E56" s="141">
        <v>82.1</v>
      </c>
      <c r="F56" s="120">
        <v>84.01697312588396</v>
      </c>
      <c r="G56" s="120">
        <v>-23.289777094542657</v>
      </c>
      <c r="H56" s="120">
        <v>-17.73547094188376</v>
      </c>
    </row>
    <row r="57" spans="1:8" ht="12.75">
      <c r="A57" s="126">
        <v>49</v>
      </c>
      <c r="B57" s="95" t="s">
        <v>567</v>
      </c>
      <c r="C57" s="52">
        <v>75.1</v>
      </c>
      <c r="D57" s="54">
        <v>77.9</v>
      </c>
      <c r="E57" s="141">
        <v>91.6</v>
      </c>
      <c r="F57" s="120">
        <v>45.82524271844659</v>
      </c>
      <c r="G57" s="120">
        <v>3.72836218375501</v>
      </c>
      <c r="H57" s="120">
        <v>17.586649550706014</v>
      </c>
    </row>
    <row r="58" spans="1:8" ht="12.75">
      <c r="A58" s="126">
        <v>50</v>
      </c>
      <c r="B58" s="95" t="s">
        <v>568</v>
      </c>
      <c r="C58" s="52">
        <v>114.4</v>
      </c>
      <c r="D58" s="54">
        <v>100.4</v>
      </c>
      <c r="E58" s="141">
        <v>95.1</v>
      </c>
      <c r="F58" s="120">
        <v>53.14591700133866</v>
      </c>
      <c r="G58" s="120">
        <v>-12.237762237762212</v>
      </c>
      <c r="H58" s="120">
        <v>-5.278884462151396</v>
      </c>
    </row>
    <row r="59" spans="1:8" ht="12.75">
      <c r="A59" s="126">
        <v>51</v>
      </c>
      <c r="B59" s="95" t="s">
        <v>569</v>
      </c>
      <c r="C59" s="52">
        <v>1563.1</v>
      </c>
      <c r="D59" s="54">
        <v>1255.8</v>
      </c>
      <c r="E59" s="141">
        <v>1355.7</v>
      </c>
      <c r="F59" s="120">
        <v>51.199458309150714</v>
      </c>
      <c r="G59" s="120">
        <v>-19.659650694133447</v>
      </c>
      <c r="H59" s="120">
        <v>7.95508838987098</v>
      </c>
    </row>
    <row r="60" spans="1:8" ht="12.75">
      <c r="A60" s="126">
        <v>52</v>
      </c>
      <c r="B60" s="95" t="s">
        <v>570</v>
      </c>
      <c r="C60" s="52">
        <v>135.7</v>
      </c>
      <c r="D60" s="54">
        <v>101.3</v>
      </c>
      <c r="E60" s="141">
        <v>216.7</v>
      </c>
      <c r="F60" s="120">
        <v>55.977011494252906</v>
      </c>
      <c r="G60" s="120">
        <v>-25.35003684598381</v>
      </c>
      <c r="H60" s="120">
        <v>113.91905231984202</v>
      </c>
    </row>
    <row r="61" spans="1:8" ht="12.75">
      <c r="A61" s="126">
        <v>53</v>
      </c>
      <c r="B61" s="95" t="s">
        <v>571</v>
      </c>
      <c r="C61" s="52">
        <v>790.1</v>
      </c>
      <c r="D61" s="54">
        <v>1783.8</v>
      </c>
      <c r="E61" s="141">
        <v>1639</v>
      </c>
      <c r="F61" s="120">
        <v>10161.038961038961</v>
      </c>
      <c r="G61" s="120">
        <v>125.76889001392232</v>
      </c>
      <c r="H61" s="120">
        <v>-8.117501962103375</v>
      </c>
    </row>
    <row r="62" spans="1:8" ht="12.75">
      <c r="A62" s="126">
        <v>54</v>
      </c>
      <c r="B62" s="95" t="s">
        <v>514</v>
      </c>
      <c r="C62" s="52">
        <v>1956.5</v>
      </c>
      <c r="D62" s="54">
        <v>1895.2</v>
      </c>
      <c r="E62" s="141">
        <v>1469.5</v>
      </c>
      <c r="F62" s="120">
        <v>-6.5351359098074795</v>
      </c>
      <c r="G62" s="120">
        <v>-3.1331459238435855</v>
      </c>
      <c r="H62" s="120">
        <v>-22.46200928661881</v>
      </c>
    </row>
    <row r="63" spans="1:8" ht="12.75">
      <c r="A63" s="126">
        <v>55</v>
      </c>
      <c r="B63" s="95" t="s">
        <v>572</v>
      </c>
      <c r="C63" s="52">
        <v>2154.4</v>
      </c>
      <c r="D63" s="54">
        <v>1081.1</v>
      </c>
      <c r="E63" s="141">
        <v>850.4</v>
      </c>
      <c r="F63" s="120">
        <v>77.53605274000827</v>
      </c>
      <c r="G63" s="120">
        <v>-49.81897512068326</v>
      </c>
      <c r="H63" s="120">
        <v>-21.339376560910196</v>
      </c>
    </row>
    <row r="64" spans="1:8" ht="12.75">
      <c r="A64" s="126">
        <v>56</v>
      </c>
      <c r="B64" s="95" t="s">
        <v>573</v>
      </c>
      <c r="C64" s="52">
        <v>57.7</v>
      </c>
      <c r="D64" s="54">
        <v>42.2</v>
      </c>
      <c r="E64" s="141">
        <v>9.4</v>
      </c>
      <c r="F64" s="120">
        <v>109.05797101449278</v>
      </c>
      <c r="G64" s="120">
        <v>-26.863084922010387</v>
      </c>
      <c r="H64" s="120">
        <v>-77.72511848341233</v>
      </c>
    </row>
    <row r="65" spans="1:8" ht="12.75">
      <c r="A65" s="126">
        <v>57</v>
      </c>
      <c r="B65" s="95" t="s">
        <v>574</v>
      </c>
      <c r="C65" s="52">
        <v>1229.4</v>
      </c>
      <c r="D65" s="54">
        <v>1355.8</v>
      </c>
      <c r="E65" s="141">
        <v>1303.9</v>
      </c>
      <c r="F65" s="120">
        <v>17.736065887760972</v>
      </c>
      <c r="G65" s="120">
        <v>10.28143809988616</v>
      </c>
      <c r="H65" s="120">
        <v>-3.827998229827415</v>
      </c>
    </row>
    <row r="66" spans="1:8" ht="12.75">
      <c r="A66" s="126">
        <v>58</v>
      </c>
      <c r="B66" s="95" t="s">
        <v>575</v>
      </c>
      <c r="C66" s="52">
        <v>88.1</v>
      </c>
      <c r="D66" s="54">
        <v>101.6</v>
      </c>
      <c r="E66" s="141">
        <v>56.2</v>
      </c>
      <c r="F66" s="120">
        <v>-45.48267326732673</v>
      </c>
      <c r="G66" s="120">
        <v>15.323496027241788</v>
      </c>
      <c r="H66" s="120">
        <v>-44.68503937007874</v>
      </c>
    </row>
    <row r="67" spans="1:8" ht="12.75">
      <c r="A67" s="126">
        <v>59</v>
      </c>
      <c r="B67" s="95" t="s">
        <v>576</v>
      </c>
      <c r="C67" s="52">
        <v>38.1</v>
      </c>
      <c r="D67" s="54">
        <v>22.3</v>
      </c>
      <c r="E67" s="141">
        <v>42.8</v>
      </c>
      <c r="F67" s="120">
        <v>45.97701149425288</v>
      </c>
      <c r="G67" s="120">
        <v>-41.46981627296588</v>
      </c>
      <c r="H67" s="120">
        <v>91.92825112107622</v>
      </c>
    </row>
    <row r="68" spans="1:8" ht="12.75">
      <c r="A68" s="126">
        <v>60</v>
      </c>
      <c r="B68" s="95" t="s">
        <v>577</v>
      </c>
      <c r="C68" s="52">
        <v>1047.9</v>
      </c>
      <c r="D68" s="54">
        <v>755.6</v>
      </c>
      <c r="E68" s="141">
        <v>537</v>
      </c>
      <c r="F68" s="120">
        <v>54.466391509433976</v>
      </c>
      <c r="G68" s="120">
        <v>-27.893883004103444</v>
      </c>
      <c r="H68" s="120">
        <v>-28.930651138168344</v>
      </c>
    </row>
    <row r="69" spans="1:8" ht="12.75">
      <c r="A69" s="126">
        <v>61</v>
      </c>
      <c r="B69" s="95" t="s">
        <v>578</v>
      </c>
      <c r="C69" s="52">
        <v>150.8</v>
      </c>
      <c r="D69" s="54">
        <v>136.2</v>
      </c>
      <c r="E69" s="141">
        <v>97.9</v>
      </c>
      <c r="F69" s="120">
        <v>16.358024691358025</v>
      </c>
      <c r="G69" s="120">
        <v>-9.681697612732094</v>
      </c>
      <c r="H69" s="120">
        <v>-28.120411160058765</v>
      </c>
    </row>
    <row r="70" spans="1:8" ht="12.75">
      <c r="A70" s="126">
        <v>62</v>
      </c>
      <c r="B70" s="95" t="s">
        <v>579</v>
      </c>
      <c r="C70" s="52">
        <v>277.5</v>
      </c>
      <c r="D70" s="54">
        <v>572.3</v>
      </c>
      <c r="E70" s="141">
        <v>468.9</v>
      </c>
      <c r="F70" s="120">
        <v>-0.287459575997147</v>
      </c>
      <c r="G70" s="120">
        <v>106.23423423423426</v>
      </c>
      <c r="H70" s="120">
        <v>-18.067447143106747</v>
      </c>
    </row>
    <row r="71" spans="1:8" ht="12.75">
      <c r="A71" s="126">
        <v>63</v>
      </c>
      <c r="B71" s="95" t="s">
        <v>580</v>
      </c>
      <c r="C71" s="52">
        <v>62.7</v>
      </c>
      <c r="D71" s="54">
        <v>62.1</v>
      </c>
      <c r="E71" s="141">
        <v>67.6</v>
      </c>
      <c r="F71" s="120">
        <v>53.67647058823525</v>
      </c>
      <c r="G71" s="120">
        <v>-0.956937799043061</v>
      </c>
      <c r="H71" s="120">
        <v>8.856682769726248</v>
      </c>
    </row>
    <row r="72" spans="1:8" ht="12.75">
      <c r="A72" s="126">
        <v>64</v>
      </c>
      <c r="B72" s="95" t="s">
        <v>581</v>
      </c>
      <c r="C72" s="52">
        <v>751.5</v>
      </c>
      <c r="D72" s="54">
        <v>1375.9</v>
      </c>
      <c r="E72" s="141">
        <v>1528.7</v>
      </c>
      <c r="F72" s="120">
        <v>-7.814033366045152</v>
      </c>
      <c r="G72" s="120">
        <v>83.08715901530275</v>
      </c>
      <c r="H72" s="120">
        <v>11.10545824551204</v>
      </c>
    </row>
    <row r="73" spans="1:8" ht="12.75" hidden="1">
      <c r="A73" s="143"/>
      <c r="B73" s="97"/>
      <c r="C73" s="52"/>
      <c r="D73" s="54"/>
      <c r="E73" s="141"/>
      <c r="F73" s="120"/>
      <c r="G73" s="120"/>
      <c r="H73" s="120"/>
    </row>
    <row r="74" spans="1:8" ht="12.75">
      <c r="A74" s="144"/>
      <c r="B74" s="153" t="s">
        <v>461</v>
      </c>
      <c r="C74" s="60">
        <v>8414.1</v>
      </c>
      <c r="D74" s="59">
        <v>10695.89</v>
      </c>
      <c r="E74" s="776">
        <v>11742.5</v>
      </c>
      <c r="F74" s="131">
        <v>-22.744050242397535</v>
      </c>
      <c r="G74" s="131">
        <v>27.118646082171608</v>
      </c>
      <c r="H74" s="131">
        <v>9.78516046817984</v>
      </c>
    </row>
    <row r="75" spans="1:8" ht="12.75" hidden="1">
      <c r="A75" s="143"/>
      <c r="B75" s="94"/>
      <c r="C75" s="56"/>
      <c r="D75" s="55"/>
      <c r="E75" s="777"/>
      <c r="F75" s="117"/>
      <c r="G75" s="117"/>
      <c r="H75" s="117"/>
    </row>
    <row r="76" spans="1:8" ht="12.75">
      <c r="A76" s="144"/>
      <c r="B76" s="153" t="s">
        <v>520</v>
      </c>
      <c r="C76" s="60">
        <v>38327.6</v>
      </c>
      <c r="D76" s="59">
        <v>45498.5</v>
      </c>
      <c r="E76" s="151">
        <v>42566.2</v>
      </c>
      <c r="F76" s="131">
        <v>0.2552968872613093</v>
      </c>
      <c r="G76" s="131">
        <v>18.709493941702576</v>
      </c>
      <c r="H76" s="131">
        <v>-6.444827851467636</v>
      </c>
    </row>
    <row r="77" ht="12.75">
      <c r="A77" s="122" t="s">
        <v>463</v>
      </c>
    </row>
    <row r="78" ht="12.75">
      <c r="A78" s="124" t="s">
        <v>464</v>
      </c>
    </row>
  </sheetData>
  <mergeCells count="5">
    <mergeCell ref="A1:H1"/>
    <mergeCell ref="A2:H2"/>
    <mergeCell ref="A4:H4"/>
    <mergeCell ref="C6:E6"/>
    <mergeCell ref="F6:H6"/>
  </mergeCells>
  <printOptions horizontalCentered="1"/>
  <pageMargins left="1.3" right="1.3" top="2" bottom="2" header="0.5" footer="0.5"/>
  <pageSetup fitToHeight="1" fitToWidth="1" horizontalDpi="600" verticalDpi="600" orientation="portrait" paperSize="9" scale="56" r:id="rId1"/>
</worksheet>
</file>

<file path=xl/worksheets/sheet21.xml><?xml version="1.0" encoding="utf-8"?>
<worksheet xmlns="http://schemas.openxmlformats.org/spreadsheetml/2006/main" xmlns:r="http://schemas.openxmlformats.org/officeDocument/2006/relationships">
  <sheetPr>
    <pageSetUpPr fitToPage="1"/>
  </sheetPr>
  <dimension ref="A1:L63"/>
  <sheetViews>
    <sheetView showGridLines="0" workbookViewId="0" topLeftCell="D1">
      <selection activeCell="J48" sqref="J48"/>
    </sheetView>
  </sheetViews>
  <sheetFormatPr defaultColWidth="9.140625" defaultRowHeight="12.75"/>
  <cols>
    <col min="1" max="1" width="2.57421875" style="8" customWidth="1"/>
    <col min="2" max="3" width="2.28125" style="8" customWidth="1"/>
    <col min="4" max="4" width="2.00390625" style="8" customWidth="1"/>
    <col min="5" max="5" width="27.00390625" style="8" customWidth="1"/>
    <col min="6" max="8" width="13.00390625" style="8" bestFit="1" customWidth="1"/>
    <col min="9" max="9" width="14.421875" style="8" bestFit="1" customWidth="1"/>
    <col min="10" max="10" width="13.00390625" style="8" bestFit="1" customWidth="1"/>
    <col min="11" max="11" width="10.140625" style="8" bestFit="1" customWidth="1"/>
    <col min="12" max="12" width="9.421875" style="8" bestFit="1" customWidth="1"/>
    <col min="13" max="16384" width="9.140625" style="8" customWidth="1"/>
  </cols>
  <sheetData>
    <row r="1" spans="1:12" ht="18.75">
      <c r="A1" s="829" t="s">
        <v>605</v>
      </c>
      <c r="B1" s="829"/>
      <c r="C1" s="829"/>
      <c r="D1" s="829"/>
      <c r="E1" s="829"/>
      <c r="F1" s="829"/>
      <c r="G1" s="829"/>
      <c r="H1" s="829"/>
      <c r="I1" s="829"/>
      <c r="J1" s="829"/>
      <c r="K1" s="829"/>
      <c r="L1" s="829"/>
    </row>
    <row r="2" spans="1:12" ht="20.25">
      <c r="A2" s="930" t="s">
        <v>697</v>
      </c>
      <c r="B2" s="931"/>
      <c r="C2" s="931"/>
      <c r="D2" s="931"/>
      <c r="E2" s="931"/>
      <c r="F2" s="931"/>
      <c r="G2" s="931"/>
      <c r="H2" s="931"/>
      <c r="I2" s="931"/>
      <c r="J2" s="931"/>
      <c r="K2" s="931"/>
      <c r="L2" s="931"/>
    </row>
    <row r="3" spans="1:12" ht="15">
      <c r="A3" s="932"/>
      <c r="B3" s="932"/>
      <c r="C3" s="932"/>
      <c r="D3" s="932"/>
      <c r="E3" s="932"/>
      <c r="L3" s="77" t="s">
        <v>344</v>
      </c>
    </row>
    <row r="4" spans="1:12" ht="12.75">
      <c r="A4" s="835" t="s">
        <v>623</v>
      </c>
      <c r="B4" s="835"/>
      <c r="C4" s="835"/>
      <c r="D4" s="835"/>
      <c r="E4" s="835"/>
      <c r="F4" s="861" t="s">
        <v>85</v>
      </c>
      <c r="G4" s="937"/>
      <c r="H4" s="861" t="s">
        <v>2</v>
      </c>
      <c r="I4" s="937"/>
      <c r="J4" s="847" t="s">
        <v>3</v>
      </c>
      <c r="K4" s="933" t="s">
        <v>315</v>
      </c>
      <c r="L4" s="934"/>
    </row>
    <row r="5" spans="1:12" ht="12.75">
      <c r="A5" s="849"/>
      <c r="B5" s="849"/>
      <c r="C5" s="849"/>
      <c r="D5" s="849"/>
      <c r="E5" s="849"/>
      <c r="F5" s="862"/>
      <c r="G5" s="938"/>
      <c r="H5" s="862"/>
      <c r="I5" s="938"/>
      <c r="J5" s="849"/>
      <c r="K5" s="935" t="s">
        <v>848</v>
      </c>
      <c r="L5" s="936"/>
    </row>
    <row r="6" spans="1:12" ht="12.75">
      <c r="A6" s="835"/>
      <c r="B6" s="835"/>
      <c r="C6" s="835"/>
      <c r="D6" s="835"/>
      <c r="E6" s="835"/>
      <c r="F6" s="164" t="s">
        <v>847</v>
      </c>
      <c r="G6" s="164" t="s">
        <v>624</v>
      </c>
      <c r="H6" s="164" t="str">
        <f>F6</f>
        <v>8 months</v>
      </c>
      <c r="I6" s="164" t="s">
        <v>624</v>
      </c>
      <c r="J6" s="164" t="str">
        <f>F6</f>
        <v>8 months</v>
      </c>
      <c r="K6" s="162" t="s">
        <v>2</v>
      </c>
      <c r="L6" s="164" t="s">
        <v>3</v>
      </c>
    </row>
    <row r="7" spans="1:12" s="31" customFormat="1" ht="12.75">
      <c r="A7" s="165" t="s">
        <v>625</v>
      </c>
      <c r="B7" s="166"/>
      <c r="C7" s="166"/>
      <c r="D7" s="166"/>
      <c r="E7" s="167"/>
      <c r="F7" s="765">
        <v>10809.8</v>
      </c>
      <c r="G7" s="765">
        <v>11544.6</v>
      </c>
      <c r="H7" s="765">
        <v>5557.19999999999</v>
      </c>
      <c r="I7" s="765">
        <v>14224.5</v>
      </c>
      <c r="J7" s="765">
        <v>11760.6</v>
      </c>
      <c r="K7" s="765">
        <v>-48.59109326722057</v>
      </c>
      <c r="L7" s="778">
        <v>111.62815806521309</v>
      </c>
    </row>
    <row r="8" spans="1:12" ht="12.75">
      <c r="A8" s="26"/>
      <c r="B8" s="10" t="s">
        <v>626</v>
      </c>
      <c r="C8" s="10"/>
      <c r="D8" s="10"/>
      <c r="E8" s="33"/>
      <c r="F8" s="779">
        <v>38519.7</v>
      </c>
      <c r="G8" s="780">
        <v>59956.1</v>
      </c>
      <c r="H8" s="780">
        <v>43628.5</v>
      </c>
      <c r="I8" s="781">
        <v>61482.4</v>
      </c>
      <c r="J8" s="780">
        <v>41534.4</v>
      </c>
      <c r="K8" s="780">
        <v>13.262823957611309</v>
      </c>
      <c r="L8" s="780">
        <v>-4.799844138579137</v>
      </c>
    </row>
    <row r="9" spans="1:12" ht="12.75">
      <c r="A9" s="26"/>
      <c r="B9" s="10"/>
      <c r="C9" s="10" t="s">
        <v>627</v>
      </c>
      <c r="D9" s="10"/>
      <c r="E9" s="33"/>
      <c r="F9" s="779">
        <v>0</v>
      </c>
      <c r="G9" s="780">
        <v>0</v>
      </c>
      <c r="H9" s="780">
        <v>0</v>
      </c>
      <c r="I9" s="781">
        <v>0</v>
      </c>
      <c r="J9" s="780">
        <v>0</v>
      </c>
      <c r="K9" s="782" t="s">
        <v>251</v>
      </c>
      <c r="L9" s="782" t="s">
        <v>251</v>
      </c>
    </row>
    <row r="10" spans="1:12" ht="12.75">
      <c r="A10" s="26"/>
      <c r="B10" s="10"/>
      <c r="C10" s="10" t="s">
        <v>628</v>
      </c>
      <c r="D10" s="10"/>
      <c r="E10" s="33"/>
      <c r="F10" s="779">
        <v>38519.7</v>
      </c>
      <c r="G10" s="780">
        <v>59956.1</v>
      </c>
      <c r="H10" s="780">
        <v>43628.5</v>
      </c>
      <c r="I10" s="781">
        <v>61482.4</v>
      </c>
      <c r="J10" s="780">
        <v>41534.4</v>
      </c>
      <c r="K10" s="780">
        <v>13.262823957611309</v>
      </c>
      <c r="L10" s="780">
        <v>-4.799844138579137</v>
      </c>
    </row>
    <row r="11" spans="1:12" ht="12.75">
      <c r="A11" s="26"/>
      <c r="B11" s="10" t="s">
        <v>629</v>
      </c>
      <c r="C11" s="10"/>
      <c r="D11" s="10"/>
      <c r="E11" s="33"/>
      <c r="F11" s="779">
        <v>-89291.8</v>
      </c>
      <c r="G11" s="780">
        <v>-145718.2</v>
      </c>
      <c r="H11" s="780">
        <v>-114280.5</v>
      </c>
      <c r="I11" s="781">
        <v>-171540.8</v>
      </c>
      <c r="J11" s="780">
        <v>-111969.3</v>
      </c>
      <c r="K11" s="780">
        <v>27.985436512647293</v>
      </c>
      <c r="L11" s="780">
        <v>-2.022392271647391</v>
      </c>
    </row>
    <row r="12" spans="1:12" ht="12.75">
      <c r="A12" s="26"/>
      <c r="B12" s="10"/>
      <c r="C12" s="10" t="s">
        <v>627</v>
      </c>
      <c r="D12" s="10"/>
      <c r="E12" s="33"/>
      <c r="F12" s="779">
        <v>-15845.7</v>
      </c>
      <c r="G12" s="780">
        <v>-26653.6</v>
      </c>
      <c r="H12" s="780">
        <v>-21897</v>
      </c>
      <c r="I12" s="781">
        <v>-33657.2</v>
      </c>
      <c r="J12" s="780">
        <v>-21453</v>
      </c>
      <c r="K12" s="780">
        <v>38.18890929400405</v>
      </c>
      <c r="L12" s="780">
        <v>-2.0276750239758874</v>
      </c>
    </row>
    <row r="13" spans="1:12" ht="12.75">
      <c r="A13" s="26"/>
      <c r="B13" s="10"/>
      <c r="C13" s="10" t="s">
        <v>628</v>
      </c>
      <c r="D13" s="10"/>
      <c r="E13" s="33"/>
      <c r="F13" s="779">
        <v>-73446.1</v>
      </c>
      <c r="G13" s="780">
        <v>-119064.6</v>
      </c>
      <c r="H13" s="780">
        <v>-92383.5</v>
      </c>
      <c r="I13" s="781">
        <v>-137883.6</v>
      </c>
      <c r="J13" s="780">
        <v>-90516.3</v>
      </c>
      <c r="K13" s="780">
        <v>25.78407839218147</v>
      </c>
      <c r="L13" s="780">
        <v>-2.0211401386611216</v>
      </c>
    </row>
    <row r="14" spans="1:12" ht="12.75">
      <c r="A14" s="160"/>
      <c r="B14" s="156" t="s">
        <v>630</v>
      </c>
      <c r="C14" s="156"/>
      <c r="D14" s="156"/>
      <c r="E14" s="163"/>
      <c r="F14" s="778">
        <v>-50772.1</v>
      </c>
      <c r="G14" s="778">
        <v>-85762.1</v>
      </c>
      <c r="H14" s="778">
        <v>-70652</v>
      </c>
      <c r="I14" s="778">
        <v>-110058.4</v>
      </c>
      <c r="J14" s="778">
        <v>-70434.9</v>
      </c>
      <c r="K14" s="778">
        <v>39.15516592774379</v>
      </c>
      <c r="L14" s="778">
        <v>-0.30728075638340857</v>
      </c>
    </row>
    <row r="15" spans="1:12" ht="12.75">
      <c r="A15" s="160"/>
      <c r="B15" s="156" t="s">
        <v>631</v>
      </c>
      <c r="C15" s="156"/>
      <c r="D15" s="156"/>
      <c r="E15" s="163"/>
      <c r="F15" s="778">
        <v>-212.1</v>
      </c>
      <c r="G15" s="778">
        <v>-2034.2</v>
      </c>
      <c r="H15" s="778">
        <v>-3313</v>
      </c>
      <c r="I15" s="778">
        <v>-6818.3</v>
      </c>
      <c r="J15" s="778">
        <v>-2286.2</v>
      </c>
      <c r="K15" s="778">
        <v>1461.999057048562</v>
      </c>
      <c r="L15" s="778">
        <v>-30.993057651675226</v>
      </c>
    </row>
    <row r="16" spans="1:12" ht="12.75">
      <c r="A16" s="26"/>
      <c r="B16" s="10"/>
      <c r="C16" s="10" t="s">
        <v>632</v>
      </c>
      <c r="D16" s="10"/>
      <c r="E16" s="33"/>
      <c r="F16" s="779">
        <v>16930.7</v>
      </c>
      <c r="G16" s="780">
        <v>26001.9</v>
      </c>
      <c r="H16" s="780">
        <v>18198.4</v>
      </c>
      <c r="I16" s="781">
        <v>26469.7</v>
      </c>
      <c r="J16" s="780">
        <v>21515</v>
      </c>
      <c r="K16" s="780">
        <v>7.487581730229705</v>
      </c>
      <c r="L16" s="780">
        <v>18.22467909266748</v>
      </c>
    </row>
    <row r="17" spans="1:12" ht="12.75">
      <c r="A17" s="26"/>
      <c r="B17" s="10"/>
      <c r="C17" s="10"/>
      <c r="D17" s="10" t="s">
        <v>633</v>
      </c>
      <c r="E17" s="33"/>
      <c r="F17" s="779">
        <v>7366.5</v>
      </c>
      <c r="G17" s="780">
        <v>10463.8</v>
      </c>
      <c r="H17" s="780">
        <v>6279.9</v>
      </c>
      <c r="I17" s="781">
        <v>9555.8</v>
      </c>
      <c r="J17" s="780">
        <v>6176.4</v>
      </c>
      <c r="K17" s="780">
        <v>-14.750559967420083</v>
      </c>
      <c r="L17" s="780">
        <v>-1.648115415850571</v>
      </c>
    </row>
    <row r="18" spans="1:12" ht="12.75">
      <c r="A18" s="26"/>
      <c r="B18" s="10"/>
      <c r="C18" s="10"/>
      <c r="D18" s="10" t="s">
        <v>634</v>
      </c>
      <c r="E18" s="33"/>
      <c r="F18" s="779">
        <v>4411.6</v>
      </c>
      <c r="G18" s="780">
        <v>6804.9</v>
      </c>
      <c r="H18" s="780">
        <v>5420.1</v>
      </c>
      <c r="I18" s="781">
        <v>7441.5</v>
      </c>
      <c r="J18" s="780">
        <v>8923.6</v>
      </c>
      <c r="K18" s="780">
        <v>22.860186780306464</v>
      </c>
      <c r="L18" s="780">
        <v>64.63902880020663</v>
      </c>
    </row>
    <row r="19" spans="1:12" ht="12.75">
      <c r="A19" s="26"/>
      <c r="B19" s="10"/>
      <c r="C19" s="10"/>
      <c r="D19" s="10" t="s">
        <v>628</v>
      </c>
      <c r="E19" s="33"/>
      <c r="F19" s="779">
        <v>5152.6</v>
      </c>
      <c r="G19" s="780">
        <v>8733.2</v>
      </c>
      <c r="H19" s="780">
        <v>6498.4</v>
      </c>
      <c r="I19" s="781">
        <v>9472.4</v>
      </c>
      <c r="J19" s="780">
        <v>6415</v>
      </c>
      <c r="K19" s="780">
        <v>26.1188526180957</v>
      </c>
      <c r="L19" s="780">
        <v>-1.2833928351594184</v>
      </c>
    </row>
    <row r="20" spans="1:12" ht="12.75">
      <c r="A20" s="26"/>
      <c r="B20" s="10"/>
      <c r="C20" s="10" t="s">
        <v>635</v>
      </c>
      <c r="D20" s="10"/>
      <c r="E20" s="33"/>
      <c r="F20" s="779">
        <v>-17142.8</v>
      </c>
      <c r="G20" s="780">
        <v>-28036.1</v>
      </c>
      <c r="H20" s="780">
        <v>-21511.4</v>
      </c>
      <c r="I20" s="781">
        <v>-33288</v>
      </c>
      <c r="J20" s="780">
        <v>-23801.2</v>
      </c>
      <c r="K20" s="780">
        <v>25.483584945283166</v>
      </c>
      <c r="L20" s="780">
        <v>10.644588450774933</v>
      </c>
    </row>
    <row r="21" spans="1:12" ht="12.75">
      <c r="A21" s="26"/>
      <c r="B21" s="10"/>
      <c r="C21" s="10"/>
      <c r="D21" s="10" t="s">
        <v>636</v>
      </c>
      <c r="E21" s="33"/>
      <c r="F21" s="779">
        <v>-6938.9</v>
      </c>
      <c r="G21" s="780">
        <v>-10602.2</v>
      </c>
      <c r="H21" s="780">
        <v>-8356</v>
      </c>
      <c r="I21" s="781">
        <v>-12592.3</v>
      </c>
      <c r="J21" s="780">
        <v>-8939.1</v>
      </c>
      <c r="K21" s="780">
        <v>20.4225453602156</v>
      </c>
      <c r="L21" s="780">
        <v>6.978219243657256</v>
      </c>
    </row>
    <row r="22" spans="1:12" ht="12.75">
      <c r="A22" s="26"/>
      <c r="B22" s="10"/>
      <c r="C22" s="10"/>
      <c r="D22" s="10" t="s">
        <v>633</v>
      </c>
      <c r="E22" s="33"/>
      <c r="F22" s="779">
        <v>-5738.5</v>
      </c>
      <c r="G22" s="780">
        <v>-9691.9</v>
      </c>
      <c r="H22" s="780">
        <v>-7992.2</v>
      </c>
      <c r="I22" s="781">
        <v>-11960.8</v>
      </c>
      <c r="J22" s="780">
        <v>-9381</v>
      </c>
      <c r="K22" s="780">
        <v>39.27332926723011</v>
      </c>
      <c r="L22" s="780">
        <v>17.376942518955985</v>
      </c>
    </row>
    <row r="23" spans="1:12" ht="12.75">
      <c r="A23" s="26"/>
      <c r="B23" s="10"/>
      <c r="C23" s="10"/>
      <c r="D23" s="10" t="s">
        <v>628</v>
      </c>
      <c r="E23" s="33"/>
      <c r="F23" s="779">
        <v>-4465.4</v>
      </c>
      <c r="G23" s="780">
        <v>-7742</v>
      </c>
      <c r="H23" s="780">
        <v>-5163.2</v>
      </c>
      <c r="I23" s="781">
        <v>-8734.9</v>
      </c>
      <c r="J23" s="780">
        <v>-5481.1</v>
      </c>
      <c r="K23" s="780">
        <v>15.626819545841364</v>
      </c>
      <c r="L23" s="780">
        <v>6.157034397273019</v>
      </c>
    </row>
    <row r="24" spans="1:12" ht="12.75">
      <c r="A24" s="160"/>
      <c r="B24" s="156" t="s">
        <v>637</v>
      </c>
      <c r="C24" s="156"/>
      <c r="D24" s="156"/>
      <c r="E24" s="163"/>
      <c r="F24" s="778">
        <v>-50984.2</v>
      </c>
      <c r="G24" s="778">
        <v>-87796.3</v>
      </c>
      <c r="H24" s="778">
        <v>-73965</v>
      </c>
      <c r="I24" s="778">
        <v>-116876.7</v>
      </c>
      <c r="J24" s="778">
        <v>-72721.1</v>
      </c>
      <c r="K24" s="778">
        <v>45.07435636922813</v>
      </c>
      <c r="L24" s="778">
        <v>-1.6817413641587158</v>
      </c>
    </row>
    <row r="25" spans="1:12" ht="12.75">
      <c r="A25" s="160"/>
      <c r="B25" s="156" t="s">
        <v>638</v>
      </c>
      <c r="C25" s="156"/>
      <c r="D25" s="156"/>
      <c r="E25" s="163"/>
      <c r="F25" s="778">
        <v>-1008.9</v>
      </c>
      <c r="G25" s="778">
        <v>1636.5</v>
      </c>
      <c r="H25" s="778">
        <v>1782.2</v>
      </c>
      <c r="I25" s="778">
        <v>4955.5</v>
      </c>
      <c r="J25" s="778">
        <v>1391.4</v>
      </c>
      <c r="K25" s="778">
        <v>-276.6478342749529</v>
      </c>
      <c r="L25" s="778">
        <v>-21.92795421389294</v>
      </c>
    </row>
    <row r="26" spans="1:12" ht="12.75">
      <c r="A26" s="26"/>
      <c r="B26" s="10"/>
      <c r="C26" s="10" t="s">
        <v>639</v>
      </c>
      <c r="D26" s="10"/>
      <c r="E26" s="33"/>
      <c r="F26" s="779">
        <v>2942.2</v>
      </c>
      <c r="G26" s="780">
        <v>7751.6</v>
      </c>
      <c r="H26" s="780">
        <v>6078.5</v>
      </c>
      <c r="I26" s="781">
        <v>11432.3</v>
      </c>
      <c r="J26" s="780">
        <v>6287.8</v>
      </c>
      <c r="K26" s="780">
        <v>106.59710420773571</v>
      </c>
      <c r="L26" s="780">
        <v>3.4432837048613996</v>
      </c>
    </row>
    <row r="27" spans="1:12" ht="12.75">
      <c r="A27" s="26"/>
      <c r="B27" s="10"/>
      <c r="C27" s="10" t="s">
        <v>640</v>
      </c>
      <c r="D27" s="10"/>
      <c r="E27" s="33"/>
      <c r="F27" s="779">
        <v>-3951.1</v>
      </c>
      <c r="G27" s="780">
        <v>-6115.1</v>
      </c>
      <c r="H27" s="780">
        <v>-4296.3</v>
      </c>
      <c r="I27" s="781">
        <v>-6476.8</v>
      </c>
      <c r="J27" s="780">
        <v>-4896.4</v>
      </c>
      <c r="K27" s="780">
        <v>8.736807471337103</v>
      </c>
      <c r="L27" s="780">
        <v>13.967832786351034</v>
      </c>
    </row>
    <row r="28" spans="1:12" ht="12.75">
      <c r="A28" s="160"/>
      <c r="B28" s="156" t="s">
        <v>641</v>
      </c>
      <c r="C28" s="156"/>
      <c r="D28" s="156"/>
      <c r="E28" s="163"/>
      <c r="F28" s="778">
        <v>-51993.1</v>
      </c>
      <c r="G28" s="778">
        <v>-86159.8</v>
      </c>
      <c r="H28" s="778">
        <v>-72182.8</v>
      </c>
      <c r="I28" s="778">
        <v>-111921.2</v>
      </c>
      <c r="J28" s="778">
        <v>-71329.7</v>
      </c>
      <c r="K28" s="778">
        <v>38.831498795032424</v>
      </c>
      <c r="L28" s="778">
        <v>-1.1818604986229486</v>
      </c>
    </row>
    <row r="29" spans="1:12" ht="12.75">
      <c r="A29" s="160"/>
      <c r="B29" s="157" t="s">
        <v>642</v>
      </c>
      <c r="C29" s="156"/>
      <c r="D29" s="156"/>
      <c r="E29" s="163"/>
      <c r="F29" s="778">
        <v>62802.9</v>
      </c>
      <c r="G29" s="778">
        <v>97704.4</v>
      </c>
      <c r="H29" s="778">
        <v>77740</v>
      </c>
      <c r="I29" s="778">
        <v>126145.7</v>
      </c>
      <c r="J29" s="778">
        <v>83090.3</v>
      </c>
      <c r="K29" s="778">
        <v>23.784092772785968</v>
      </c>
      <c r="L29" s="778">
        <v>6.882299974273222</v>
      </c>
    </row>
    <row r="30" spans="1:12" ht="12.75">
      <c r="A30" s="26"/>
      <c r="B30" s="10"/>
      <c r="C30" s="10" t="s">
        <v>643</v>
      </c>
      <c r="D30" s="10"/>
      <c r="E30" s="33"/>
      <c r="F30" s="779">
        <v>65058.4</v>
      </c>
      <c r="G30" s="780">
        <v>101310.1</v>
      </c>
      <c r="H30" s="780">
        <v>80812.6</v>
      </c>
      <c r="I30" s="781">
        <v>130861.7</v>
      </c>
      <c r="J30" s="780">
        <v>86247.8</v>
      </c>
      <c r="K30" s="780">
        <v>24.215474097118904</v>
      </c>
      <c r="L30" s="780">
        <v>6.725683866129782</v>
      </c>
    </row>
    <row r="31" spans="1:12" ht="12.75">
      <c r="A31" s="26"/>
      <c r="B31" s="10"/>
      <c r="C31" s="10"/>
      <c r="D31" s="10" t="s">
        <v>644</v>
      </c>
      <c r="E31" s="33"/>
      <c r="F31" s="779">
        <v>13871</v>
      </c>
      <c r="G31" s="780">
        <v>21071.9</v>
      </c>
      <c r="H31" s="780">
        <v>12367.4</v>
      </c>
      <c r="I31" s="781">
        <v>18851.1</v>
      </c>
      <c r="J31" s="780">
        <v>13479.6</v>
      </c>
      <c r="K31" s="780">
        <v>-10.839881767716822</v>
      </c>
      <c r="L31" s="780">
        <v>8.99299771981177</v>
      </c>
    </row>
    <row r="32" spans="1:12" ht="12.75">
      <c r="A32" s="26"/>
      <c r="B32" s="10"/>
      <c r="C32" s="10"/>
      <c r="D32" s="10" t="s">
        <v>645</v>
      </c>
      <c r="E32" s="33"/>
      <c r="F32" s="779">
        <v>41545.9</v>
      </c>
      <c r="G32" s="780">
        <v>65541.2</v>
      </c>
      <c r="H32" s="780">
        <v>61208.2</v>
      </c>
      <c r="I32" s="781">
        <v>97688.5</v>
      </c>
      <c r="J32" s="780">
        <v>64350.7</v>
      </c>
      <c r="K32" s="780">
        <v>47.3266916831745</v>
      </c>
      <c r="L32" s="780">
        <v>5.134116017134959</v>
      </c>
    </row>
    <row r="33" spans="1:12" ht="12.75">
      <c r="A33" s="26"/>
      <c r="B33" s="10"/>
      <c r="C33" s="10"/>
      <c r="D33" s="10" t="s">
        <v>646</v>
      </c>
      <c r="E33" s="33"/>
      <c r="F33" s="779">
        <v>8252.9</v>
      </c>
      <c r="G33" s="780">
        <v>12502.2</v>
      </c>
      <c r="H33" s="780">
        <v>7237</v>
      </c>
      <c r="I33" s="781">
        <v>12007.6</v>
      </c>
      <c r="J33" s="780">
        <v>7746.8</v>
      </c>
      <c r="K33" s="780">
        <v>-12.309612378679006</v>
      </c>
      <c r="L33" s="780">
        <v>7.044355395882274</v>
      </c>
    </row>
    <row r="34" spans="1:12" ht="12.75">
      <c r="A34" s="26"/>
      <c r="B34" s="10"/>
      <c r="C34" s="10"/>
      <c r="D34" s="10" t="s">
        <v>647</v>
      </c>
      <c r="E34" s="33"/>
      <c r="F34" s="779">
        <v>1388.6</v>
      </c>
      <c r="G34" s="780">
        <v>2194.8</v>
      </c>
      <c r="H34" s="780">
        <v>0</v>
      </c>
      <c r="I34" s="781">
        <v>2314.5</v>
      </c>
      <c r="J34" s="780">
        <v>670.7</v>
      </c>
      <c r="K34" s="780">
        <v>-100</v>
      </c>
      <c r="L34" s="782" t="s">
        <v>251</v>
      </c>
    </row>
    <row r="35" spans="1:12" ht="12.75">
      <c r="A35" s="26"/>
      <c r="B35" s="10"/>
      <c r="C35" s="10" t="s">
        <v>648</v>
      </c>
      <c r="D35" s="10"/>
      <c r="E35" s="33"/>
      <c r="F35" s="783">
        <v>-2255.5</v>
      </c>
      <c r="G35" s="784">
        <v>-3605.7</v>
      </c>
      <c r="H35" s="780">
        <v>-3072.6</v>
      </c>
      <c r="I35" s="785">
        <v>-4716</v>
      </c>
      <c r="J35" s="780">
        <v>-3157.5</v>
      </c>
      <c r="K35" s="780">
        <v>36.22700066504101</v>
      </c>
      <c r="L35" s="784">
        <v>2.763132200742046</v>
      </c>
    </row>
    <row r="36" spans="1:12" s="31" customFormat="1" ht="12.75">
      <c r="A36" s="168" t="s">
        <v>649</v>
      </c>
      <c r="B36" s="169" t="s">
        <v>650</v>
      </c>
      <c r="C36" s="169"/>
      <c r="D36" s="169"/>
      <c r="E36" s="170"/>
      <c r="F36" s="778">
        <v>724.6</v>
      </c>
      <c r="G36" s="778">
        <v>1573.6</v>
      </c>
      <c r="H36" s="778">
        <v>2367.2</v>
      </c>
      <c r="I36" s="778">
        <v>3107</v>
      </c>
      <c r="J36" s="778">
        <v>2412.8</v>
      </c>
      <c r="K36" s="778">
        <v>226.69058791057134</v>
      </c>
      <c r="L36" s="778">
        <v>1.9263264616424622</v>
      </c>
    </row>
    <row r="37" spans="1:12" ht="12.75">
      <c r="A37" s="159" t="s">
        <v>651</v>
      </c>
      <c r="B37" s="158"/>
      <c r="C37" s="74"/>
      <c r="D37" s="74"/>
      <c r="E37" s="34"/>
      <c r="F37" s="778">
        <v>11534.4</v>
      </c>
      <c r="G37" s="778">
        <v>13118.2</v>
      </c>
      <c r="H37" s="778">
        <v>7924.399999999987</v>
      </c>
      <c r="I37" s="778">
        <v>17331.5</v>
      </c>
      <c r="J37" s="778">
        <v>14173.4</v>
      </c>
      <c r="K37" s="778">
        <v>-31.297683451241614</v>
      </c>
      <c r="L37" s="778">
        <v>78.85770531522921</v>
      </c>
    </row>
    <row r="38" spans="1:12" s="31" customFormat="1" ht="12.75">
      <c r="A38" s="171" t="s">
        <v>652</v>
      </c>
      <c r="B38" s="73" t="s">
        <v>653</v>
      </c>
      <c r="C38" s="73"/>
      <c r="D38" s="73"/>
      <c r="E38" s="76"/>
      <c r="F38" s="786">
        <v>-19842.6</v>
      </c>
      <c r="G38" s="787">
        <v>-25536.9</v>
      </c>
      <c r="H38" s="787">
        <v>-969.6000000000013</v>
      </c>
      <c r="I38" s="788">
        <v>-1324.4</v>
      </c>
      <c r="J38" s="787">
        <v>-2588.5</v>
      </c>
      <c r="K38" s="787">
        <v>-95.11354358803784</v>
      </c>
      <c r="L38" s="787">
        <v>166.96575907590724</v>
      </c>
    </row>
    <row r="39" spans="1:12" ht="12.75">
      <c r="A39" s="26"/>
      <c r="B39" s="10" t="s">
        <v>654</v>
      </c>
      <c r="C39" s="10"/>
      <c r="D39" s="10"/>
      <c r="E39" s="33"/>
      <c r="F39" s="779">
        <v>-33.9</v>
      </c>
      <c r="G39" s="780">
        <v>136</v>
      </c>
      <c r="H39" s="780">
        <v>31.4</v>
      </c>
      <c r="I39" s="781">
        <v>-469.7</v>
      </c>
      <c r="J39" s="780">
        <v>0</v>
      </c>
      <c r="K39" s="780">
        <v>-192.6253687315634</v>
      </c>
      <c r="L39" s="782">
        <v>-100</v>
      </c>
    </row>
    <row r="40" spans="1:12" ht="12.75">
      <c r="A40" s="26"/>
      <c r="B40" s="10" t="s">
        <v>655</v>
      </c>
      <c r="C40" s="10"/>
      <c r="D40" s="10"/>
      <c r="E40" s="33"/>
      <c r="F40" s="779">
        <v>0</v>
      </c>
      <c r="G40" s="780">
        <v>0</v>
      </c>
      <c r="H40" s="780">
        <v>0</v>
      </c>
      <c r="I40" s="781">
        <v>0</v>
      </c>
      <c r="J40" s="780">
        <v>0</v>
      </c>
      <c r="K40" s="782" t="s">
        <v>251</v>
      </c>
      <c r="L40" s="782" t="s">
        <v>251</v>
      </c>
    </row>
    <row r="41" spans="1:12" ht="12.75">
      <c r="A41" s="26"/>
      <c r="B41" s="10" t="s">
        <v>656</v>
      </c>
      <c r="C41" s="10"/>
      <c r="D41" s="10"/>
      <c r="E41" s="33"/>
      <c r="F41" s="779">
        <v>-20186.1</v>
      </c>
      <c r="G41" s="780">
        <v>-21863.2</v>
      </c>
      <c r="H41" s="780">
        <v>-10773.7</v>
      </c>
      <c r="I41" s="781">
        <v>-14008.8</v>
      </c>
      <c r="J41" s="780">
        <v>-8889.7</v>
      </c>
      <c r="K41" s="780">
        <v>-46.62812529413804</v>
      </c>
      <c r="L41" s="780">
        <v>-17.487028597417783</v>
      </c>
    </row>
    <row r="42" spans="1:12" ht="12.75">
      <c r="A42" s="26"/>
      <c r="B42" s="10"/>
      <c r="C42" s="10" t="s">
        <v>657</v>
      </c>
      <c r="D42" s="10"/>
      <c r="E42" s="33"/>
      <c r="F42" s="779">
        <v>-1933</v>
      </c>
      <c r="G42" s="780">
        <v>-323.8</v>
      </c>
      <c r="H42" s="780">
        <v>-3261.1</v>
      </c>
      <c r="I42" s="781">
        <v>-1629.5</v>
      </c>
      <c r="J42" s="780">
        <v>-3888.2</v>
      </c>
      <c r="K42" s="780">
        <v>68.70667356440765</v>
      </c>
      <c r="L42" s="780">
        <v>19.229707767317773</v>
      </c>
    </row>
    <row r="43" spans="1:12" ht="12.75">
      <c r="A43" s="26"/>
      <c r="B43" s="10"/>
      <c r="C43" s="10" t="s">
        <v>628</v>
      </c>
      <c r="D43" s="10"/>
      <c r="E43" s="33"/>
      <c r="F43" s="779">
        <v>-18253.1</v>
      </c>
      <c r="G43" s="780">
        <v>-21539.4</v>
      </c>
      <c r="H43" s="780">
        <v>-7512.6</v>
      </c>
      <c r="I43" s="781">
        <v>-12379.3</v>
      </c>
      <c r="J43" s="780">
        <v>-5001.5</v>
      </c>
      <c r="K43" s="780">
        <v>-58.84205970492683</v>
      </c>
      <c r="L43" s="780">
        <v>-33.42517903255864</v>
      </c>
    </row>
    <row r="44" spans="1:12" ht="12.75">
      <c r="A44" s="26"/>
      <c r="B44" s="10" t="s">
        <v>658</v>
      </c>
      <c r="C44" s="10"/>
      <c r="D44" s="10"/>
      <c r="E44" s="33"/>
      <c r="F44" s="779">
        <v>377.4</v>
      </c>
      <c r="G44" s="780">
        <v>-3809.7</v>
      </c>
      <c r="H44" s="780">
        <v>9772.7</v>
      </c>
      <c r="I44" s="781">
        <v>13154.1</v>
      </c>
      <c r="J44" s="780">
        <v>6301.2</v>
      </c>
      <c r="K44" s="780">
        <v>2489.4806571277163</v>
      </c>
      <c r="L44" s="780">
        <v>-35.5224247137434</v>
      </c>
    </row>
    <row r="45" spans="1:12" ht="12.75">
      <c r="A45" s="26"/>
      <c r="B45" s="10"/>
      <c r="C45" s="10" t="s">
        <v>657</v>
      </c>
      <c r="D45" s="10"/>
      <c r="E45" s="33"/>
      <c r="F45" s="779">
        <v>411.2</v>
      </c>
      <c r="G45" s="780">
        <v>-4489</v>
      </c>
      <c r="H45" s="780">
        <v>9355.6</v>
      </c>
      <c r="I45" s="781">
        <v>9232.5</v>
      </c>
      <c r="J45" s="780">
        <v>2893.7</v>
      </c>
      <c r="K45" s="780">
        <v>2175.1945525291826</v>
      </c>
      <c r="L45" s="780">
        <v>-69.06986190089359</v>
      </c>
    </row>
    <row r="46" spans="1:12" ht="12.75">
      <c r="A46" s="26"/>
      <c r="B46" s="10"/>
      <c r="C46" s="10" t="s">
        <v>659</v>
      </c>
      <c r="D46" s="10"/>
      <c r="E46" s="33"/>
      <c r="F46" s="779">
        <v>1446.7</v>
      </c>
      <c r="G46" s="780">
        <v>744.3999999999987</v>
      </c>
      <c r="H46" s="780">
        <v>-102.8</v>
      </c>
      <c r="I46" s="781">
        <v>526.9</v>
      </c>
      <c r="J46" s="780">
        <v>282.5000000000007</v>
      </c>
      <c r="K46" s="780">
        <v>-107.10582705467615</v>
      </c>
      <c r="L46" s="780">
        <v>-374.8054474708178</v>
      </c>
    </row>
    <row r="47" spans="1:12" ht="12.75">
      <c r="A47" s="26"/>
      <c r="B47" s="10"/>
      <c r="C47" s="10"/>
      <c r="D47" s="10" t="s">
        <v>660</v>
      </c>
      <c r="E47" s="33"/>
      <c r="F47" s="779">
        <v>1662.7</v>
      </c>
      <c r="G47" s="780">
        <v>1300.4</v>
      </c>
      <c r="H47" s="780">
        <v>-6.799999999999727</v>
      </c>
      <c r="I47" s="781">
        <v>703.7</v>
      </c>
      <c r="J47" s="780">
        <v>836.7000000000007</v>
      </c>
      <c r="K47" s="780">
        <v>-100.40897335658867</v>
      </c>
      <c r="L47" s="780">
        <v>-12404.411764706387</v>
      </c>
    </row>
    <row r="48" spans="1:12" ht="12.75">
      <c r="A48" s="26"/>
      <c r="B48" s="10"/>
      <c r="C48" s="10"/>
      <c r="D48" s="10"/>
      <c r="E48" s="33" t="s">
        <v>661</v>
      </c>
      <c r="F48" s="779">
        <v>5300.3</v>
      </c>
      <c r="G48" s="780">
        <v>7253.7</v>
      </c>
      <c r="H48" s="780">
        <v>3732.8</v>
      </c>
      <c r="I48" s="781">
        <v>7691</v>
      </c>
      <c r="J48" s="780">
        <v>5158.2</v>
      </c>
      <c r="K48" s="780">
        <v>-29.57379770956361</v>
      </c>
      <c r="L48" s="780">
        <v>38.18581225889412</v>
      </c>
    </row>
    <row r="49" spans="1:12" ht="12.75">
      <c r="A49" s="26"/>
      <c r="B49" s="10"/>
      <c r="C49" s="10"/>
      <c r="D49" s="10"/>
      <c r="E49" s="33" t="s">
        <v>662</v>
      </c>
      <c r="F49" s="779">
        <v>-3637.6</v>
      </c>
      <c r="G49" s="780">
        <v>-5953.3</v>
      </c>
      <c r="H49" s="780">
        <v>-3739.6</v>
      </c>
      <c r="I49" s="781">
        <v>-6987.3</v>
      </c>
      <c r="J49" s="780">
        <v>-4321.5</v>
      </c>
      <c r="K49" s="780">
        <v>2.8040466241477895</v>
      </c>
      <c r="L49" s="780">
        <v>15.560487752700828</v>
      </c>
    </row>
    <row r="50" spans="1:12" ht="12.75">
      <c r="A50" s="26"/>
      <c r="B50" s="10"/>
      <c r="C50" s="10"/>
      <c r="D50" s="10" t="s">
        <v>663</v>
      </c>
      <c r="E50" s="33"/>
      <c r="F50" s="779">
        <v>-216</v>
      </c>
      <c r="G50" s="780">
        <v>-556</v>
      </c>
      <c r="H50" s="780">
        <v>-96</v>
      </c>
      <c r="I50" s="781">
        <v>-176.8</v>
      </c>
      <c r="J50" s="780">
        <v>-554.2</v>
      </c>
      <c r="K50" s="780">
        <v>-55.55555555555556</v>
      </c>
      <c r="L50" s="780">
        <v>477.29166666666674</v>
      </c>
    </row>
    <row r="51" spans="1:12" ht="12.75">
      <c r="A51" s="26"/>
      <c r="B51" s="10"/>
      <c r="C51" s="10" t="s">
        <v>664</v>
      </c>
      <c r="D51" s="10"/>
      <c r="E51" s="33"/>
      <c r="F51" s="779">
        <v>-1480.5</v>
      </c>
      <c r="G51" s="780">
        <v>-65.1</v>
      </c>
      <c r="H51" s="780">
        <v>519.9</v>
      </c>
      <c r="I51" s="781">
        <v>3394.7</v>
      </c>
      <c r="J51" s="780">
        <v>3125</v>
      </c>
      <c r="K51" s="780">
        <v>-135.11651469098277</v>
      </c>
      <c r="L51" s="780">
        <v>501.0771302173495</v>
      </c>
    </row>
    <row r="52" spans="1:12" ht="12.75">
      <c r="A52" s="26"/>
      <c r="B52" s="10"/>
      <c r="C52" s="10"/>
      <c r="D52" s="10" t="s">
        <v>168</v>
      </c>
      <c r="E52" s="33"/>
      <c r="F52" s="779">
        <v>-1.4</v>
      </c>
      <c r="G52" s="780">
        <v>46.2</v>
      </c>
      <c r="H52" s="780">
        <v>11.3</v>
      </c>
      <c r="I52" s="781">
        <v>-116.5</v>
      </c>
      <c r="J52" s="780">
        <v>8.9</v>
      </c>
      <c r="K52" s="780">
        <v>-907.1428571428573</v>
      </c>
      <c r="L52" s="780">
        <v>-21.238938053097346</v>
      </c>
    </row>
    <row r="53" spans="1:12" ht="12.75">
      <c r="A53" s="26"/>
      <c r="B53" s="10"/>
      <c r="C53" s="10"/>
      <c r="D53" s="10" t="s">
        <v>665</v>
      </c>
      <c r="E53" s="33"/>
      <c r="F53" s="779">
        <v>-1479.1</v>
      </c>
      <c r="G53" s="780">
        <v>-111.3</v>
      </c>
      <c r="H53" s="780">
        <v>508.6</v>
      </c>
      <c r="I53" s="781">
        <v>3511.2</v>
      </c>
      <c r="J53" s="780">
        <v>3116.1</v>
      </c>
      <c r="K53" s="780">
        <v>-134.38577513352715</v>
      </c>
      <c r="L53" s="780">
        <v>512.6818718049548</v>
      </c>
    </row>
    <row r="54" spans="1:12" ht="12.75">
      <c r="A54" s="26"/>
      <c r="B54" s="10"/>
      <c r="C54" s="10" t="s">
        <v>666</v>
      </c>
      <c r="D54" s="10"/>
      <c r="E54" s="33"/>
      <c r="F54" s="779">
        <v>0</v>
      </c>
      <c r="G54" s="780">
        <v>0</v>
      </c>
      <c r="H54" s="780">
        <v>0</v>
      </c>
      <c r="I54" s="781">
        <v>0</v>
      </c>
      <c r="J54" s="780">
        <v>0</v>
      </c>
      <c r="K54" s="782" t="s">
        <v>251</v>
      </c>
      <c r="L54" s="782" t="s">
        <v>251</v>
      </c>
    </row>
    <row r="55" spans="1:12" ht="12.75">
      <c r="A55" s="160" t="s">
        <v>667</v>
      </c>
      <c r="B55" s="156"/>
      <c r="C55" s="156"/>
      <c r="D55" s="156"/>
      <c r="E55" s="163"/>
      <c r="F55" s="778">
        <v>-8308.199999999983</v>
      </c>
      <c r="G55" s="778">
        <v>-12418.7</v>
      </c>
      <c r="H55" s="778">
        <v>6954.799999999988</v>
      </c>
      <c r="I55" s="778">
        <v>16007.1</v>
      </c>
      <c r="J55" s="778">
        <v>11584.9</v>
      </c>
      <c r="K55" s="778">
        <v>-183.71006956982262</v>
      </c>
      <c r="L55" s="778">
        <v>66.5741646057402</v>
      </c>
    </row>
    <row r="56" spans="1:12" s="31" customFormat="1" ht="12.75">
      <c r="A56" s="168" t="s">
        <v>668</v>
      </c>
      <c r="B56" s="169" t="s">
        <v>669</v>
      </c>
      <c r="C56" s="169"/>
      <c r="D56" s="169"/>
      <c r="E56" s="170"/>
      <c r="F56" s="778">
        <v>12546.3</v>
      </c>
      <c r="G56" s="778">
        <v>18095.7</v>
      </c>
      <c r="H56" s="778">
        <v>7219.600000000006</v>
      </c>
      <c r="I56" s="778">
        <v>13086.2</v>
      </c>
      <c r="J56" s="778">
        <v>3733.100000000013</v>
      </c>
      <c r="K56" s="778">
        <v>-42.456341710304976</v>
      </c>
      <c r="L56" s="778">
        <v>-48.29214914953723</v>
      </c>
    </row>
    <row r="57" spans="1:12" ht="12.75">
      <c r="A57" s="159" t="s">
        <v>670</v>
      </c>
      <c r="B57" s="74"/>
      <c r="C57" s="74"/>
      <c r="D57" s="74"/>
      <c r="E57" s="34"/>
      <c r="F57" s="778">
        <v>4238.1</v>
      </c>
      <c r="G57" s="778">
        <v>5677</v>
      </c>
      <c r="H57" s="778">
        <v>14174.4</v>
      </c>
      <c r="I57" s="778">
        <v>29093.3</v>
      </c>
      <c r="J57" s="778">
        <v>15318</v>
      </c>
      <c r="K57" s="778">
        <v>234.45175904296732</v>
      </c>
      <c r="L57" s="778">
        <v>8.068066373179821</v>
      </c>
    </row>
    <row r="58" spans="1:12" s="31" customFormat="1" ht="12.75">
      <c r="A58" s="168" t="s">
        <v>671</v>
      </c>
      <c r="B58" s="169"/>
      <c r="C58" s="169"/>
      <c r="D58" s="169"/>
      <c r="E58" s="170"/>
      <c r="F58" s="778">
        <v>-4238.1</v>
      </c>
      <c r="G58" s="778">
        <v>-5677</v>
      </c>
      <c r="H58" s="778">
        <v>-14174.4</v>
      </c>
      <c r="I58" s="778">
        <v>-29093.3</v>
      </c>
      <c r="J58" s="778">
        <v>-15318</v>
      </c>
      <c r="K58" s="778">
        <v>234.45175904296732</v>
      </c>
      <c r="L58" s="778">
        <v>8.068066373179821</v>
      </c>
    </row>
    <row r="59" spans="1:12" ht="12.75">
      <c r="A59" s="26"/>
      <c r="B59" s="10" t="s">
        <v>672</v>
      </c>
      <c r="C59" s="10"/>
      <c r="D59" s="10"/>
      <c r="E59" s="33"/>
      <c r="F59" s="779">
        <v>-5023.2</v>
      </c>
      <c r="G59" s="780">
        <v>-6462.2</v>
      </c>
      <c r="H59" s="780">
        <v>-14174.4</v>
      </c>
      <c r="I59" s="781">
        <v>-29093.3</v>
      </c>
      <c r="J59" s="780">
        <v>-16874.8</v>
      </c>
      <c r="K59" s="780">
        <v>182.17869087434306</v>
      </c>
      <c r="L59" s="780">
        <v>19.051247319110505</v>
      </c>
    </row>
    <row r="60" spans="1:12" ht="12.75">
      <c r="A60" s="26"/>
      <c r="B60" s="10"/>
      <c r="C60" s="10" t="s">
        <v>168</v>
      </c>
      <c r="D60" s="10"/>
      <c r="E60" s="33"/>
      <c r="F60" s="779">
        <v>-1413.5</v>
      </c>
      <c r="G60" s="780">
        <v>-3251.3</v>
      </c>
      <c r="H60" s="780">
        <v>-8381.1</v>
      </c>
      <c r="I60" s="781">
        <v>-21398.1</v>
      </c>
      <c r="J60" s="780">
        <v>-14915.6</v>
      </c>
      <c r="K60" s="780">
        <v>492.93243721259284</v>
      </c>
      <c r="L60" s="780">
        <v>77.96709262507308</v>
      </c>
    </row>
    <row r="61" spans="1:12" ht="12.75">
      <c r="A61" s="26"/>
      <c r="B61" s="10"/>
      <c r="C61" s="10" t="s">
        <v>665</v>
      </c>
      <c r="D61" s="10"/>
      <c r="E61" s="33"/>
      <c r="F61" s="779">
        <v>-3609.7</v>
      </c>
      <c r="G61" s="780">
        <v>-3210.9</v>
      </c>
      <c r="H61" s="780">
        <v>-5793.3</v>
      </c>
      <c r="I61" s="781">
        <v>-7695.2</v>
      </c>
      <c r="J61" s="780">
        <v>-1959.2</v>
      </c>
      <c r="K61" s="780">
        <v>60.492561708729276</v>
      </c>
      <c r="L61" s="780">
        <v>-66.18162359967549</v>
      </c>
    </row>
    <row r="62" spans="1:12" ht="12.75">
      <c r="A62" s="26"/>
      <c r="B62" s="10" t="s">
        <v>673</v>
      </c>
      <c r="C62" s="10"/>
      <c r="D62" s="10"/>
      <c r="E62" s="33"/>
      <c r="F62" s="783">
        <v>785.1</v>
      </c>
      <c r="G62" s="784">
        <v>785.2</v>
      </c>
      <c r="H62" s="784">
        <v>0</v>
      </c>
      <c r="I62" s="785">
        <v>0</v>
      </c>
      <c r="J62" s="784">
        <v>1556.8</v>
      </c>
      <c r="K62" s="784">
        <v>-100</v>
      </c>
      <c r="L62" s="789" t="s">
        <v>251</v>
      </c>
    </row>
    <row r="63" spans="1:12" s="31" customFormat="1" ht="12.75">
      <c r="A63" s="168" t="s">
        <v>674</v>
      </c>
      <c r="B63" s="169"/>
      <c r="C63" s="169"/>
      <c r="D63" s="169"/>
      <c r="E63" s="170"/>
      <c r="F63" s="778">
        <v>-5718.6</v>
      </c>
      <c r="G63" s="778">
        <v>-5742.1</v>
      </c>
      <c r="H63" s="790">
        <v>-13654.5</v>
      </c>
      <c r="I63" s="778">
        <v>-25698.6</v>
      </c>
      <c r="J63" s="790">
        <v>-12193</v>
      </c>
      <c r="K63" s="790">
        <v>138.77347602560067</v>
      </c>
      <c r="L63" s="778">
        <v>-10.703431103299279</v>
      </c>
    </row>
  </sheetData>
  <mergeCells count="9">
    <mergeCell ref="A1:L1"/>
    <mergeCell ref="A2:L2"/>
    <mergeCell ref="A3:E3"/>
    <mergeCell ref="A4:E6"/>
    <mergeCell ref="K4:L4"/>
    <mergeCell ref="K5:L5"/>
    <mergeCell ref="F4:G5"/>
    <mergeCell ref="H4:I5"/>
    <mergeCell ref="J4:J5"/>
  </mergeCells>
  <printOptions horizontalCentered="1"/>
  <pageMargins left="1.3" right="1.3" top="2" bottom="2" header="0.5" footer="0.5"/>
  <pageSetup fitToHeight="1" fitToWidth="1" horizontalDpi="600" verticalDpi="600" orientation="portrait" paperSize="9" scale="59" r:id="rId1"/>
</worksheet>
</file>

<file path=xl/worksheets/sheet22.xml><?xml version="1.0" encoding="utf-8"?>
<worksheet xmlns="http://schemas.openxmlformats.org/spreadsheetml/2006/main" xmlns:r="http://schemas.openxmlformats.org/officeDocument/2006/relationships">
  <sheetPr>
    <pageSetUpPr fitToPage="1"/>
  </sheetPr>
  <dimension ref="A1:J39"/>
  <sheetViews>
    <sheetView workbookViewId="0" topLeftCell="A1">
      <selection activeCell="L9" sqref="L9"/>
    </sheetView>
  </sheetViews>
  <sheetFormatPr defaultColWidth="9.140625" defaultRowHeight="12.75"/>
  <cols>
    <col min="1" max="1" width="4.140625" style="8" customWidth="1"/>
    <col min="2" max="2" width="27.8515625" style="8" customWidth="1"/>
    <col min="3" max="3" width="10.57421875" style="8" customWidth="1"/>
    <col min="4" max="4" width="10.140625" style="8" customWidth="1"/>
    <col min="5" max="5" width="10.421875" style="8" customWidth="1"/>
    <col min="6" max="6" width="10.00390625" style="8" customWidth="1"/>
    <col min="7" max="7" width="10.57421875" style="8" customWidth="1"/>
    <col min="8" max="8" width="10.421875" style="8" customWidth="1"/>
    <col min="9" max="9" width="8.8515625" style="8" customWidth="1"/>
    <col min="10" max="16384" width="9.140625" style="8" customWidth="1"/>
  </cols>
  <sheetData>
    <row r="1" ht="15.75">
      <c r="E1" s="240" t="s">
        <v>615</v>
      </c>
    </row>
    <row r="2" spans="1:10" ht="18.75">
      <c r="A2" s="939" t="s">
        <v>676</v>
      </c>
      <c r="B2" s="940"/>
      <c r="C2" s="940"/>
      <c r="D2" s="940"/>
      <c r="E2" s="940"/>
      <c r="F2" s="940"/>
      <c r="G2" s="940"/>
      <c r="H2" s="940"/>
      <c r="I2" s="940"/>
      <c r="J2" s="940"/>
    </row>
    <row r="4" spans="1:10" ht="12.75">
      <c r="A4" s="941" t="s">
        <v>344</v>
      </c>
      <c r="B4" s="942"/>
      <c r="C4" s="942"/>
      <c r="D4" s="942"/>
      <c r="E4" s="942"/>
      <c r="F4" s="942"/>
      <c r="G4" s="942"/>
      <c r="H4" s="942"/>
      <c r="I4" s="942"/>
      <c r="J4" s="942"/>
    </row>
    <row r="5" spans="1:10" ht="12.75">
      <c r="A5" s="194"/>
      <c r="B5" s="195"/>
      <c r="C5" s="196"/>
      <c r="D5" s="196"/>
      <c r="E5" s="196"/>
      <c r="F5" s="196"/>
      <c r="G5" s="196"/>
      <c r="H5" s="197"/>
      <c r="I5" s="198" t="s">
        <v>315</v>
      </c>
      <c r="J5" s="199"/>
    </row>
    <row r="6" spans="1:10" ht="12.75">
      <c r="A6" s="200"/>
      <c r="B6" s="201"/>
      <c r="C6" s="202" t="s">
        <v>583</v>
      </c>
      <c r="D6" s="202" t="s">
        <v>846</v>
      </c>
      <c r="E6" s="202" t="s">
        <v>583</v>
      </c>
      <c r="F6" s="202" t="str">
        <f>D6</f>
        <v>Mid-Mar</v>
      </c>
      <c r="G6" s="202" t="s">
        <v>583</v>
      </c>
      <c r="H6" s="202" t="str">
        <f>D6</f>
        <v>Mid-Mar</v>
      </c>
      <c r="I6" s="203" t="s">
        <v>876</v>
      </c>
      <c r="J6" s="204"/>
    </row>
    <row r="7" spans="1:10" ht="12.75">
      <c r="A7" s="205"/>
      <c r="B7" s="206"/>
      <c r="C7" s="207" t="s">
        <v>584</v>
      </c>
      <c r="D7" s="207" t="s">
        <v>806</v>
      </c>
      <c r="E7" s="207" t="s">
        <v>585</v>
      </c>
      <c r="F7" s="207" t="s">
        <v>807</v>
      </c>
      <c r="G7" s="207" t="s">
        <v>586</v>
      </c>
      <c r="H7" s="207" t="s">
        <v>808</v>
      </c>
      <c r="I7" s="208" t="s">
        <v>807</v>
      </c>
      <c r="J7" s="208" t="s">
        <v>809</v>
      </c>
    </row>
    <row r="8" spans="1:10" ht="12.75">
      <c r="A8" s="26"/>
      <c r="B8" s="33"/>
      <c r="C8" s="45"/>
      <c r="D8" s="45"/>
      <c r="E8" s="45"/>
      <c r="F8" s="45"/>
      <c r="G8" s="45"/>
      <c r="H8" s="45"/>
      <c r="I8" s="45"/>
      <c r="J8" s="45"/>
    </row>
    <row r="9" spans="1:10" ht="12.75">
      <c r="A9" s="171" t="s">
        <v>168</v>
      </c>
      <c r="B9" s="35"/>
      <c r="C9" s="172">
        <v>107915.9</v>
      </c>
      <c r="D9" s="172">
        <v>105910.3</v>
      </c>
      <c r="E9" s="172">
        <v>104423.7</v>
      </c>
      <c r="F9" s="172">
        <v>113425.7</v>
      </c>
      <c r="G9" s="172">
        <v>132061.3</v>
      </c>
      <c r="H9" s="172">
        <v>142057.9</v>
      </c>
      <c r="I9" s="173">
        <v>8.620648377715014</v>
      </c>
      <c r="J9" s="173">
        <v>7.569666510930915</v>
      </c>
    </row>
    <row r="10" spans="1:10" ht="12.75">
      <c r="A10" s="26"/>
      <c r="B10" s="33" t="s">
        <v>587</v>
      </c>
      <c r="C10" s="174">
        <v>96235.9</v>
      </c>
      <c r="D10" s="174">
        <v>100447.8</v>
      </c>
      <c r="E10" s="174">
        <v>100823.6</v>
      </c>
      <c r="F10" s="174">
        <v>107141.92</v>
      </c>
      <c r="G10" s="174">
        <v>124240.9</v>
      </c>
      <c r="H10" s="174">
        <v>136655.365</v>
      </c>
      <c r="I10" s="175">
        <v>6.266707397871144</v>
      </c>
      <c r="J10" s="175">
        <v>9.992252953737449</v>
      </c>
    </row>
    <row r="11" spans="1:10" ht="12.75">
      <c r="A11" s="26"/>
      <c r="B11" s="36" t="s">
        <v>588</v>
      </c>
      <c r="C11" s="174">
        <v>11680</v>
      </c>
      <c r="D11" s="174">
        <v>5462.5</v>
      </c>
      <c r="E11" s="174">
        <v>3600.1</v>
      </c>
      <c r="F11" s="174">
        <v>6283.78</v>
      </c>
      <c r="G11" s="174">
        <v>7820.4</v>
      </c>
      <c r="H11" s="174">
        <v>5402.535</v>
      </c>
      <c r="I11" s="175">
        <v>74.5445959834449</v>
      </c>
      <c r="J11" s="175">
        <v>-30.917408316710137</v>
      </c>
    </row>
    <row r="12" spans="1:10" ht="12.75">
      <c r="A12" s="159"/>
      <c r="B12" s="34"/>
      <c r="C12" s="176"/>
      <c r="D12" s="176"/>
      <c r="E12" s="176"/>
      <c r="F12" s="176"/>
      <c r="G12" s="176"/>
      <c r="H12" s="176"/>
      <c r="I12" s="177"/>
      <c r="J12" s="177"/>
    </row>
    <row r="13" spans="1:10" ht="12.75">
      <c r="A13" s="184"/>
      <c r="B13" s="32"/>
      <c r="C13" s="178"/>
      <c r="D13" s="178"/>
      <c r="E13" s="178"/>
      <c r="F13" s="178"/>
      <c r="G13" s="178"/>
      <c r="H13" s="178"/>
      <c r="I13" s="175"/>
      <c r="J13" s="175"/>
    </row>
    <row r="14" spans="1:10" ht="12.75">
      <c r="A14" s="171" t="s">
        <v>589</v>
      </c>
      <c r="B14" s="33"/>
      <c r="C14" s="179">
        <v>22289.2</v>
      </c>
      <c r="D14" s="179">
        <v>25872</v>
      </c>
      <c r="E14" s="179">
        <v>25472.7</v>
      </c>
      <c r="F14" s="179">
        <v>31096.3</v>
      </c>
      <c r="G14" s="179">
        <v>33065.4</v>
      </c>
      <c r="H14" s="179">
        <v>35021</v>
      </c>
      <c r="I14" s="173">
        <v>22.076968676269118</v>
      </c>
      <c r="J14" s="173">
        <v>5.9143394605841735</v>
      </c>
    </row>
    <row r="15" spans="1:10" ht="12.75">
      <c r="A15" s="26"/>
      <c r="B15" s="33" t="s">
        <v>587</v>
      </c>
      <c r="C15" s="174">
        <v>20709.1</v>
      </c>
      <c r="D15" s="174">
        <v>24654.6</v>
      </c>
      <c r="E15" s="174">
        <v>23154.9</v>
      </c>
      <c r="F15" s="174">
        <v>28768.5</v>
      </c>
      <c r="G15" s="174">
        <v>31790.7</v>
      </c>
      <c r="H15" s="174">
        <v>32220.2</v>
      </c>
      <c r="I15" s="175">
        <v>24.24368060324167</v>
      </c>
      <c r="J15" s="175">
        <v>1.3510240416222388</v>
      </c>
    </row>
    <row r="16" spans="1:10" ht="12.75">
      <c r="A16" s="26"/>
      <c r="B16" s="36" t="s">
        <v>588</v>
      </c>
      <c r="C16" s="174">
        <v>1580.1</v>
      </c>
      <c r="D16" s="174">
        <v>1217.4</v>
      </c>
      <c r="E16" s="174">
        <v>2317.8</v>
      </c>
      <c r="F16" s="174">
        <v>2327.8</v>
      </c>
      <c r="G16" s="174">
        <v>1274.7</v>
      </c>
      <c r="H16" s="174">
        <v>2800.8</v>
      </c>
      <c r="I16" s="175">
        <v>0.43144361032013023</v>
      </c>
      <c r="J16" s="175">
        <v>119.72228759708167</v>
      </c>
    </row>
    <row r="17" spans="1:10" ht="12.75">
      <c r="A17" s="159"/>
      <c r="B17" s="34"/>
      <c r="C17" s="180"/>
      <c r="D17" s="180"/>
      <c r="E17" s="180"/>
      <c r="F17" s="180"/>
      <c r="G17" s="180"/>
      <c r="H17" s="180"/>
      <c r="I17" s="177"/>
      <c r="J17" s="177"/>
    </row>
    <row r="18" spans="1:10" ht="12.75">
      <c r="A18" s="26"/>
      <c r="B18" s="33"/>
      <c r="C18" s="174"/>
      <c r="D18" s="174"/>
      <c r="E18" s="174"/>
      <c r="F18" s="174"/>
      <c r="G18" s="174"/>
      <c r="H18" s="174"/>
      <c r="I18" s="175"/>
      <c r="J18" s="175"/>
    </row>
    <row r="19" spans="1:10" ht="12.75">
      <c r="A19" s="171" t="s">
        <v>590</v>
      </c>
      <c r="B19" s="35"/>
      <c r="C19" s="179">
        <v>130205.1</v>
      </c>
      <c r="D19" s="179">
        <v>131782.3</v>
      </c>
      <c r="E19" s="179">
        <v>129896.4</v>
      </c>
      <c r="F19" s="179">
        <v>144522</v>
      </c>
      <c r="G19" s="179">
        <v>165126.7</v>
      </c>
      <c r="H19" s="179">
        <v>177078.9</v>
      </c>
      <c r="I19" s="173">
        <v>11.259434441601158</v>
      </c>
      <c r="J19" s="173">
        <v>7.23819951588689</v>
      </c>
    </row>
    <row r="20" spans="1:10" ht="12.75">
      <c r="A20" s="26"/>
      <c r="B20" s="33"/>
      <c r="C20" s="174"/>
      <c r="D20" s="174"/>
      <c r="E20" s="174"/>
      <c r="F20" s="174"/>
      <c r="G20" s="174"/>
      <c r="H20" s="174"/>
      <c r="I20" s="175"/>
      <c r="J20" s="175"/>
    </row>
    <row r="21" spans="1:10" ht="12.75">
      <c r="A21" s="26"/>
      <c r="B21" s="33" t="s">
        <v>587</v>
      </c>
      <c r="C21" s="174">
        <v>116945</v>
      </c>
      <c r="D21" s="174">
        <v>125102.4</v>
      </c>
      <c r="E21" s="174">
        <v>123978.5</v>
      </c>
      <c r="F21" s="174">
        <v>135910.42</v>
      </c>
      <c r="G21" s="174">
        <v>156031.6</v>
      </c>
      <c r="H21" s="174">
        <v>168875.565</v>
      </c>
      <c r="I21" s="175">
        <v>9.624184838500227</v>
      </c>
      <c r="J21" s="175">
        <v>8.23164346196539</v>
      </c>
    </row>
    <row r="22" spans="1:10" ht="12.75">
      <c r="A22" s="26"/>
      <c r="B22" s="37" t="s">
        <v>591</v>
      </c>
      <c r="C22" s="174">
        <v>89.8159903106714</v>
      </c>
      <c r="D22" s="174">
        <v>94.9311098683207</v>
      </c>
      <c r="E22" s="174">
        <v>95.44413855965216</v>
      </c>
      <c r="F22" s="174">
        <v>94.04133626714273</v>
      </c>
      <c r="G22" s="174">
        <v>94.49204762161418</v>
      </c>
      <c r="H22" s="174">
        <v>95.36741249239746</v>
      </c>
      <c r="I22" s="175"/>
      <c r="J22" s="175"/>
    </row>
    <row r="23" spans="1:10" ht="12.75">
      <c r="A23" s="26"/>
      <c r="B23" s="36" t="s">
        <v>588</v>
      </c>
      <c r="C23" s="174">
        <v>13260.1</v>
      </c>
      <c r="D23" s="174">
        <v>6679.9</v>
      </c>
      <c r="E23" s="174">
        <v>5917.9</v>
      </c>
      <c r="F23" s="174">
        <v>8611.58</v>
      </c>
      <c r="G23" s="174">
        <v>9095.1</v>
      </c>
      <c r="H23" s="174">
        <v>8203.335</v>
      </c>
      <c r="I23" s="175">
        <v>45.517497761030114</v>
      </c>
      <c r="J23" s="175">
        <v>-9.80489494343108</v>
      </c>
    </row>
    <row r="24" spans="1:10" ht="12.75">
      <c r="A24" s="159"/>
      <c r="B24" s="38" t="s">
        <v>591</v>
      </c>
      <c r="C24" s="176">
        <v>10.184009689328605</v>
      </c>
      <c r="D24" s="176">
        <v>5.068890131679293</v>
      </c>
      <c r="E24" s="176">
        <v>4.555861440347847</v>
      </c>
      <c r="F24" s="176">
        <v>5.958663732857283</v>
      </c>
      <c r="G24" s="176">
        <v>5.507952378385808</v>
      </c>
      <c r="H24" s="176">
        <v>4.632587507602543</v>
      </c>
      <c r="I24" s="175"/>
      <c r="J24" s="175"/>
    </row>
    <row r="25" spans="1:10" ht="12.75">
      <c r="A25" s="185" t="s">
        <v>592</v>
      </c>
      <c r="B25" s="43"/>
      <c r="C25" s="181"/>
      <c r="D25" s="181"/>
      <c r="E25" s="181"/>
      <c r="F25" s="181"/>
      <c r="G25" s="181"/>
      <c r="H25" s="181"/>
      <c r="I25" s="182"/>
      <c r="J25" s="186"/>
    </row>
    <row r="26" spans="1:10" ht="12.75">
      <c r="A26" s="187"/>
      <c r="B26" s="37" t="s">
        <v>593</v>
      </c>
      <c r="C26" s="174">
        <v>11.465324695051478</v>
      </c>
      <c r="D26" s="174">
        <v>11.474871401920424</v>
      </c>
      <c r="E26" s="174">
        <v>10.428308410314596</v>
      </c>
      <c r="F26" s="174">
        <v>9.84129497174463</v>
      </c>
      <c r="G26" s="174">
        <v>11.461089668583288</v>
      </c>
      <c r="H26" s="174">
        <v>12.351699171340085</v>
      </c>
      <c r="I26" s="175"/>
      <c r="J26" s="175"/>
    </row>
    <row r="27" spans="1:10" ht="12.75">
      <c r="A27" s="188"/>
      <c r="B27" s="39" t="s">
        <v>594</v>
      </c>
      <c r="C27" s="176">
        <v>9.673598191162476</v>
      </c>
      <c r="D27" s="176">
        <v>9.670480708725696</v>
      </c>
      <c r="E27" s="176">
        <v>8.781248574021587</v>
      </c>
      <c r="F27" s="176">
        <v>8.30851219785621</v>
      </c>
      <c r="G27" s="176">
        <v>9.641543604240972</v>
      </c>
      <c r="H27" s="183">
        <v>10.132603576874768</v>
      </c>
      <c r="I27" s="177"/>
      <c r="J27" s="189"/>
    </row>
    <row r="28" spans="1:10" ht="12.75">
      <c r="A28" s="190" t="s">
        <v>595</v>
      </c>
      <c r="B28" s="32"/>
      <c r="C28" s="174">
        <v>130205.1</v>
      </c>
      <c r="D28" s="174">
        <v>131782.3</v>
      </c>
      <c r="E28" s="174">
        <v>129896.4</v>
      </c>
      <c r="F28" s="174">
        <v>144522</v>
      </c>
      <c r="G28" s="174">
        <v>165126.7</v>
      </c>
      <c r="H28" s="174">
        <v>177078.9</v>
      </c>
      <c r="I28" s="175">
        <v>11.259434441601158</v>
      </c>
      <c r="J28" s="175">
        <v>7.23819951588689</v>
      </c>
    </row>
    <row r="29" spans="1:10" ht="12.75">
      <c r="A29" s="191" t="s">
        <v>596</v>
      </c>
      <c r="B29" s="33"/>
      <c r="C29" s="174">
        <v>1160.9</v>
      </c>
      <c r="D29" s="174">
        <v>1063.9</v>
      </c>
      <c r="E29" s="174">
        <v>1020.5</v>
      </c>
      <c r="F29" s="174">
        <v>1018.4</v>
      </c>
      <c r="G29" s="174">
        <v>1068.7</v>
      </c>
      <c r="H29" s="174">
        <v>647.9</v>
      </c>
      <c r="I29" s="175">
        <v>-0.20578147966683957</v>
      </c>
      <c r="J29" s="175">
        <v>-39.374941517731834</v>
      </c>
    </row>
    <row r="30" spans="1:10" ht="12.75">
      <c r="A30" s="191" t="s">
        <v>597</v>
      </c>
      <c r="B30" s="33"/>
      <c r="C30" s="174">
        <v>131366</v>
      </c>
      <c r="D30" s="174">
        <v>132846.2</v>
      </c>
      <c r="E30" s="174">
        <v>130916.9</v>
      </c>
      <c r="F30" s="174">
        <v>145540.4</v>
      </c>
      <c r="G30" s="174">
        <v>166195.4</v>
      </c>
      <c r="H30" s="174">
        <v>177726.8</v>
      </c>
      <c r="I30" s="175">
        <v>11.17006284139022</v>
      </c>
      <c r="J30" s="175">
        <v>6.938459187197694</v>
      </c>
    </row>
    <row r="31" spans="1:10" ht="12.75">
      <c r="A31" s="191" t="s">
        <v>598</v>
      </c>
      <c r="B31" s="33"/>
      <c r="C31" s="174">
        <v>22561.4</v>
      </c>
      <c r="D31" s="174">
        <v>21852.8</v>
      </c>
      <c r="E31" s="174">
        <v>23174.8</v>
      </c>
      <c r="F31" s="174">
        <v>23694.7</v>
      </c>
      <c r="G31" s="174">
        <v>26662.5</v>
      </c>
      <c r="H31" s="174">
        <v>31279.4</v>
      </c>
      <c r="I31" s="175">
        <v>2.243385056181708</v>
      </c>
      <c r="J31" s="175">
        <v>17.31608063759964</v>
      </c>
    </row>
    <row r="32" spans="1:10" ht="12.75">
      <c r="A32" s="191" t="s">
        <v>599</v>
      </c>
      <c r="B32" s="33"/>
      <c r="C32" s="174">
        <v>108804.6</v>
      </c>
      <c r="D32" s="174">
        <v>110993.4</v>
      </c>
      <c r="E32" s="174">
        <v>107742.1</v>
      </c>
      <c r="F32" s="174">
        <v>121845.7</v>
      </c>
      <c r="G32" s="174">
        <v>139532.9</v>
      </c>
      <c r="H32" s="174">
        <v>146447.4</v>
      </c>
      <c r="I32" s="175">
        <v>13.090147676720605</v>
      </c>
      <c r="J32" s="175">
        <v>4.955462116819746</v>
      </c>
    </row>
    <row r="33" spans="1:10" ht="12.75">
      <c r="A33" s="191" t="s">
        <v>600</v>
      </c>
      <c r="B33" s="33"/>
      <c r="C33" s="174">
        <v>-17397.6</v>
      </c>
      <c r="D33" s="174">
        <v>-2188.799999999974</v>
      </c>
      <c r="E33" s="174">
        <v>1062.500000000029</v>
      </c>
      <c r="F33" s="174">
        <v>-14103.6</v>
      </c>
      <c r="G33" s="174">
        <v>-31790.8</v>
      </c>
      <c r="H33" s="174">
        <v>-6914.499999999972</v>
      </c>
      <c r="I33" s="65" t="s">
        <v>251</v>
      </c>
      <c r="J33" s="65" t="s">
        <v>251</v>
      </c>
    </row>
    <row r="34" spans="1:10" ht="12.75">
      <c r="A34" s="191" t="s">
        <v>601</v>
      </c>
      <c r="B34" s="33"/>
      <c r="C34" s="174">
        <v>1392.5</v>
      </c>
      <c r="D34" s="174">
        <v>-3529.7</v>
      </c>
      <c r="E34" s="174">
        <v>-6804.8</v>
      </c>
      <c r="F34" s="174">
        <v>449.09</v>
      </c>
      <c r="G34" s="174">
        <v>6092.3</v>
      </c>
      <c r="H34" s="174">
        <v>-5278.47</v>
      </c>
      <c r="I34" s="65" t="s">
        <v>251</v>
      </c>
      <c r="J34" s="65" t="s">
        <v>251</v>
      </c>
    </row>
    <row r="35" spans="1:10" ht="12.75">
      <c r="A35" s="192" t="s">
        <v>602</v>
      </c>
      <c r="B35" s="34"/>
      <c r="C35" s="193">
        <v>-16005.1</v>
      </c>
      <c r="D35" s="193">
        <v>-5718.499999999974</v>
      </c>
      <c r="E35" s="193">
        <v>-5742.299999999971</v>
      </c>
      <c r="F35" s="193">
        <v>-13654.51</v>
      </c>
      <c r="G35" s="193">
        <v>-25698.5</v>
      </c>
      <c r="H35" s="193">
        <v>-12192.97</v>
      </c>
      <c r="I35" s="75" t="s">
        <v>251</v>
      </c>
      <c r="J35" s="75" t="s">
        <v>251</v>
      </c>
    </row>
    <row r="36" ht="12.75">
      <c r="A36" s="40" t="s">
        <v>603</v>
      </c>
    </row>
    <row r="37" ht="12.75">
      <c r="A37" s="40" t="s">
        <v>698</v>
      </c>
    </row>
    <row r="38" ht="12.75">
      <c r="A38" s="41" t="s">
        <v>604</v>
      </c>
    </row>
    <row r="39" spans="1:8" ht="12.75">
      <c r="A39" s="8" t="s">
        <v>805</v>
      </c>
      <c r="C39" s="42">
        <v>74.14</v>
      </c>
      <c r="D39" s="42">
        <v>70.65</v>
      </c>
      <c r="E39" s="42">
        <v>70.35</v>
      </c>
      <c r="F39" s="42">
        <v>71.4</v>
      </c>
      <c r="G39" s="42">
        <v>74.1</v>
      </c>
      <c r="H39" s="42">
        <v>70.5</v>
      </c>
    </row>
  </sheetData>
  <mergeCells count="2">
    <mergeCell ref="A2:J2"/>
    <mergeCell ref="A4:J4"/>
  </mergeCells>
  <printOptions horizontalCentered="1"/>
  <pageMargins left="2" right="2" top="1.3" bottom="1.3" header="0.5" footer="0.29"/>
  <pageSetup fitToHeight="1" fitToWidth="1" horizontalDpi="600" verticalDpi="600" orientation="landscape" paperSize="9" scale="82" r:id="rId1"/>
</worksheet>
</file>

<file path=xl/worksheets/sheet23.xml><?xml version="1.0" encoding="utf-8"?>
<worksheet xmlns="http://schemas.openxmlformats.org/spreadsheetml/2006/main" xmlns:r="http://schemas.openxmlformats.org/officeDocument/2006/relationships">
  <sheetPr>
    <pageSetUpPr fitToPage="1"/>
  </sheetPr>
  <dimension ref="A1:K57"/>
  <sheetViews>
    <sheetView tabSelected="1" workbookViewId="0" topLeftCell="A4">
      <selection activeCell="F13" sqref="F13"/>
    </sheetView>
  </sheetViews>
  <sheetFormatPr defaultColWidth="9.140625" defaultRowHeight="12.75"/>
  <cols>
    <col min="1" max="1" width="15.57421875" style="8" customWidth="1"/>
    <col min="2" max="2" width="9.140625" style="8" customWidth="1"/>
    <col min="3" max="3" width="8.57421875" style="8" customWidth="1"/>
    <col min="4" max="4" width="8.28125" style="8" customWidth="1"/>
    <col min="5" max="5" width="7.28125" style="8" customWidth="1"/>
    <col min="6" max="6" width="7.7109375" style="8" customWidth="1"/>
    <col min="7" max="9" width="7.140625" style="8" customWidth="1"/>
    <col min="10" max="10" width="7.421875" style="8" customWidth="1"/>
    <col min="11" max="11" width="6.421875" style="8" customWidth="1"/>
    <col min="12" max="12" width="8.140625" style="8" customWidth="1"/>
    <col min="13" max="13" width="7.00390625" style="8" customWidth="1"/>
    <col min="14" max="16384" width="9.140625" style="8" customWidth="1"/>
  </cols>
  <sheetData>
    <row r="1" spans="2:9" ht="12.75">
      <c r="B1" s="943" t="s">
        <v>620</v>
      </c>
      <c r="C1" s="943"/>
      <c r="D1" s="943"/>
      <c r="E1" s="943"/>
      <c r="F1" s="943"/>
      <c r="G1" s="943"/>
      <c r="H1" s="943"/>
      <c r="I1" s="943"/>
    </row>
    <row r="2" spans="2:9" ht="32.25" customHeight="1">
      <c r="B2" s="946" t="s">
        <v>696</v>
      </c>
      <c r="C2" s="947"/>
      <c r="D2" s="947"/>
      <c r="E2" s="947"/>
      <c r="F2" s="947"/>
      <c r="G2" s="947"/>
      <c r="H2" s="947"/>
      <c r="I2" s="947"/>
    </row>
    <row r="4" spans="2:9" ht="12.75">
      <c r="B4" s="847" t="s">
        <v>606</v>
      </c>
      <c r="C4" s="836" t="s">
        <v>783</v>
      </c>
      <c r="D4" s="839" t="s">
        <v>607</v>
      </c>
      <c r="E4" s="840"/>
      <c r="F4" s="841"/>
      <c r="G4" s="840" t="s">
        <v>608</v>
      </c>
      <c r="H4" s="840"/>
      <c r="I4" s="841"/>
    </row>
    <row r="5" spans="2:9" ht="39" customHeight="1">
      <c r="B5" s="849"/>
      <c r="C5" s="837"/>
      <c r="D5" s="71" t="s">
        <v>609</v>
      </c>
      <c r="E5" s="161" t="s">
        <v>610</v>
      </c>
      <c r="F5" s="221" t="s">
        <v>611</v>
      </c>
      <c r="G5" s="161" t="s">
        <v>609</v>
      </c>
      <c r="H5" s="161" t="s">
        <v>610</v>
      </c>
      <c r="I5" s="221" t="s">
        <v>611</v>
      </c>
    </row>
    <row r="6" spans="2:9" ht="18" customHeight="1">
      <c r="B6" s="216" t="s">
        <v>85</v>
      </c>
      <c r="C6" s="217" t="s">
        <v>5</v>
      </c>
      <c r="D6" s="69">
        <v>74.64</v>
      </c>
      <c r="E6" s="64">
        <v>75.25</v>
      </c>
      <c r="F6" s="213">
        <v>74.945</v>
      </c>
      <c r="G6" s="64">
        <v>74.5940625</v>
      </c>
      <c r="H6" s="64">
        <v>75.2040625</v>
      </c>
      <c r="I6" s="213">
        <v>74.8990625</v>
      </c>
    </row>
    <row r="7" spans="2:9" ht="12.75">
      <c r="B7" s="216"/>
      <c r="C7" s="217" t="s">
        <v>612</v>
      </c>
      <c r="D7" s="69">
        <v>74.24</v>
      </c>
      <c r="E7" s="64">
        <v>74.84</v>
      </c>
      <c r="F7" s="213">
        <v>74.54</v>
      </c>
      <c r="G7" s="64">
        <v>72.295</v>
      </c>
      <c r="H7" s="64">
        <v>72.885625</v>
      </c>
      <c r="I7" s="213">
        <v>72.5903125</v>
      </c>
    </row>
    <row r="8" spans="2:9" ht="12.75">
      <c r="B8" s="216"/>
      <c r="C8" s="217" t="s">
        <v>305</v>
      </c>
      <c r="D8" s="69">
        <v>74.25</v>
      </c>
      <c r="E8" s="64">
        <v>74.85</v>
      </c>
      <c r="F8" s="213">
        <v>74.55</v>
      </c>
      <c r="G8" s="64">
        <v>74.32533333333335</v>
      </c>
      <c r="H8" s="64">
        <v>74.92933333333333</v>
      </c>
      <c r="I8" s="213">
        <v>74.62733333333334</v>
      </c>
    </row>
    <row r="9" spans="2:9" ht="12.75">
      <c r="B9" s="216"/>
      <c r="C9" s="217" t="s">
        <v>306</v>
      </c>
      <c r="D9" s="69">
        <v>73.24</v>
      </c>
      <c r="E9" s="64">
        <v>73.85</v>
      </c>
      <c r="F9" s="213">
        <v>73.545</v>
      </c>
      <c r="G9" s="64">
        <v>73.74366666666667</v>
      </c>
      <c r="H9" s="64">
        <v>74.35033333333334</v>
      </c>
      <c r="I9" s="213">
        <v>74.047</v>
      </c>
    </row>
    <row r="10" spans="2:9" ht="12.75">
      <c r="B10" s="216"/>
      <c r="C10" s="217" t="s">
        <v>307</v>
      </c>
      <c r="D10" s="69">
        <v>71.49</v>
      </c>
      <c r="E10" s="64">
        <v>72.1</v>
      </c>
      <c r="F10" s="213">
        <v>71.795</v>
      </c>
      <c r="G10" s="64">
        <v>72.27600000000001</v>
      </c>
      <c r="H10" s="64">
        <v>72.886</v>
      </c>
      <c r="I10" s="213">
        <v>72.581</v>
      </c>
    </row>
    <row r="11" spans="2:9" ht="12.75">
      <c r="B11" s="216"/>
      <c r="C11" s="217" t="s">
        <v>308</v>
      </c>
      <c r="D11" s="69">
        <v>70.91</v>
      </c>
      <c r="E11" s="64">
        <v>71.52</v>
      </c>
      <c r="F11" s="213">
        <v>71.215</v>
      </c>
      <c r="G11" s="64">
        <v>70.80724137931034</v>
      </c>
      <c r="H11" s="64">
        <v>71.41724137931034</v>
      </c>
      <c r="I11" s="213">
        <v>71.11224137931035</v>
      </c>
    </row>
    <row r="12" spans="2:9" ht="12.75">
      <c r="B12" s="216"/>
      <c r="C12" s="217" t="s">
        <v>309</v>
      </c>
      <c r="D12" s="69">
        <v>70.59</v>
      </c>
      <c r="E12" s="64">
        <v>71.18</v>
      </c>
      <c r="F12" s="213">
        <v>70.885</v>
      </c>
      <c r="G12" s="64">
        <v>70.67206896551725</v>
      </c>
      <c r="H12" s="64">
        <v>71.2648275862069</v>
      </c>
      <c r="I12" s="213">
        <v>70.96844827586207</v>
      </c>
    </row>
    <row r="13" spans="2:9" ht="12.75">
      <c r="B13" s="216"/>
      <c r="C13" s="217" t="s">
        <v>310</v>
      </c>
      <c r="D13" s="69">
        <v>70.65</v>
      </c>
      <c r="E13" s="64">
        <v>71.24</v>
      </c>
      <c r="F13" s="213">
        <v>70.945</v>
      </c>
      <c r="G13" s="64">
        <v>70.62666666666668</v>
      </c>
      <c r="H13" s="64">
        <v>71.22133333333335</v>
      </c>
      <c r="I13" s="213">
        <v>70.924</v>
      </c>
    </row>
    <row r="14" spans="2:9" ht="12.75">
      <c r="B14" s="216"/>
      <c r="C14" s="217" t="s">
        <v>311</v>
      </c>
      <c r="D14" s="69">
        <v>70.65</v>
      </c>
      <c r="E14" s="64">
        <v>71.24</v>
      </c>
      <c r="F14" s="213">
        <v>70.945</v>
      </c>
      <c r="G14" s="64">
        <v>70.61</v>
      </c>
      <c r="H14" s="64">
        <v>71.20032258064516</v>
      </c>
      <c r="I14" s="213">
        <v>70.90516129032258</v>
      </c>
    </row>
    <row r="15" spans="2:9" ht="12.75">
      <c r="B15" s="216"/>
      <c r="C15" s="217" t="s">
        <v>312</v>
      </c>
      <c r="D15" s="69">
        <v>70.11</v>
      </c>
      <c r="E15" s="64">
        <v>70.7</v>
      </c>
      <c r="F15" s="213">
        <v>70.405</v>
      </c>
      <c r="G15" s="64">
        <v>70.4674193548387</v>
      </c>
      <c r="H15" s="64">
        <v>71.06935483870969</v>
      </c>
      <c r="I15" s="213">
        <v>70.76838709677419</v>
      </c>
    </row>
    <row r="16" spans="2:9" ht="12.75">
      <c r="B16" s="216"/>
      <c r="C16" s="217" t="s">
        <v>613</v>
      </c>
      <c r="D16" s="69">
        <v>70.35</v>
      </c>
      <c r="E16" s="64">
        <v>70.94</v>
      </c>
      <c r="F16" s="213">
        <v>70.645</v>
      </c>
      <c r="G16" s="64">
        <v>70.29322580645162</v>
      </c>
      <c r="H16" s="64">
        <v>70.90354838709678</v>
      </c>
      <c r="I16" s="213">
        <v>70.59838709677419</v>
      </c>
    </row>
    <row r="17" spans="2:9" ht="12.75">
      <c r="B17" s="216"/>
      <c r="C17" s="217" t="s">
        <v>614</v>
      </c>
      <c r="D17" s="69">
        <v>70.35</v>
      </c>
      <c r="E17" s="64">
        <v>70.94</v>
      </c>
      <c r="F17" s="213">
        <v>70.645</v>
      </c>
      <c r="G17" s="64">
        <v>70.35032258064518</v>
      </c>
      <c r="H17" s="64">
        <v>70.94064516129035</v>
      </c>
      <c r="I17" s="213">
        <v>70.64548387096777</v>
      </c>
    </row>
    <row r="18" spans="2:9" ht="12.75">
      <c r="B18" s="216"/>
      <c r="C18" s="654" t="s">
        <v>784</v>
      </c>
      <c r="D18" s="220">
        <v>71.78916666666667</v>
      </c>
      <c r="E18" s="209">
        <v>72.3875</v>
      </c>
      <c r="F18" s="214">
        <v>72.08833333333332</v>
      </c>
      <c r="G18" s="209">
        <v>71.75508393778581</v>
      </c>
      <c r="H18" s="209">
        <v>72.35605228610494</v>
      </c>
      <c r="I18" s="214">
        <v>72.05556811194538</v>
      </c>
    </row>
    <row r="19" spans="2:9" ht="12.75">
      <c r="B19" s="216"/>
      <c r="C19" s="218"/>
      <c r="D19" s="68"/>
      <c r="E19" s="67"/>
      <c r="F19" s="215"/>
      <c r="G19" s="67"/>
      <c r="H19" s="67"/>
      <c r="I19" s="215"/>
    </row>
    <row r="20" spans="2:9" ht="12.75">
      <c r="B20" s="216" t="s">
        <v>2</v>
      </c>
      <c r="C20" s="217" t="s">
        <v>5</v>
      </c>
      <c r="D20" s="69">
        <v>70.25</v>
      </c>
      <c r="E20" s="64">
        <v>70.84</v>
      </c>
      <c r="F20" s="213">
        <v>70.545</v>
      </c>
      <c r="G20" s="64">
        <v>70.25625</v>
      </c>
      <c r="H20" s="64">
        <v>70.846875</v>
      </c>
      <c r="I20" s="213">
        <v>70.5515625</v>
      </c>
    </row>
    <row r="21" spans="2:9" ht="12.75">
      <c r="B21" s="216"/>
      <c r="C21" s="217" t="s">
        <v>612</v>
      </c>
      <c r="D21" s="69">
        <v>71</v>
      </c>
      <c r="E21" s="64">
        <v>71.59</v>
      </c>
      <c r="F21" s="213">
        <v>71.295</v>
      </c>
      <c r="G21" s="64">
        <v>70.70483870967743</v>
      </c>
      <c r="H21" s="64">
        <v>71.29516129032258</v>
      </c>
      <c r="I21" s="213">
        <v>71</v>
      </c>
    </row>
    <row r="22" spans="2:9" ht="12.75">
      <c r="B22" s="216"/>
      <c r="C22" s="217" t="s">
        <v>305</v>
      </c>
      <c r="D22" s="69">
        <v>71.65</v>
      </c>
      <c r="E22" s="64">
        <v>72.24</v>
      </c>
      <c r="F22" s="213">
        <v>71.945</v>
      </c>
      <c r="G22" s="64">
        <v>71.21451612903225</v>
      </c>
      <c r="H22" s="64">
        <v>71.80451612903227</v>
      </c>
      <c r="I22" s="213">
        <v>71.50951612903225</v>
      </c>
    </row>
    <row r="23" spans="2:9" ht="12.75">
      <c r="B23" s="216"/>
      <c r="C23" s="217" t="s">
        <v>306</v>
      </c>
      <c r="D23" s="69">
        <v>73.14</v>
      </c>
      <c r="E23" s="64">
        <v>74.01</v>
      </c>
      <c r="F23" s="213">
        <v>73.575</v>
      </c>
      <c r="G23" s="64">
        <v>72.91965517241378</v>
      </c>
      <c r="H23" s="64">
        <v>73.52034482758621</v>
      </c>
      <c r="I23" s="213">
        <v>73.22</v>
      </c>
    </row>
    <row r="24" spans="2:9" ht="12.75">
      <c r="B24" s="216"/>
      <c r="C24" s="217" t="s">
        <v>307</v>
      </c>
      <c r="D24" s="69">
        <v>73.75</v>
      </c>
      <c r="E24" s="64">
        <v>74.34</v>
      </c>
      <c r="F24" s="213">
        <v>74.045</v>
      </c>
      <c r="G24" s="64">
        <v>73.903</v>
      </c>
      <c r="H24" s="64">
        <v>74.49399999999999</v>
      </c>
      <c r="I24" s="213">
        <v>74.1985</v>
      </c>
    </row>
    <row r="25" spans="2:9" ht="12.75">
      <c r="B25" s="216"/>
      <c r="C25" s="217" t="s">
        <v>308</v>
      </c>
      <c r="D25" s="69">
        <v>71</v>
      </c>
      <c r="E25" s="64">
        <v>71.59</v>
      </c>
      <c r="F25" s="213">
        <v>71.295</v>
      </c>
      <c r="G25" s="64">
        <v>72.35689655172413</v>
      </c>
      <c r="H25" s="64">
        <v>72.94724137931036</v>
      </c>
      <c r="I25" s="213">
        <v>72.65206896551724</v>
      </c>
    </row>
    <row r="26" spans="2:9" ht="12.75">
      <c r="B26" s="216"/>
      <c r="C26" s="217" t="s">
        <v>309</v>
      </c>
      <c r="D26" s="69">
        <v>71</v>
      </c>
      <c r="E26" s="64">
        <v>71.59</v>
      </c>
      <c r="F26" s="213">
        <v>71.295</v>
      </c>
      <c r="G26" s="64">
        <v>71.06133333333334</v>
      </c>
      <c r="H26" s="64">
        <v>71.65333333333335</v>
      </c>
      <c r="I26" s="213">
        <v>71.35733333333334</v>
      </c>
    </row>
    <row r="27" spans="2:9" ht="12.75">
      <c r="B27" s="216"/>
      <c r="C27" s="217" t="s">
        <v>310</v>
      </c>
      <c r="D27" s="69">
        <v>71.4</v>
      </c>
      <c r="E27" s="64">
        <v>71.99</v>
      </c>
      <c r="F27" s="213">
        <v>71.695</v>
      </c>
      <c r="G27" s="64">
        <v>71.24241379310344</v>
      </c>
      <c r="H27" s="64">
        <v>71.83275862068966</v>
      </c>
      <c r="I27" s="213">
        <v>71.53758620689655</v>
      </c>
    </row>
    <row r="28" spans="2:9" ht="12.75">
      <c r="B28" s="216"/>
      <c r="C28" s="217" t="s">
        <v>311</v>
      </c>
      <c r="D28" s="69">
        <v>72.01</v>
      </c>
      <c r="E28" s="64">
        <v>72.6</v>
      </c>
      <c r="F28" s="213">
        <v>72.305</v>
      </c>
      <c r="G28" s="64">
        <v>71.53516129032259</v>
      </c>
      <c r="H28" s="64">
        <v>72.12548387096776</v>
      </c>
      <c r="I28" s="213">
        <v>71.83032258064517</v>
      </c>
    </row>
    <row r="29" spans="2:9" ht="12.75">
      <c r="B29" s="216"/>
      <c r="C29" s="217" t="s">
        <v>312</v>
      </c>
      <c r="D29" s="69">
        <v>72.19</v>
      </c>
      <c r="E29" s="64">
        <v>72.78</v>
      </c>
      <c r="F29" s="213">
        <v>72.485</v>
      </c>
      <c r="G29" s="64">
        <v>72.20967741935483</v>
      </c>
      <c r="H29" s="64">
        <v>72.86612903225806</v>
      </c>
      <c r="I29" s="213">
        <v>72.53790322580645</v>
      </c>
    </row>
    <row r="30" spans="2:9" ht="12.75">
      <c r="B30" s="216"/>
      <c r="C30" s="217" t="s">
        <v>613</v>
      </c>
      <c r="D30" s="69">
        <v>73.45</v>
      </c>
      <c r="E30" s="64">
        <v>74.04</v>
      </c>
      <c r="F30" s="213">
        <v>73.745</v>
      </c>
      <c r="G30" s="64">
        <v>73.28258064516129</v>
      </c>
      <c r="H30" s="64">
        <v>73.8732258064516</v>
      </c>
      <c r="I30" s="213">
        <v>73.57790322580644</v>
      </c>
    </row>
    <row r="31" spans="2:9" ht="12.75">
      <c r="B31" s="216"/>
      <c r="C31" s="217" t="s">
        <v>614</v>
      </c>
      <c r="D31" s="69">
        <v>74.1</v>
      </c>
      <c r="E31" s="64">
        <v>74.69</v>
      </c>
      <c r="F31" s="213">
        <v>74.395</v>
      </c>
      <c r="G31" s="64">
        <v>73.628125</v>
      </c>
      <c r="H31" s="64">
        <v>74.2184375</v>
      </c>
      <c r="I31" s="213">
        <v>73.92328125</v>
      </c>
    </row>
    <row r="32" spans="2:9" ht="12.75">
      <c r="B32" s="216"/>
      <c r="C32" s="654" t="s">
        <v>784</v>
      </c>
      <c r="D32" s="220">
        <v>72.07833333333335</v>
      </c>
      <c r="E32" s="209">
        <v>72.69166666666666</v>
      </c>
      <c r="F32" s="214">
        <v>72.385</v>
      </c>
      <c r="G32" s="209">
        <v>72.02620400367691</v>
      </c>
      <c r="H32" s="209">
        <v>72.62312556582931</v>
      </c>
      <c r="I32" s="214">
        <v>72.32466478475311</v>
      </c>
    </row>
    <row r="33" spans="2:9" ht="12.75">
      <c r="B33" s="216"/>
      <c r="C33" s="219"/>
      <c r="D33" s="68"/>
      <c r="E33" s="67"/>
      <c r="F33" s="215"/>
      <c r="G33" s="67"/>
      <c r="H33" s="67"/>
      <c r="I33" s="215"/>
    </row>
    <row r="34" spans="2:9" ht="12.75">
      <c r="B34" s="216" t="s">
        <v>3</v>
      </c>
      <c r="C34" s="217" t="s">
        <v>5</v>
      </c>
      <c r="D34" s="69">
        <v>74.35</v>
      </c>
      <c r="E34" s="64">
        <v>74.94</v>
      </c>
      <c r="F34" s="213">
        <v>74.65</v>
      </c>
      <c r="G34" s="64">
        <v>74.46</v>
      </c>
      <c r="H34" s="64">
        <v>75.05</v>
      </c>
      <c r="I34" s="213">
        <v>74.76</v>
      </c>
    </row>
    <row r="35" spans="2:9" ht="12.75">
      <c r="B35" s="216"/>
      <c r="C35" s="217" t="s">
        <v>612</v>
      </c>
      <c r="D35" s="69">
        <v>73.6</v>
      </c>
      <c r="E35" s="64">
        <v>74.19</v>
      </c>
      <c r="F35" s="213">
        <v>73.9</v>
      </c>
      <c r="G35" s="64">
        <v>74.08</v>
      </c>
      <c r="H35" s="64">
        <v>74.67</v>
      </c>
      <c r="I35" s="213">
        <v>74.37</v>
      </c>
    </row>
    <row r="36" spans="2:9" ht="12.75">
      <c r="B36" s="216"/>
      <c r="C36" s="217" t="s">
        <v>305</v>
      </c>
      <c r="D36" s="69">
        <v>72.59</v>
      </c>
      <c r="E36" s="64">
        <v>73.19</v>
      </c>
      <c r="F36" s="213">
        <v>72.89</v>
      </c>
      <c r="G36" s="64">
        <v>73.17838709677419</v>
      </c>
      <c r="H36" s="64">
        <v>73.76935483870967</v>
      </c>
      <c r="I36" s="213">
        <v>73.47387096774193</v>
      </c>
    </row>
    <row r="37" spans="2:9" ht="12.75">
      <c r="B37" s="216"/>
      <c r="C37" s="217" t="s">
        <v>306</v>
      </c>
      <c r="D37" s="69">
        <v>72.3</v>
      </c>
      <c r="E37" s="64">
        <v>72.89</v>
      </c>
      <c r="F37" s="213">
        <v>72.595</v>
      </c>
      <c r="G37" s="64">
        <v>71.8643333333333</v>
      </c>
      <c r="H37" s="64">
        <v>72.455</v>
      </c>
      <c r="I37" s="213">
        <v>72.15966666666665</v>
      </c>
    </row>
    <row r="38" spans="2:9" ht="12.75">
      <c r="B38" s="216"/>
      <c r="C38" s="217" t="s">
        <v>307</v>
      </c>
      <c r="D38" s="69">
        <v>71.45</v>
      </c>
      <c r="E38" s="64">
        <v>72.04</v>
      </c>
      <c r="F38" s="213">
        <v>71.745</v>
      </c>
      <c r="G38" s="64">
        <v>71.4455172413793</v>
      </c>
      <c r="H38" s="64">
        <v>72.03655172413792</v>
      </c>
      <c r="I38" s="213">
        <v>71.74103448275861</v>
      </c>
    </row>
    <row r="39" spans="2:9" ht="12.75">
      <c r="B39" s="216"/>
      <c r="C39" s="217" t="s">
        <v>308</v>
      </c>
      <c r="D39" s="69">
        <v>71.1</v>
      </c>
      <c r="E39" s="64">
        <v>71.69</v>
      </c>
      <c r="F39" s="213">
        <v>71.4</v>
      </c>
      <c r="G39" s="64">
        <v>70.98</v>
      </c>
      <c r="H39" s="64">
        <v>71.57</v>
      </c>
      <c r="I39" s="213">
        <v>71.28</v>
      </c>
    </row>
    <row r="40" spans="2:9" ht="12.75">
      <c r="B40" s="216"/>
      <c r="C40" s="217" t="s">
        <v>309</v>
      </c>
      <c r="D40" s="69">
        <v>70.35</v>
      </c>
      <c r="E40" s="64">
        <v>70.94</v>
      </c>
      <c r="F40" s="213">
        <v>70.645</v>
      </c>
      <c r="G40" s="64">
        <v>70.53965517241382</v>
      </c>
      <c r="H40" s="64">
        <v>71.13068965517243</v>
      </c>
      <c r="I40" s="213">
        <v>70.83517241379312</v>
      </c>
    </row>
    <row r="41" spans="2:9" ht="12.75">
      <c r="B41" s="216"/>
      <c r="C41" s="217" t="s">
        <v>844</v>
      </c>
      <c r="D41" s="69">
        <v>70.5</v>
      </c>
      <c r="E41" s="64">
        <v>71.09</v>
      </c>
      <c r="F41" s="213">
        <v>70.795</v>
      </c>
      <c r="G41" s="64">
        <v>70.55633333333334</v>
      </c>
      <c r="H41" s="64">
        <v>71.14900000000002</v>
      </c>
      <c r="I41" s="213">
        <v>70.85266666666668</v>
      </c>
    </row>
    <row r="42" spans="2:9" ht="12.75">
      <c r="B42" s="222"/>
      <c r="C42" s="223"/>
      <c r="D42" s="70"/>
      <c r="E42" s="224"/>
      <c r="F42" s="225"/>
      <c r="G42" s="224"/>
      <c r="H42" s="224"/>
      <c r="I42" s="225"/>
    </row>
    <row r="44" ht="12.75">
      <c r="C44" s="8" t="s">
        <v>879</v>
      </c>
    </row>
    <row r="46" ht="15.75">
      <c r="E46" s="240" t="s">
        <v>869</v>
      </c>
    </row>
    <row r="47" spans="1:11" s="241" customFormat="1" ht="18.75">
      <c r="A47" s="829" t="s">
        <v>695</v>
      </c>
      <c r="B47" s="829"/>
      <c r="C47" s="829"/>
      <c r="D47" s="829"/>
      <c r="E47" s="829"/>
      <c r="F47" s="829"/>
      <c r="G47" s="829"/>
      <c r="H47" s="829"/>
      <c r="I47" s="829"/>
      <c r="J47" s="829"/>
      <c r="K47" s="829"/>
    </row>
    <row r="49" spans="1:11" ht="12.75">
      <c r="A49" s="948"/>
      <c r="B49" s="861" t="s">
        <v>616</v>
      </c>
      <c r="C49" s="944"/>
      <c r="D49" s="937"/>
      <c r="E49" s="861" t="s">
        <v>849</v>
      </c>
      <c r="F49" s="944"/>
      <c r="G49" s="937"/>
      <c r="H49" s="227"/>
      <c r="I49" s="227" t="s">
        <v>315</v>
      </c>
      <c r="J49" s="227"/>
      <c r="K49" s="228"/>
    </row>
    <row r="50" spans="1:11" ht="12.75">
      <c r="A50" s="949"/>
      <c r="B50" s="862"/>
      <c r="C50" s="945"/>
      <c r="D50" s="938"/>
      <c r="E50" s="862"/>
      <c r="F50" s="945"/>
      <c r="G50" s="938"/>
      <c r="H50" s="950" t="s">
        <v>617</v>
      </c>
      <c r="I50" s="951"/>
      <c r="J50" s="951" t="s">
        <v>870</v>
      </c>
      <c r="K50" s="951"/>
    </row>
    <row r="51" spans="1:11" ht="12.75">
      <c r="A51" s="232"/>
      <c r="B51" s="235">
        <v>2004</v>
      </c>
      <c r="C51" s="229">
        <v>2005</v>
      </c>
      <c r="D51" s="231">
        <v>2006</v>
      </c>
      <c r="E51" s="235">
        <v>2004</v>
      </c>
      <c r="F51" s="229">
        <v>2005</v>
      </c>
      <c r="G51" s="231">
        <v>2006</v>
      </c>
      <c r="H51" s="229">
        <v>2005</v>
      </c>
      <c r="I51" s="230">
        <v>2006</v>
      </c>
      <c r="J51" s="229">
        <v>2005</v>
      </c>
      <c r="K51" s="231">
        <v>2006</v>
      </c>
    </row>
    <row r="52" spans="1:11" ht="12.75">
      <c r="A52" s="233" t="s">
        <v>618</v>
      </c>
      <c r="B52" s="236">
        <v>38.02</v>
      </c>
      <c r="C52" s="210">
        <v>57.41</v>
      </c>
      <c r="D52" s="237">
        <v>76.54</v>
      </c>
      <c r="E52" s="236">
        <v>53.49</v>
      </c>
      <c r="F52" s="210">
        <v>63.08</v>
      </c>
      <c r="G52" s="237">
        <v>61.02</v>
      </c>
      <c r="H52" s="272">
        <v>50.99947396107311</v>
      </c>
      <c r="I52" s="273">
        <v>33.32172095453757</v>
      </c>
      <c r="J52" s="272">
        <v>17.92858478220228</v>
      </c>
      <c r="K52" s="273">
        <v>-3.2656943563728476</v>
      </c>
    </row>
    <row r="53" spans="1:11" ht="12.75">
      <c r="A53" s="234" t="s">
        <v>684</v>
      </c>
      <c r="B53" s="238">
        <v>403.15</v>
      </c>
      <c r="C53" s="226">
        <v>418.35</v>
      </c>
      <c r="D53" s="239">
        <v>663.25</v>
      </c>
      <c r="E53" s="238">
        <v>440.65</v>
      </c>
      <c r="F53" s="226">
        <v>556.5</v>
      </c>
      <c r="G53" s="239">
        <v>643.25</v>
      </c>
      <c r="H53" s="274">
        <v>3.7703088180577993</v>
      </c>
      <c r="I53" s="275">
        <v>58.53950041831001</v>
      </c>
      <c r="J53" s="274">
        <v>26.290706910246243</v>
      </c>
      <c r="K53" s="275">
        <v>15.588499550763714</v>
      </c>
    </row>
    <row r="55" ht="12.75">
      <c r="A55" s="61" t="s">
        <v>619</v>
      </c>
    </row>
    <row r="56" ht="12.75">
      <c r="A56" s="211" t="s">
        <v>683</v>
      </c>
    </row>
    <row r="57" ht="12.75">
      <c r="A57" s="212" t="s">
        <v>694</v>
      </c>
    </row>
  </sheetData>
  <mergeCells count="12">
    <mergeCell ref="A49:A50"/>
    <mergeCell ref="A47:K47"/>
    <mergeCell ref="H50:I50"/>
    <mergeCell ref="J50:K50"/>
    <mergeCell ref="B1:I1"/>
    <mergeCell ref="E49:G50"/>
    <mergeCell ref="B49:D50"/>
    <mergeCell ref="B2:I2"/>
    <mergeCell ref="B4:B5"/>
    <mergeCell ref="C4:C5"/>
    <mergeCell ref="D4:F4"/>
    <mergeCell ref="G4:I4"/>
  </mergeCells>
  <printOptions horizontalCentered="1"/>
  <pageMargins left="1.3" right="1.3" top="2" bottom="2" header="0.5" footer="0.5"/>
  <pageSetup fitToHeight="1"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showGridLines="0" workbookViewId="0" topLeftCell="A1">
      <selection activeCell="C19" sqref="C19"/>
    </sheetView>
  </sheetViews>
  <sheetFormatPr defaultColWidth="9.140625" defaultRowHeight="12.75"/>
  <cols>
    <col min="1" max="1" width="33.28125" style="1" customWidth="1"/>
    <col min="2" max="2" width="8.28125" style="1" customWidth="1"/>
    <col min="3" max="3" width="9.28125" style="1" customWidth="1"/>
    <col min="4" max="4" width="9.8515625" style="1" customWidth="1"/>
    <col min="5" max="5" width="9.28125" style="1" customWidth="1"/>
    <col min="6" max="6" width="8.28125" style="1" customWidth="1"/>
    <col min="7" max="7" width="2.57421875" style="1" customWidth="1"/>
    <col min="8" max="8" width="5.8515625" style="1" customWidth="1"/>
    <col min="9" max="9" width="8.421875" style="1" customWidth="1"/>
    <col min="10" max="10" width="2.8515625" style="1" customWidth="1"/>
    <col min="11" max="11" width="5.57421875" style="1" customWidth="1"/>
    <col min="12" max="16384" width="22.421875" style="1" customWidth="1"/>
  </cols>
  <sheetData>
    <row r="1" spans="1:11" ht="15.75">
      <c r="A1" s="820" t="s">
        <v>81</v>
      </c>
      <c r="B1" s="820"/>
      <c r="C1" s="820"/>
      <c r="D1" s="820"/>
      <c r="E1" s="820"/>
      <c r="F1" s="820"/>
      <c r="G1" s="820"/>
      <c r="H1" s="820"/>
      <c r="I1" s="820"/>
      <c r="J1" s="820"/>
      <c r="K1" s="820"/>
    </row>
    <row r="2" spans="1:11" ht="19.5" customHeight="1">
      <c r="A2" s="829" t="s">
        <v>811</v>
      </c>
      <c r="B2" s="829"/>
      <c r="C2" s="829"/>
      <c r="D2" s="829"/>
      <c r="E2" s="829"/>
      <c r="F2" s="829"/>
      <c r="G2" s="829"/>
      <c r="H2" s="829"/>
      <c r="I2" s="829"/>
      <c r="J2" s="829"/>
      <c r="K2" s="829"/>
    </row>
    <row r="3" spans="1:11" ht="15" customHeight="1">
      <c r="A3" s="8"/>
      <c r="K3" s="309" t="s">
        <v>750</v>
      </c>
    </row>
    <row r="4" spans="1:11" ht="15" customHeight="1">
      <c r="A4" s="313"/>
      <c r="B4" s="314"/>
      <c r="C4" s="315"/>
      <c r="D4" s="315"/>
      <c r="E4" s="311"/>
      <c r="F4" s="825" t="str">
        <f>'Monetary Survey'!F4:K4</f>
        <v>Changes In the First Eight Months of</v>
      </c>
      <c r="G4" s="826"/>
      <c r="H4" s="826"/>
      <c r="I4" s="826"/>
      <c r="J4" s="826"/>
      <c r="K4" s="827"/>
    </row>
    <row r="5" spans="1:11" s="58" customFormat="1" ht="15" customHeight="1">
      <c r="A5" s="291"/>
      <c r="B5" s="292">
        <v>2005</v>
      </c>
      <c r="C5" s="292">
        <v>2006</v>
      </c>
      <c r="D5" s="292">
        <v>2006</v>
      </c>
      <c r="E5" s="293">
        <v>2007</v>
      </c>
      <c r="F5" s="822" t="s">
        <v>2</v>
      </c>
      <c r="G5" s="823"/>
      <c r="H5" s="824"/>
      <c r="I5" s="822" t="s">
        <v>3</v>
      </c>
      <c r="J5" s="823"/>
      <c r="K5" s="824"/>
    </row>
    <row r="6" spans="1:11" ht="15" customHeight="1">
      <c r="A6" s="294"/>
      <c r="B6" s="295" t="s">
        <v>4</v>
      </c>
      <c r="C6" s="295" t="str">
        <f>'Monetary Survey'!C6</f>
        <v>Mar</v>
      </c>
      <c r="D6" s="295" t="s">
        <v>6</v>
      </c>
      <c r="E6" s="296" t="str">
        <f>'Monetary Survey'!E6</f>
        <v>Mar (e)</v>
      </c>
      <c r="F6" s="297" t="s">
        <v>7</v>
      </c>
      <c r="G6" s="297" t="s">
        <v>1</v>
      </c>
      <c r="H6" s="298" t="s">
        <v>88</v>
      </c>
      <c r="I6" s="297" t="s">
        <v>7</v>
      </c>
      <c r="J6" s="297" t="s">
        <v>1</v>
      </c>
      <c r="K6" s="298" t="s">
        <v>88</v>
      </c>
    </row>
    <row r="7" spans="1:11" s="58" customFormat="1" ht="15" customHeight="1">
      <c r="A7" s="289" t="s">
        <v>31</v>
      </c>
      <c r="B7" s="58">
        <v>105444.17585475794</v>
      </c>
      <c r="C7" s="58">
        <v>114444.16645279156</v>
      </c>
      <c r="D7" s="58">
        <v>133130.01961414062</v>
      </c>
      <c r="E7" s="299">
        <v>142705.81000318797</v>
      </c>
      <c r="F7" s="58">
        <v>8999.990598033619</v>
      </c>
      <c r="H7" s="299">
        <v>8.53531314088934</v>
      </c>
      <c r="I7" s="58">
        <v>9575.790389047354</v>
      </c>
      <c r="K7" s="299">
        <v>7.192810770103909</v>
      </c>
    </row>
    <row r="8" spans="1:11" ht="15" customHeight="1">
      <c r="A8" s="45" t="s">
        <v>32</v>
      </c>
      <c r="B8" s="1">
        <v>383.37041935994125</v>
      </c>
      <c r="C8" s="1">
        <v>389.0923659175524</v>
      </c>
      <c r="D8" s="1">
        <v>405.0048268206231</v>
      </c>
      <c r="E8" s="246">
        <v>0</v>
      </c>
      <c r="F8" s="1">
        <v>5.7219465576111475</v>
      </c>
      <c r="H8" s="246">
        <v>1.4925373134328577</v>
      </c>
      <c r="I8" s="1">
        <v>-405.0048268206231</v>
      </c>
      <c r="K8" s="246">
        <v>-100</v>
      </c>
    </row>
    <row r="9" spans="1:11" ht="15" customHeight="1">
      <c r="A9" s="45" t="s">
        <v>33</v>
      </c>
      <c r="B9" s="1">
        <v>637.064325198</v>
      </c>
      <c r="C9" s="1">
        <v>629.349761874</v>
      </c>
      <c r="D9" s="1">
        <v>663.68576432</v>
      </c>
      <c r="E9" s="246">
        <v>647.871236188</v>
      </c>
      <c r="F9" s="1">
        <v>-7.7145633239999825</v>
      </c>
      <c r="H9" s="246">
        <v>-1.2109551608626477</v>
      </c>
      <c r="I9" s="1">
        <v>-15.814528131999964</v>
      </c>
      <c r="K9" s="246">
        <v>-2.3828337117043987</v>
      </c>
    </row>
    <row r="10" spans="1:11" s="58" customFormat="1" ht="15" customHeight="1">
      <c r="A10" s="45" t="s">
        <v>34</v>
      </c>
      <c r="B10" s="1">
        <v>0</v>
      </c>
      <c r="C10" s="1">
        <v>0</v>
      </c>
      <c r="D10" s="1">
        <v>0</v>
      </c>
      <c r="E10" s="246">
        <v>0</v>
      </c>
      <c r="F10" s="1">
        <v>0</v>
      </c>
      <c r="G10" s="1"/>
      <c r="H10" s="673"/>
      <c r="I10" s="674">
        <v>0</v>
      </c>
      <c r="J10" s="1"/>
      <c r="K10" s="673"/>
    </row>
    <row r="11" spans="1:11" ht="15" customHeight="1">
      <c r="A11" s="244" t="s">
        <v>35</v>
      </c>
      <c r="B11" s="243">
        <v>104423.74111019999</v>
      </c>
      <c r="C11" s="243">
        <v>113425.724325</v>
      </c>
      <c r="D11" s="243">
        <v>132061.329023</v>
      </c>
      <c r="E11" s="245">
        <v>142057.93876699999</v>
      </c>
      <c r="F11" s="243">
        <v>9001.983214800013</v>
      </c>
      <c r="G11" s="243"/>
      <c r="H11" s="245">
        <v>8.620628909761125</v>
      </c>
      <c r="I11" s="243">
        <v>9996.609743999987</v>
      </c>
      <c r="J11" s="243"/>
      <c r="K11" s="245">
        <v>7.569672225742149</v>
      </c>
    </row>
    <row r="12" spans="1:11" s="58" customFormat="1" ht="15" customHeight="1">
      <c r="A12" s="289" t="s">
        <v>36</v>
      </c>
      <c r="B12" s="58">
        <v>15343.7842</v>
      </c>
      <c r="C12" s="58">
        <v>17584.757892</v>
      </c>
      <c r="D12" s="58">
        <v>12108.665070000001</v>
      </c>
      <c r="E12" s="299">
        <v>19122.95577</v>
      </c>
      <c r="F12" s="58">
        <v>2240.9736920000014</v>
      </c>
      <c r="H12" s="299">
        <v>14.605091304660043</v>
      </c>
      <c r="I12" s="58">
        <v>7014.2907</v>
      </c>
      <c r="K12" s="299">
        <v>57.92786124193291</v>
      </c>
    </row>
    <row r="13" spans="1:11" ht="15" customHeight="1">
      <c r="A13" s="45" t="s">
        <v>37</v>
      </c>
      <c r="B13" s="1">
        <v>10921.1565</v>
      </c>
      <c r="C13" s="1">
        <v>15781.447522</v>
      </c>
      <c r="D13" s="1">
        <v>9209.337</v>
      </c>
      <c r="E13" s="246">
        <v>18297.3677</v>
      </c>
      <c r="F13" s="1">
        <v>4860.291022000001</v>
      </c>
      <c r="H13" s="246">
        <v>44.5034463337285</v>
      </c>
      <c r="I13" s="1">
        <v>9088.0307</v>
      </c>
      <c r="K13" s="246">
        <v>98.68279008575753</v>
      </c>
    </row>
    <row r="14" spans="1:11" ht="15" customHeight="1">
      <c r="A14" s="45" t="s">
        <v>38</v>
      </c>
      <c r="B14" s="1">
        <v>1518.6809999999998</v>
      </c>
      <c r="C14" s="1">
        <v>1518.68237</v>
      </c>
      <c r="D14" s="1">
        <v>1518.62237</v>
      </c>
      <c r="E14" s="246">
        <v>518.62237</v>
      </c>
      <c r="F14" s="1">
        <v>0.0013700000001790613</v>
      </c>
      <c r="H14" s="246">
        <v>9.020985975192035E-05</v>
      </c>
      <c r="I14" s="1">
        <v>-1000</v>
      </c>
      <c r="K14" s="246">
        <v>-65.8491551128672</v>
      </c>
    </row>
    <row r="15" spans="1:11" s="58" customFormat="1" ht="15" customHeight="1">
      <c r="A15" s="45" t="s">
        <v>39</v>
      </c>
      <c r="B15" s="1">
        <v>280.93769999999995</v>
      </c>
      <c r="C15" s="1">
        <v>284.628</v>
      </c>
      <c r="D15" s="1">
        <v>309.7057</v>
      </c>
      <c r="E15" s="246">
        <v>306.96569999999997</v>
      </c>
      <c r="F15" s="1">
        <v>3.690300000000036</v>
      </c>
      <c r="G15" s="1"/>
      <c r="H15" s="246">
        <v>1.3135652495197463</v>
      </c>
      <c r="I15" s="1">
        <v>-2.740000000000009</v>
      </c>
      <c r="J15" s="1"/>
      <c r="K15" s="246">
        <v>-0.8847108722894055</v>
      </c>
    </row>
    <row r="16" spans="1:11" s="58" customFormat="1" ht="15" customHeight="1">
      <c r="A16" s="244" t="s">
        <v>40</v>
      </c>
      <c r="B16" s="243">
        <v>2623.009</v>
      </c>
      <c r="C16" s="243">
        <v>0</v>
      </c>
      <c r="D16" s="243">
        <v>1071</v>
      </c>
      <c r="E16" s="245">
        <v>0</v>
      </c>
      <c r="F16" s="243">
        <v>-2623.009</v>
      </c>
      <c r="G16" s="243"/>
      <c r="H16" s="245">
        <v>-100</v>
      </c>
      <c r="I16" s="243">
        <v>-1071</v>
      </c>
      <c r="J16" s="243"/>
      <c r="K16" s="245">
        <v>-100</v>
      </c>
    </row>
    <row r="17" spans="1:11" s="58" customFormat="1" ht="15" customHeight="1">
      <c r="A17" s="301" t="s">
        <v>41</v>
      </c>
      <c r="B17" s="302">
        <v>8.5</v>
      </c>
      <c r="C17" s="302">
        <v>8.5</v>
      </c>
      <c r="D17" s="302">
        <v>8.5</v>
      </c>
      <c r="E17" s="303">
        <v>8.5</v>
      </c>
      <c r="F17" s="302">
        <v>0</v>
      </c>
      <c r="G17" s="302"/>
      <c r="H17" s="303">
        <v>0</v>
      </c>
      <c r="I17" s="302">
        <v>0</v>
      </c>
      <c r="J17" s="302"/>
      <c r="K17" s="303">
        <v>0</v>
      </c>
    </row>
    <row r="18" spans="1:11" s="307" customFormat="1" ht="15" customHeight="1">
      <c r="A18" s="285" t="s">
        <v>42</v>
      </c>
      <c r="B18" s="305">
        <v>1326.665</v>
      </c>
      <c r="C18" s="305">
        <v>1205.943</v>
      </c>
      <c r="D18" s="305">
        <v>1038.45251</v>
      </c>
      <c r="E18" s="306">
        <v>746.1495</v>
      </c>
      <c r="F18" s="305">
        <v>-120.72199999999998</v>
      </c>
      <c r="G18" s="305"/>
      <c r="H18" s="306">
        <v>-9.099659672939286</v>
      </c>
      <c r="I18" s="305">
        <v>-292.3030100000001</v>
      </c>
      <c r="J18" s="305"/>
      <c r="K18" s="306">
        <v>-28.147941979551867</v>
      </c>
    </row>
    <row r="19" spans="1:11" s="58" customFormat="1" ht="15" customHeight="1">
      <c r="A19" s="45" t="s">
        <v>43</v>
      </c>
      <c r="B19" s="1">
        <v>1294.665</v>
      </c>
      <c r="C19" s="1">
        <v>1153.674</v>
      </c>
      <c r="D19" s="1">
        <v>979.1835100000001</v>
      </c>
      <c r="E19" s="246">
        <v>714.1495</v>
      </c>
      <c r="F19" s="1">
        <v>-140.99099999999999</v>
      </c>
      <c r="G19" s="1"/>
      <c r="H19" s="246">
        <v>-10.8901530511754</v>
      </c>
      <c r="I19" s="1">
        <v>-265.0340100000001</v>
      </c>
      <c r="J19" s="1"/>
      <c r="K19" s="246">
        <v>-27.06683755325905</v>
      </c>
    </row>
    <row r="20" spans="1:11" ht="15" customHeight="1">
      <c r="A20" s="244" t="s">
        <v>44</v>
      </c>
      <c r="B20" s="243">
        <v>32</v>
      </c>
      <c r="C20" s="243">
        <v>52.269</v>
      </c>
      <c r="D20" s="243">
        <v>59.269</v>
      </c>
      <c r="E20" s="245">
        <v>32</v>
      </c>
      <c r="F20" s="243">
        <v>20.269</v>
      </c>
      <c r="G20" s="243"/>
      <c r="H20" s="245">
        <v>63.340625</v>
      </c>
      <c r="I20" s="243">
        <v>-27.269</v>
      </c>
      <c r="J20" s="243"/>
      <c r="K20" s="245">
        <v>-46.008874791206196</v>
      </c>
    </row>
    <row r="21" spans="1:11" s="307" customFormat="1" ht="15" customHeight="1">
      <c r="A21" s="289" t="s">
        <v>45</v>
      </c>
      <c r="B21" s="307">
        <v>1723.9787999999999</v>
      </c>
      <c r="C21" s="307">
        <v>120.748</v>
      </c>
      <c r="D21" s="307">
        <v>329.165</v>
      </c>
      <c r="E21" s="299">
        <v>374.9</v>
      </c>
      <c r="F21" s="307">
        <v>-1603.2307999999998</v>
      </c>
      <c r="H21" s="299">
        <v>-92.99596955600614</v>
      </c>
      <c r="I21" s="307">
        <v>45.735</v>
      </c>
      <c r="K21" s="299">
        <v>13.894247565810447</v>
      </c>
    </row>
    <row r="22" spans="1:11" ht="15" customHeight="1">
      <c r="A22" s="45" t="s">
        <v>46</v>
      </c>
      <c r="B22" s="1">
        <v>222.85</v>
      </c>
      <c r="C22" s="1">
        <v>120.748</v>
      </c>
      <c r="D22" s="1">
        <v>329.165</v>
      </c>
      <c r="E22" s="246">
        <v>374.9</v>
      </c>
      <c r="F22" s="1">
        <v>-102.10199999999999</v>
      </c>
      <c r="H22" s="246">
        <v>-45.81646847655374</v>
      </c>
      <c r="I22" s="1">
        <v>45.735</v>
      </c>
      <c r="K22" s="246">
        <v>13.894247565810447</v>
      </c>
    </row>
    <row r="23" spans="1:11" ht="15" customHeight="1">
      <c r="A23" s="244" t="s">
        <v>703</v>
      </c>
      <c r="B23" s="243">
        <v>1501.1288</v>
      </c>
      <c r="C23" s="243">
        <v>0</v>
      </c>
      <c r="D23" s="243">
        <v>0</v>
      </c>
      <c r="E23" s="245">
        <v>0</v>
      </c>
      <c r="F23" s="243">
        <v>-1501.1288</v>
      </c>
      <c r="G23" s="243"/>
      <c r="H23" s="245">
        <v>-100</v>
      </c>
      <c r="I23" s="243">
        <v>0</v>
      </c>
      <c r="J23" s="243"/>
      <c r="K23" s="675"/>
    </row>
    <row r="24" spans="1:11" s="58" customFormat="1" ht="15" customHeight="1">
      <c r="A24" s="301" t="s">
        <v>47</v>
      </c>
      <c r="B24" s="302">
        <v>3746.874592</v>
      </c>
      <c r="C24" s="302">
        <v>2859.032436</v>
      </c>
      <c r="D24" s="302">
        <v>3208.52742</v>
      </c>
      <c r="E24" s="303">
        <v>4579.8819</v>
      </c>
      <c r="F24" s="302">
        <v>-887.8421560000002</v>
      </c>
      <c r="G24" s="302"/>
      <c r="H24" s="303">
        <v>-23.695539687814566</v>
      </c>
      <c r="I24" s="302">
        <v>1371.3544800000004</v>
      </c>
      <c r="J24" s="302"/>
      <c r="K24" s="303">
        <v>42.740930666567294</v>
      </c>
    </row>
    <row r="25" spans="1:11" s="58" customFormat="1" ht="15" customHeight="1">
      <c r="A25" s="301" t="s">
        <v>48</v>
      </c>
      <c r="B25" s="302">
        <v>15230.540823442057</v>
      </c>
      <c r="C25" s="302">
        <v>16544.93898320845</v>
      </c>
      <c r="D25" s="302">
        <v>17753.680735859376</v>
      </c>
      <c r="E25" s="303">
        <v>27249.695763811997</v>
      </c>
      <c r="F25" s="302">
        <v>1314.3981597663915</v>
      </c>
      <c r="G25" s="302"/>
      <c r="H25" s="303">
        <v>8.630016327084972</v>
      </c>
      <c r="I25" s="302">
        <v>9496.01502795262</v>
      </c>
      <c r="J25" s="302"/>
      <c r="K25" s="303">
        <v>53.48758473938481</v>
      </c>
    </row>
    <row r="26" spans="1:11" ht="15" customHeight="1">
      <c r="A26" s="247" t="s">
        <v>49</v>
      </c>
      <c r="B26" s="248">
        <v>142824.51927019996</v>
      </c>
      <c r="C26" s="248">
        <v>152768.086764</v>
      </c>
      <c r="D26" s="248">
        <v>167577.01035</v>
      </c>
      <c r="E26" s="249">
        <v>194787.89293699997</v>
      </c>
      <c r="F26" s="248">
        <v>9943.567493800045</v>
      </c>
      <c r="G26" s="248"/>
      <c r="H26" s="249">
        <v>6.96208714344663</v>
      </c>
      <c r="I26" s="248">
        <v>27210.88258699997</v>
      </c>
      <c r="J26" s="248"/>
      <c r="K26" s="249">
        <v>16.237837475538882</v>
      </c>
    </row>
    <row r="27" spans="1:11" s="307" customFormat="1" ht="15" customHeight="1">
      <c r="A27" s="285" t="s">
        <v>50</v>
      </c>
      <c r="B27" s="305">
        <v>96539.240397</v>
      </c>
      <c r="C27" s="305">
        <v>98631.656231</v>
      </c>
      <c r="D27" s="305">
        <v>110743.15593699999</v>
      </c>
      <c r="E27" s="306">
        <v>116992.247364</v>
      </c>
      <c r="F27" s="305">
        <v>2092.4158339999994</v>
      </c>
      <c r="G27" s="305"/>
      <c r="H27" s="306">
        <v>2.167425210096248</v>
      </c>
      <c r="I27" s="305">
        <v>6249.091427000007</v>
      </c>
      <c r="J27" s="305"/>
      <c r="K27" s="306">
        <v>5.642869190539427</v>
      </c>
    </row>
    <row r="28" spans="1:11" s="24" customFormat="1" ht="15" customHeight="1">
      <c r="A28" s="45" t="s">
        <v>51</v>
      </c>
      <c r="B28" s="1">
        <v>68784.110897</v>
      </c>
      <c r="C28" s="1">
        <v>74852.23459800001</v>
      </c>
      <c r="D28" s="1">
        <v>77625.37592399999</v>
      </c>
      <c r="E28" s="246">
        <v>82644.21469999998</v>
      </c>
      <c r="F28" s="1">
        <v>6068.123701000004</v>
      </c>
      <c r="G28" s="1"/>
      <c r="H28" s="246">
        <v>8.821984644224955</v>
      </c>
      <c r="I28" s="1">
        <v>5018.83877599999</v>
      </c>
      <c r="J28" s="1"/>
      <c r="K28" s="246">
        <v>6.465461476043273</v>
      </c>
    </row>
    <row r="29" spans="1:11" ht="15" customHeight="1">
      <c r="A29" s="45" t="s">
        <v>52</v>
      </c>
      <c r="B29" s="1">
        <v>4772.991</v>
      </c>
      <c r="C29" s="1">
        <v>4924.45</v>
      </c>
      <c r="D29" s="1">
        <v>6054.434</v>
      </c>
      <c r="E29" s="246">
        <v>5869.1</v>
      </c>
      <c r="F29" s="1">
        <v>151.45899999999983</v>
      </c>
      <c r="H29" s="246">
        <v>3.173251321865049</v>
      </c>
      <c r="I29" s="1">
        <v>-185.33399999999983</v>
      </c>
      <c r="K29" s="246">
        <v>-3.0611284225742623</v>
      </c>
    </row>
    <row r="30" spans="1:11" ht="15" customHeight="1">
      <c r="A30" s="45" t="s">
        <v>53</v>
      </c>
      <c r="B30" s="1">
        <v>20234.02</v>
      </c>
      <c r="C30" s="1">
        <v>15412.448991</v>
      </c>
      <c r="D30" s="1">
        <v>22907.868990000003</v>
      </c>
      <c r="E30" s="246">
        <v>24264.9198</v>
      </c>
      <c r="F30" s="1">
        <v>-4821.571009000001</v>
      </c>
      <c r="H30" s="246">
        <v>-23.829031546870077</v>
      </c>
      <c r="I30" s="1">
        <v>1357.050809999997</v>
      </c>
      <c r="K30" s="246">
        <v>5.923950458213254</v>
      </c>
    </row>
    <row r="31" spans="1:11" ht="15" customHeight="1">
      <c r="A31" s="244" t="s">
        <v>54</v>
      </c>
      <c r="B31" s="243">
        <v>2748.1184999999987</v>
      </c>
      <c r="C31" s="243">
        <v>3442.522642</v>
      </c>
      <c r="D31" s="243">
        <v>4155.4770229999995</v>
      </c>
      <c r="E31" s="245">
        <v>4214.012864</v>
      </c>
      <c r="F31" s="243">
        <v>694.4041420000012</v>
      </c>
      <c r="G31" s="243"/>
      <c r="H31" s="245">
        <v>25.268347853267663</v>
      </c>
      <c r="I31" s="243">
        <v>58.5358410000008</v>
      </c>
      <c r="J31" s="243"/>
      <c r="K31" s="245">
        <v>1.4086431154838035</v>
      </c>
    </row>
    <row r="32" spans="1:11" s="58" customFormat="1" ht="15" customHeight="1">
      <c r="A32" s="301" t="s">
        <v>55</v>
      </c>
      <c r="B32" s="302">
        <v>0</v>
      </c>
      <c r="C32" s="302">
        <v>5522.317072999998</v>
      </c>
      <c r="D32" s="302">
        <v>0</v>
      </c>
      <c r="E32" s="303">
        <v>12933.6747</v>
      </c>
      <c r="F32" s="302">
        <v>5522.317072999998</v>
      </c>
      <c r="G32" s="302"/>
      <c r="H32" s="712"/>
      <c r="I32" s="302">
        <v>12933.6747</v>
      </c>
      <c r="J32" s="302"/>
      <c r="K32" s="712"/>
    </row>
    <row r="33" spans="1:11" s="307" customFormat="1" ht="15" customHeight="1">
      <c r="A33" s="285" t="s">
        <v>56</v>
      </c>
      <c r="B33" s="305">
        <v>1589.9608400000004</v>
      </c>
      <c r="C33" s="305">
        <v>1601.2826509999998</v>
      </c>
      <c r="D33" s="305">
        <v>1566.6458800000003</v>
      </c>
      <c r="E33" s="306">
        <v>3067.35174</v>
      </c>
      <c r="F33" s="305">
        <v>11.321810999999343</v>
      </c>
      <c r="G33" s="305"/>
      <c r="H33" s="306">
        <v>0.7120811227023264</v>
      </c>
      <c r="I33" s="305">
        <v>1500.7058599999998</v>
      </c>
      <c r="J33" s="305"/>
      <c r="K33" s="306">
        <v>95.79100670791026</v>
      </c>
    </row>
    <row r="34" spans="1:11" ht="15" customHeight="1">
      <c r="A34" s="45" t="s">
        <v>57</v>
      </c>
      <c r="B34" s="1">
        <v>126.40000000000055</v>
      </c>
      <c r="C34" s="1">
        <v>137.67903099999967</v>
      </c>
      <c r="D34" s="1">
        <v>9.910200000000259</v>
      </c>
      <c r="E34" s="246">
        <v>18.79190000000017</v>
      </c>
      <c r="F34" s="1">
        <v>11.279030999999122</v>
      </c>
      <c r="H34" s="246">
        <v>8.923284018986609</v>
      </c>
      <c r="I34" s="1">
        <v>8.88169999999991</v>
      </c>
      <c r="K34" s="246">
        <v>89.62180379810376</v>
      </c>
    </row>
    <row r="35" spans="1:11" ht="15" customHeight="1">
      <c r="A35" s="45" t="s">
        <v>804</v>
      </c>
      <c r="B35" s="1">
        <v>1463.5608399999999</v>
      </c>
      <c r="C35" s="1">
        <v>1463.60362</v>
      </c>
      <c r="D35" s="1">
        <v>1556.73568</v>
      </c>
      <c r="E35" s="246">
        <v>3048.55984</v>
      </c>
      <c r="F35" s="1">
        <v>0.04278000000022075</v>
      </c>
      <c r="H35" s="246">
        <v>0.002923007970083482</v>
      </c>
      <c r="I35" s="1">
        <v>1491.82416</v>
      </c>
      <c r="K35" s="246">
        <v>95.83027993551224</v>
      </c>
    </row>
    <row r="36" spans="1:11" s="58" customFormat="1" ht="15" customHeight="1">
      <c r="A36" s="301" t="s">
        <v>873</v>
      </c>
      <c r="B36" s="302">
        <v>28004.132363</v>
      </c>
      <c r="C36" s="302">
        <v>27613.765516999996</v>
      </c>
      <c r="D36" s="302">
        <v>34285.974854</v>
      </c>
      <c r="E36" s="303">
        <v>31312.135560999996</v>
      </c>
      <c r="F36" s="302">
        <v>-390.36684600000444</v>
      </c>
      <c r="G36" s="302"/>
      <c r="H36" s="303">
        <v>-1.3939615801693976</v>
      </c>
      <c r="I36" s="302">
        <v>-2973.8392930000045</v>
      </c>
      <c r="J36" s="302"/>
      <c r="K36" s="303">
        <v>-8.673632019108418</v>
      </c>
    </row>
    <row r="37" spans="1:11" s="58" customFormat="1" ht="15" customHeight="1">
      <c r="A37" s="286" t="s">
        <v>58</v>
      </c>
      <c r="B37" s="287">
        <v>16691.207706</v>
      </c>
      <c r="C37" s="287">
        <v>19399.072864</v>
      </c>
      <c r="D37" s="287">
        <v>20981.273333999998</v>
      </c>
      <c r="E37" s="288">
        <v>30482.484011</v>
      </c>
      <c r="F37" s="287">
        <v>2707.8651580000005</v>
      </c>
      <c r="G37" s="287"/>
      <c r="H37" s="288">
        <v>16.223302745352587</v>
      </c>
      <c r="I37" s="287">
        <v>9501.210677000003</v>
      </c>
      <c r="J37" s="287"/>
      <c r="K37" s="288">
        <v>45.28424240869767</v>
      </c>
    </row>
    <row r="38" spans="1:11" ht="15" customHeight="1">
      <c r="A38" s="312"/>
      <c r="E38" s="308"/>
      <c r="H38" s="308"/>
      <c r="K38" s="308"/>
    </row>
    <row r="39" spans="1:11" ht="15" customHeight="1">
      <c r="A39" s="45" t="s">
        <v>59</v>
      </c>
      <c r="B39" s="1">
        <v>103854.21501475794</v>
      </c>
      <c r="C39" s="1">
        <v>112842.88380179156</v>
      </c>
      <c r="D39" s="1">
        <v>131563.37373414062</v>
      </c>
      <c r="E39" s="246">
        <v>139638.45826318796</v>
      </c>
      <c r="F39" s="1">
        <v>8369.878787033616</v>
      </c>
      <c r="G39" s="1" t="s">
        <v>9</v>
      </c>
      <c r="H39" s="246">
        <v>8.059257667918665</v>
      </c>
      <c r="I39" s="1">
        <v>13349.954529047336</v>
      </c>
      <c r="J39" s="1" t="s">
        <v>10</v>
      </c>
      <c r="K39" s="246">
        <v>10.147166456847275</v>
      </c>
    </row>
    <row r="40" spans="1:11" ht="15" customHeight="1">
      <c r="A40" s="45" t="s">
        <v>60</v>
      </c>
      <c r="B40" s="1">
        <v>-7314.996653557948</v>
      </c>
      <c r="C40" s="1">
        <v>-14211.235142791546</v>
      </c>
      <c r="D40" s="1">
        <v>-20820.25745214062</v>
      </c>
      <c r="E40" s="246">
        <v>-22646.211338188004</v>
      </c>
      <c r="F40" s="1">
        <v>-6277.448489233598</v>
      </c>
      <c r="G40" s="1" t="s">
        <v>9</v>
      </c>
      <c r="H40" s="246">
        <v>85.8161498430803</v>
      </c>
      <c r="I40" s="1">
        <v>-7100.823886047384</v>
      </c>
      <c r="J40" s="1" t="s">
        <v>10</v>
      </c>
      <c r="K40" s="246">
        <v>34.10536061991547</v>
      </c>
    </row>
    <row r="41" spans="1:11" ht="15" customHeight="1">
      <c r="A41" s="244" t="s">
        <v>61</v>
      </c>
      <c r="B41" s="243">
        <v>29464.79924555794</v>
      </c>
      <c r="C41" s="243">
        <v>30467.899397791545</v>
      </c>
      <c r="D41" s="243">
        <v>37513.56745214062</v>
      </c>
      <c r="E41" s="245">
        <v>34544.923808188</v>
      </c>
      <c r="F41" s="243">
        <v>384.31015223360464</v>
      </c>
      <c r="G41" s="243" t="s">
        <v>9</v>
      </c>
      <c r="H41" s="245">
        <v>1.3043026325439584</v>
      </c>
      <c r="I41" s="243">
        <v>2306.226356047385</v>
      </c>
      <c r="J41" s="243" t="s">
        <v>10</v>
      </c>
      <c r="K41" s="245">
        <v>6.147712714845481</v>
      </c>
    </row>
    <row r="42" ht="15" customHeight="1">
      <c r="A42" s="8" t="s">
        <v>852</v>
      </c>
    </row>
    <row r="43" spans="1:9" ht="15" customHeight="1">
      <c r="A43" s="8" t="s">
        <v>853</v>
      </c>
      <c r="I43" s="1" t="s">
        <v>1</v>
      </c>
    </row>
    <row r="44" ht="15" customHeight="1">
      <c r="A44" s="8" t="str">
        <f>'Monetary Survey'!A38</f>
        <v>p  = provisional, e =estimates</v>
      </c>
    </row>
  </sheetData>
  <mergeCells count="5">
    <mergeCell ref="A1:K1"/>
    <mergeCell ref="A2:K2"/>
    <mergeCell ref="F5:H5"/>
    <mergeCell ref="I5:K5"/>
    <mergeCell ref="F4:K4"/>
  </mergeCells>
  <printOptions/>
  <pageMargins left="1.3" right="1.3" top="2" bottom="2" header="0.5" footer="0.5"/>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showGridLines="0" workbookViewId="0" topLeftCell="A1">
      <selection activeCell="F5" sqref="F5:K5"/>
    </sheetView>
  </sheetViews>
  <sheetFormatPr defaultColWidth="9.140625" defaultRowHeight="12.75"/>
  <cols>
    <col min="1" max="1" width="34.28125" style="8" customWidth="1"/>
    <col min="2" max="6" width="9.140625" style="8" customWidth="1"/>
    <col min="7" max="7" width="2.28125" style="8" customWidth="1"/>
    <col min="8" max="8" width="5.28125" style="8" customWidth="1"/>
    <col min="9" max="9" width="7.421875" style="8" customWidth="1"/>
    <col min="10" max="10" width="2.421875" style="8" customWidth="1"/>
    <col min="11" max="11" width="6.28125" style="8" customWidth="1"/>
    <col min="12" max="16384" width="9.140625" style="8" customWidth="1"/>
  </cols>
  <sheetData>
    <row r="1" spans="1:11" ht="15.75">
      <c r="A1" s="821" t="s">
        <v>82</v>
      </c>
      <c r="B1" s="821"/>
      <c r="C1" s="821"/>
      <c r="D1" s="821"/>
      <c r="E1" s="821"/>
      <c r="F1" s="821"/>
      <c r="G1" s="821"/>
      <c r="H1" s="821"/>
      <c r="I1" s="821"/>
      <c r="J1" s="821"/>
      <c r="K1" s="821"/>
    </row>
    <row r="2" spans="1:11" ht="18.75">
      <c r="A2" s="829" t="s">
        <v>62</v>
      </c>
      <c r="B2" s="829"/>
      <c r="C2" s="829"/>
      <c r="D2" s="829"/>
      <c r="E2" s="829"/>
      <c r="F2" s="829"/>
      <c r="G2" s="829"/>
      <c r="H2" s="829"/>
      <c r="I2" s="829"/>
      <c r="J2" s="829"/>
      <c r="K2" s="829"/>
    </row>
    <row r="3" spans="1:11" ht="18.75">
      <c r="A3" s="276"/>
      <c r="B3" s="276"/>
      <c r="C3" s="276"/>
      <c r="D3" s="276"/>
      <c r="E3" s="276"/>
      <c r="F3" s="276"/>
      <c r="G3" s="276"/>
      <c r="H3" s="276"/>
      <c r="I3" s="276"/>
      <c r="J3" s="276"/>
      <c r="K3" s="276"/>
    </row>
    <row r="4" spans="2:11" ht="12.75">
      <c r="B4" s="1"/>
      <c r="C4" s="1"/>
      <c r="D4" s="1"/>
      <c r="E4" s="1"/>
      <c r="F4" s="1"/>
      <c r="G4" s="1"/>
      <c r="H4" s="1"/>
      <c r="J4" s="1"/>
      <c r="K4" s="309" t="s">
        <v>880</v>
      </c>
    </row>
    <row r="5" spans="1:11" ht="15" customHeight="1">
      <c r="A5" s="313"/>
      <c r="B5" s="314"/>
      <c r="C5" s="315"/>
      <c r="D5" s="315"/>
      <c r="E5" s="311"/>
      <c r="F5" s="825" t="str">
        <f>'Monetary Survey'!F4:K4</f>
        <v>Changes In the First Eight Months of</v>
      </c>
      <c r="G5" s="826"/>
      <c r="H5" s="826"/>
      <c r="I5" s="826"/>
      <c r="J5" s="826"/>
      <c r="K5" s="827"/>
    </row>
    <row r="6" spans="1:11" ht="15" customHeight="1">
      <c r="A6" s="291"/>
      <c r="B6" s="318">
        <v>2005</v>
      </c>
      <c r="C6" s="318">
        <v>2006</v>
      </c>
      <c r="D6" s="318">
        <v>2006</v>
      </c>
      <c r="E6" s="319">
        <v>2007</v>
      </c>
      <c r="F6" s="822" t="s">
        <v>2</v>
      </c>
      <c r="G6" s="823"/>
      <c r="H6" s="824"/>
      <c r="I6" s="822" t="s">
        <v>3</v>
      </c>
      <c r="J6" s="823"/>
      <c r="K6" s="824"/>
    </row>
    <row r="7" spans="1:11" s="62" customFormat="1" ht="15" customHeight="1">
      <c r="A7" s="294"/>
      <c r="B7" s="320" t="s">
        <v>4</v>
      </c>
      <c r="C7" s="320" t="str">
        <f>'Monetary Survey'!C6</f>
        <v>Mar</v>
      </c>
      <c r="D7" s="320" t="s">
        <v>6</v>
      </c>
      <c r="E7" s="296" t="str">
        <f>'Monetary Survey'!E6</f>
        <v>Mar (e)</v>
      </c>
      <c r="F7" s="297" t="s">
        <v>7</v>
      </c>
      <c r="G7" s="297" t="s">
        <v>1</v>
      </c>
      <c r="H7" s="298" t="s">
        <v>88</v>
      </c>
      <c r="I7" s="297" t="s">
        <v>7</v>
      </c>
      <c r="J7" s="297" t="s">
        <v>1</v>
      </c>
      <c r="K7" s="298" t="s">
        <v>88</v>
      </c>
    </row>
    <row r="8" spans="1:11" s="31" customFormat="1" ht="15" customHeight="1">
      <c r="A8" s="289" t="s">
        <v>63</v>
      </c>
      <c r="B8" s="661">
        <v>250464.905</v>
      </c>
      <c r="C8" s="661">
        <v>269610.728</v>
      </c>
      <c r="D8" s="661">
        <v>289975.904</v>
      </c>
      <c r="E8" s="662">
        <v>325774.068</v>
      </c>
      <c r="F8" s="661">
        <v>19145.823000000004</v>
      </c>
      <c r="G8" s="661"/>
      <c r="H8" s="662">
        <v>7.644114052625459</v>
      </c>
      <c r="I8" s="661">
        <v>35798.16400000005</v>
      </c>
      <c r="J8" s="661"/>
      <c r="K8" s="662">
        <v>12.345220242851644</v>
      </c>
    </row>
    <row r="9" spans="1:11" ht="15" customHeight="1">
      <c r="A9" s="45" t="s">
        <v>64</v>
      </c>
      <c r="B9" s="663">
        <v>34119.998</v>
      </c>
      <c r="C9" s="663">
        <v>33061.375</v>
      </c>
      <c r="D9" s="663">
        <v>35716.144</v>
      </c>
      <c r="E9" s="664">
        <v>37661.909</v>
      </c>
      <c r="F9" s="663">
        <v>-1058.6229999999996</v>
      </c>
      <c r="G9" s="663"/>
      <c r="H9" s="664">
        <v>-3.1026467234845665</v>
      </c>
      <c r="I9" s="663">
        <v>1945.765</v>
      </c>
      <c r="J9" s="663"/>
      <c r="K9" s="664">
        <v>5.4478585370246</v>
      </c>
    </row>
    <row r="10" spans="1:11" s="62" customFormat="1" ht="15" customHeight="1">
      <c r="A10" s="45" t="s">
        <v>65</v>
      </c>
      <c r="B10" s="663">
        <v>28673.523</v>
      </c>
      <c r="C10" s="663">
        <v>28263.3</v>
      </c>
      <c r="D10" s="663">
        <v>31124.444</v>
      </c>
      <c r="E10" s="664">
        <v>32636.369</v>
      </c>
      <c r="F10" s="663">
        <v>-410.2230000000018</v>
      </c>
      <c r="G10" s="663"/>
      <c r="H10" s="664">
        <v>-1.4306682858607982</v>
      </c>
      <c r="I10" s="663">
        <v>1511.925</v>
      </c>
      <c r="J10" s="663"/>
      <c r="K10" s="664">
        <v>4.857677136336956</v>
      </c>
    </row>
    <row r="11" spans="1:11" ht="15" customHeight="1">
      <c r="A11" s="45" t="s">
        <v>66</v>
      </c>
      <c r="B11" s="663">
        <v>5446.475</v>
      </c>
      <c r="C11" s="663">
        <v>4798.075</v>
      </c>
      <c r="D11" s="663">
        <v>4591.7</v>
      </c>
      <c r="E11" s="664">
        <v>5025.54</v>
      </c>
      <c r="F11" s="663">
        <v>-648.4000000000005</v>
      </c>
      <c r="G11" s="663"/>
      <c r="H11" s="664">
        <v>-11.90494769552785</v>
      </c>
      <c r="I11" s="663">
        <v>433.84</v>
      </c>
      <c r="J11" s="663"/>
      <c r="K11" s="664">
        <v>9.448352462051096</v>
      </c>
    </row>
    <row r="12" spans="1:11" ht="15" customHeight="1">
      <c r="A12" s="45" t="s">
        <v>67</v>
      </c>
      <c r="B12" s="663">
        <v>130013.587</v>
      </c>
      <c r="C12" s="663">
        <v>140277.806</v>
      </c>
      <c r="D12" s="663">
        <v>151710.74</v>
      </c>
      <c r="E12" s="664">
        <v>165429.97</v>
      </c>
      <c r="F12" s="663">
        <v>10264.219000000012</v>
      </c>
      <c r="G12" s="663"/>
      <c r="H12" s="664">
        <v>7.8947279563942905</v>
      </c>
      <c r="I12" s="663">
        <v>13719.23</v>
      </c>
      <c r="J12" s="663"/>
      <c r="K12" s="664">
        <v>9.04301831234889</v>
      </c>
    </row>
    <row r="13" spans="1:11" s="62" customFormat="1" ht="15" customHeight="1">
      <c r="A13" s="45" t="s">
        <v>65</v>
      </c>
      <c r="B13" s="663">
        <v>123917.786</v>
      </c>
      <c r="C13" s="663">
        <v>135026.567</v>
      </c>
      <c r="D13" s="663">
        <v>145776.78</v>
      </c>
      <c r="E13" s="664">
        <v>159593.77</v>
      </c>
      <c r="F13" s="663">
        <v>11108.781000000017</v>
      </c>
      <c r="G13" s="663"/>
      <c r="H13" s="664">
        <v>8.964638054459767</v>
      </c>
      <c r="I13" s="663">
        <v>13816.99</v>
      </c>
      <c r="J13" s="663"/>
      <c r="K13" s="664">
        <v>9.478183013783122</v>
      </c>
    </row>
    <row r="14" spans="1:11" ht="15" customHeight="1">
      <c r="A14" s="45" t="s">
        <v>66</v>
      </c>
      <c r="B14" s="663">
        <v>6095.801</v>
      </c>
      <c r="C14" s="663">
        <v>5251.239</v>
      </c>
      <c r="D14" s="663">
        <v>5933.96</v>
      </c>
      <c r="E14" s="664">
        <v>5836.2</v>
      </c>
      <c r="F14" s="663">
        <v>-844.5620000000008</v>
      </c>
      <c r="G14" s="663"/>
      <c r="H14" s="664">
        <v>-13.85481579861286</v>
      </c>
      <c r="I14" s="663">
        <v>-97.76000000000022</v>
      </c>
      <c r="J14" s="663"/>
      <c r="K14" s="664">
        <v>-1.6474664473639897</v>
      </c>
    </row>
    <row r="15" spans="1:11" ht="15" customHeight="1">
      <c r="A15" s="45" t="s">
        <v>68</v>
      </c>
      <c r="B15" s="663">
        <v>84137.369</v>
      </c>
      <c r="C15" s="663">
        <v>94049.629</v>
      </c>
      <c r="D15" s="663">
        <v>100068.162</v>
      </c>
      <c r="E15" s="664">
        <v>120320.789</v>
      </c>
      <c r="F15" s="663">
        <v>9912.26</v>
      </c>
      <c r="G15" s="663"/>
      <c r="H15" s="664">
        <v>11.781043450502944</v>
      </c>
      <c r="I15" s="663">
        <v>20252.627000000008</v>
      </c>
      <c r="J15" s="663"/>
      <c r="K15" s="664">
        <v>20.238831807463406</v>
      </c>
    </row>
    <row r="16" spans="1:11" s="62" customFormat="1" ht="15" customHeight="1">
      <c r="A16" s="45" t="s">
        <v>65</v>
      </c>
      <c r="B16" s="663">
        <v>74122.485</v>
      </c>
      <c r="C16" s="663">
        <v>82019.829</v>
      </c>
      <c r="D16" s="663">
        <v>85505.684</v>
      </c>
      <c r="E16" s="664">
        <v>104801.5</v>
      </c>
      <c r="F16" s="663">
        <v>7897.343999999997</v>
      </c>
      <c r="G16" s="663"/>
      <c r="H16" s="664">
        <v>10.654451210047798</v>
      </c>
      <c r="I16" s="663">
        <v>19295.816000000006</v>
      </c>
      <c r="J16" s="663"/>
      <c r="K16" s="664">
        <v>22.56670562392087</v>
      </c>
    </row>
    <row r="17" spans="1:11" s="31" customFormat="1" ht="15" customHeight="1">
      <c r="A17" s="45" t="s">
        <v>66</v>
      </c>
      <c r="B17" s="663">
        <v>10014.884</v>
      </c>
      <c r="C17" s="663">
        <v>12029.8</v>
      </c>
      <c r="D17" s="663">
        <v>14562.478</v>
      </c>
      <c r="E17" s="664">
        <v>15519.289</v>
      </c>
      <c r="F17" s="663">
        <v>2014.9159999999993</v>
      </c>
      <c r="G17" s="663"/>
      <c r="H17" s="664">
        <v>20.11921456104733</v>
      </c>
      <c r="I17" s="663">
        <v>956.8110000000015</v>
      </c>
      <c r="J17" s="663"/>
      <c r="K17" s="664">
        <v>6.570385891741787</v>
      </c>
    </row>
    <row r="18" spans="1:11" s="31" customFormat="1" ht="15" customHeight="1">
      <c r="A18" s="244" t="s">
        <v>69</v>
      </c>
      <c r="B18" s="665">
        <v>2193.951</v>
      </c>
      <c r="C18" s="665">
        <v>2221.918</v>
      </c>
      <c r="D18" s="665">
        <v>2480.858</v>
      </c>
      <c r="E18" s="666">
        <v>2361.4</v>
      </c>
      <c r="F18" s="665">
        <v>27.9670000000001</v>
      </c>
      <c r="G18" s="665"/>
      <c r="H18" s="666">
        <v>1.274732206872446</v>
      </c>
      <c r="I18" s="665">
        <v>-119.45800000000008</v>
      </c>
      <c r="J18" s="665"/>
      <c r="K18" s="666">
        <v>-4.815188938665577</v>
      </c>
    </row>
    <row r="19" spans="1:11" s="31" customFormat="1" ht="15" customHeight="1">
      <c r="A19" s="301" t="s">
        <v>70</v>
      </c>
      <c r="B19" s="667">
        <v>1723.9787999999999</v>
      </c>
      <c r="C19" s="667">
        <v>120.748</v>
      </c>
      <c r="D19" s="667">
        <v>329.165</v>
      </c>
      <c r="E19" s="668">
        <v>374.9</v>
      </c>
      <c r="F19" s="667">
        <v>-1603.2307999999998</v>
      </c>
      <c r="G19" s="667"/>
      <c r="H19" s="668">
        <v>-92.99596955600614</v>
      </c>
      <c r="I19" s="667">
        <v>45.735</v>
      </c>
      <c r="J19" s="667"/>
      <c r="K19" s="668">
        <v>13.894247565810447</v>
      </c>
    </row>
    <row r="20" spans="1:11" s="31" customFormat="1" ht="15" customHeight="1">
      <c r="A20" s="301" t="s">
        <v>71</v>
      </c>
      <c r="B20" s="667">
        <v>27.6</v>
      </c>
      <c r="C20" s="667">
        <v>14.3</v>
      </c>
      <c r="D20" s="667">
        <v>7.705</v>
      </c>
      <c r="E20" s="668">
        <v>1830.959</v>
      </c>
      <c r="F20" s="667">
        <v>-13.3</v>
      </c>
      <c r="G20" s="667"/>
      <c r="H20" s="672">
        <v>-48.188405797101446</v>
      </c>
      <c r="I20" s="667">
        <v>1823.2540000000001</v>
      </c>
      <c r="J20" s="667"/>
      <c r="K20" s="748">
        <v>23663.257624918886</v>
      </c>
    </row>
    <row r="21" spans="1:11" s="31" customFormat="1" ht="15" customHeight="1">
      <c r="A21" s="289" t="s">
        <v>72</v>
      </c>
      <c r="B21" s="661">
        <v>88416.04</v>
      </c>
      <c r="C21" s="661">
        <v>96356.646</v>
      </c>
      <c r="D21" s="661">
        <v>105652.30300000001</v>
      </c>
      <c r="E21" s="662">
        <v>100044.188</v>
      </c>
      <c r="F21" s="661">
        <v>7940.605999999985</v>
      </c>
      <c r="G21" s="661"/>
      <c r="H21" s="662">
        <v>8.980956396599513</v>
      </c>
      <c r="I21" s="661">
        <v>-5608.11500000002</v>
      </c>
      <c r="J21" s="661"/>
      <c r="K21" s="662">
        <v>-5.308085901355145</v>
      </c>
    </row>
    <row r="22" spans="1:11" ht="15" customHeight="1">
      <c r="A22" s="45" t="s">
        <v>73</v>
      </c>
      <c r="B22" s="663">
        <v>9723.876</v>
      </c>
      <c r="C22" s="663">
        <v>10081.564</v>
      </c>
      <c r="D22" s="663">
        <v>17049.747</v>
      </c>
      <c r="E22" s="664">
        <v>18052.539</v>
      </c>
      <c r="F22" s="663">
        <v>357.6880000000001</v>
      </c>
      <c r="G22" s="663"/>
      <c r="H22" s="664">
        <v>3.6784508564280345</v>
      </c>
      <c r="I22" s="663">
        <v>1002.7920000000013</v>
      </c>
      <c r="J22" s="663"/>
      <c r="K22" s="664">
        <v>5.88156528070476</v>
      </c>
    </row>
    <row r="23" spans="1:11" ht="15" customHeight="1">
      <c r="A23" s="45" t="s">
        <v>74</v>
      </c>
      <c r="B23" s="663">
        <v>14777.421</v>
      </c>
      <c r="C23" s="663">
        <v>16303.382</v>
      </c>
      <c r="D23" s="663">
        <v>9746.221</v>
      </c>
      <c r="E23" s="664">
        <v>4169.844</v>
      </c>
      <c r="F23" s="663">
        <v>1525.9609999999993</v>
      </c>
      <c r="G23" s="663"/>
      <c r="H23" s="664">
        <v>10.326301186113595</v>
      </c>
      <c r="I23" s="663">
        <v>-5576.3769999999995</v>
      </c>
      <c r="J23" s="663"/>
      <c r="K23" s="664">
        <v>-57.215786508432345</v>
      </c>
    </row>
    <row r="24" spans="1:11" s="31" customFormat="1" ht="15" customHeight="1">
      <c r="A24" s="45" t="s">
        <v>75</v>
      </c>
      <c r="B24" s="669">
        <v>63914.743</v>
      </c>
      <c r="C24" s="669">
        <v>69971.7</v>
      </c>
      <c r="D24" s="669">
        <v>78856.335</v>
      </c>
      <c r="E24" s="664">
        <v>77821.805</v>
      </c>
      <c r="F24" s="669">
        <v>6056.956999999995</v>
      </c>
      <c r="G24" s="669"/>
      <c r="H24" s="664">
        <v>9.476619502326708</v>
      </c>
      <c r="I24" s="669">
        <v>-1034.5300000000134</v>
      </c>
      <c r="J24" s="669"/>
      <c r="K24" s="664">
        <v>-1.311917425530889</v>
      </c>
    </row>
    <row r="25" spans="1:11" s="31" customFormat="1" ht="15" customHeight="1">
      <c r="A25" s="732" t="s">
        <v>798</v>
      </c>
      <c r="B25" s="665">
        <v>88416.04</v>
      </c>
      <c r="C25" s="665">
        <v>95621.283</v>
      </c>
      <c r="D25" s="665">
        <v>105652.30300000001</v>
      </c>
      <c r="E25" s="666">
        <v>116067.988</v>
      </c>
      <c r="F25" s="665">
        <v>7205.243000000002</v>
      </c>
      <c r="G25" s="665"/>
      <c r="H25" s="666">
        <v>8.1492487109805</v>
      </c>
      <c r="I25" s="665">
        <v>10415.684999999983</v>
      </c>
      <c r="J25" s="665"/>
      <c r="K25" s="666">
        <v>9.858455238784508</v>
      </c>
    </row>
    <row r="26" spans="1:11" ht="15" customHeight="1">
      <c r="A26" s="247" t="s">
        <v>76</v>
      </c>
      <c r="B26" s="670">
        <v>340632.5238</v>
      </c>
      <c r="C26" s="670">
        <v>366102.422</v>
      </c>
      <c r="D26" s="670">
        <v>395965.077</v>
      </c>
      <c r="E26" s="671">
        <v>428024.115</v>
      </c>
      <c r="F26" s="670">
        <v>25469.898199999996</v>
      </c>
      <c r="G26" s="670"/>
      <c r="H26" s="671">
        <v>7.477236147583626</v>
      </c>
      <c r="I26" s="670">
        <v>32059.038</v>
      </c>
      <c r="J26" s="670"/>
      <c r="K26" s="671">
        <v>8.096430685981936</v>
      </c>
    </row>
    <row r="27" spans="1:11" s="31" customFormat="1" ht="15" customHeight="1">
      <c r="A27" s="289" t="s">
        <v>751</v>
      </c>
      <c r="B27" s="661">
        <v>50222.780999999995</v>
      </c>
      <c r="C27" s="661">
        <v>51077.036991</v>
      </c>
      <c r="D27" s="661">
        <v>61817.86899000001</v>
      </c>
      <c r="E27" s="662">
        <v>65751.72679999999</v>
      </c>
      <c r="F27" s="661">
        <v>854.2559910000055</v>
      </c>
      <c r="G27" s="661"/>
      <c r="H27" s="662">
        <v>1.7009332697048487</v>
      </c>
      <c r="I27" s="661">
        <v>3933.8578099999795</v>
      </c>
      <c r="J27" s="661"/>
      <c r="K27" s="662">
        <v>6.36362571902364</v>
      </c>
    </row>
    <row r="28" spans="1:11" ht="15" customHeight="1">
      <c r="A28" s="45" t="s">
        <v>752</v>
      </c>
      <c r="B28" s="663">
        <v>4772.991</v>
      </c>
      <c r="C28" s="663">
        <v>4924.45</v>
      </c>
      <c r="D28" s="663">
        <v>6054.434</v>
      </c>
      <c r="E28" s="664">
        <v>5869.1</v>
      </c>
      <c r="F28" s="663">
        <v>151.45899999999983</v>
      </c>
      <c r="G28" s="663"/>
      <c r="H28" s="664">
        <v>3.173251321865049</v>
      </c>
      <c r="I28" s="663">
        <v>-185.33399999999983</v>
      </c>
      <c r="J28" s="663"/>
      <c r="K28" s="664">
        <v>-3.0611284225742623</v>
      </c>
    </row>
    <row r="29" spans="1:11" ht="15" customHeight="1">
      <c r="A29" s="45" t="s">
        <v>753</v>
      </c>
      <c r="B29" s="663">
        <v>20234.02</v>
      </c>
      <c r="C29" s="663">
        <v>15412.448991</v>
      </c>
      <c r="D29" s="663">
        <v>22907.868990000003</v>
      </c>
      <c r="E29" s="664">
        <v>24264.9198</v>
      </c>
      <c r="F29" s="663">
        <v>-4821.571009000001</v>
      </c>
      <c r="G29" s="663"/>
      <c r="H29" s="664">
        <v>-23.829031546870077</v>
      </c>
      <c r="I29" s="663">
        <v>1357.050809999997</v>
      </c>
      <c r="J29" s="663"/>
      <c r="K29" s="664">
        <v>5.923950458213254</v>
      </c>
    </row>
    <row r="30" spans="1:11" ht="15" customHeight="1">
      <c r="A30" s="45" t="s">
        <v>754</v>
      </c>
      <c r="B30" s="663">
        <v>374.795</v>
      </c>
      <c r="C30" s="663">
        <v>410.058</v>
      </c>
      <c r="D30" s="663">
        <v>399.203</v>
      </c>
      <c r="E30" s="664">
        <v>491.448</v>
      </c>
      <c r="F30" s="663">
        <v>35.26299999999998</v>
      </c>
      <c r="G30" s="663"/>
      <c r="H30" s="664">
        <v>9.408610040155278</v>
      </c>
      <c r="I30" s="663">
        <v>92.245</v>
      </c>
      <c r="J30" s="663"/>
      <c r="K30" s="664">
        <v>23.107291277871163</v>
      </c>
    </row>
    <row r="31" spans="1:11" s="31" customFormat="1" ht="15" customHeight="1">
      <c r="A31" s="45" t="s">
        <v>756</v>
      </c>
      <c r="B31" s="663">
        <v>24045.067</v>
      </c>
      <c r="C31" s="663">
        <v>29211.755</v>
      </c>
      <c r="D31" s="663">
        <v>31401.868</v>
      </c>
      <c r="E31" s="664">
        <v>33508.2</v>
      </c>
      <c r="F31" s="663">
        <v>5166.688000000002</v>
      </c>
      <c r="G31" s="663"/>
      <c r="H31" s="664">
        <v>21.48751758520782</v>
      </c>
      <c r="I31" s="663">
        <v>2106.3319999999985</v>
      </c>
      <c r="J31" s="663"/>
      <c r="K31" s="664">
        <v>6.707664652306668</v>
      </c>
    </row>
    <row r="32" spans="1:11" ht="15" customHeight="1">
      <c r="A32" s="244" t="s">
        <v>755</v>
      </c>
      <c r="B32" s="665">
        <v>795.908</v>
      </c>
      <c r="C32" s="665">
        <v>1118.325</v>
      </c>
      <c r="D32" s="665">
        <v>1054.495</v>
      </c>
      <c r="E32" s="666">
        <v>1618.059</v>
      </c>
      <c r="F32" s="665">
        <v>322.41700000000003</v>
      </c>
      <c r="G32" s="665"/>
      <c r="H32" s="666">
        <v>40.50933022409626</v>
      </c>
      <c r="I32" s="665">
        <v>563.5640000000001</v>
      </c>
      <c r="J32" s="665"/>
      <c r="K32" s="666">
        <v>53.443970810672425</v>
      </c>
    </row>
    <row r="33" spans="1:11" s="31" customFormat="1" ht="15" customHeight="1">
      <c r="A33" s="285" t="s">
        <v>757</v>
      </c>
      <c r="B33" s="679">
        <v>260867.304</v>
      </c>
      <c r="C33" s="679">
        <v>281901.99</v>
      </c>
      <c r="D33" s="679">
        <v>307580.75299999997</v>
      </c>
      <c r="E33" s="680">
        <v>324103.504</v>
      </c>
      <c r="F33" s="679">
        <v>21034.685999999987</v>
      </c>
      <c r="G33" s="679"/>
      <c r="H33" s="680">
        <v>8.063366193258158</v>
      </c>
      <c r="I33" s="679">
        <v>16522.751000000047</v>
      </c>
      <c r="J33" s="679"/>
      <c r="K33" s="680">
        <v>5.371841650963137</v>
      </c>
    </row>
    <row r="34" spans="1:11" s="31" customFormat="1" ht="15" customHeight="1">
      <c r="A34" s="733" t="s">
        <v>799</v>
      </c>
      <c r="B34" s="677">
        <v>260867.304</v>
      </c>
      <c r="C34" s="677">
        <v>281901.99</v>
      </c>
      <c r="D34" s="677">
        <v>307580.75299999997</v>
      </c>
      <c r="E34" s="678">
        <v>340127.304</v>
      </c>
      <c r="F34" s="677">
        <v>21034.685999999987</v>
      </c>
      <c r="G34" s="677"/>
      <c r="H34" s="678">
        <v>8.063366193258158</v>
      </c>
      <c r="I34" s="677">
        <v>32546.551000000036</v>
      </c>
      <c r="J34" s="677"/>
      <c r="K34" s="678">
        <v>10.581465414385027</v>
      </c>
    </row>
    <row r="35" spans="1:11" ht="15" customHeight="1">
      <c r="A35" s="45" t="s">
        <v>758</v>
      </c>
      <c r="B35" s="663">
        <v>48550.714</v>
      </c>
      <c r="C35" s="663">
        <v>49910.8</v>
      </c>
      <c r="D35" s="663">
        <v>58858.724</v>
      </c>
      <c r="E35" s="664">
        <v>56574.6</v>
      </c>
      <c r="F35" s="663">
        <v>1360.086000000003</v>
      </c>
      <c r="G35" s="663"/>
      <c r="H35" s="664">
        <v>2.8013717779722107</v>
      </c>
      <c r="I35" s="663">
        <v>-2284.123999999996</v>
      </c>
      <c r="J35" s="663"/>
      <c r="K35" s="664">
        <v>-3.8806889527540487</v>
      </c>
    </row>
    <row r="36" spans="1:11" ht="15" customHeight="1">
      <c r="A36" s="45" t="s">
        <v>759</v>
      </c>
      <c r="B36" s="663">
        <v>6557.671</v>
      </c>
      <c r="C36" s="663">
        <v>6226.337</v>
      </c>
      <c r="D36" s="663">
        <v>4552.376</v>
      </c>
      <c r="E36" s="664">
        <v>4649.651</v>
      </c>
      <c r="F36" s="663">
        <v>-331.33399999999983</v>
      </c>
      <c r="G36" s="663"/>
      <c r="H36" s="664">
        <v>-5.052617003811259</v>
      </c>
      <c r="I36" s="663">
        <v>97.27499999999964</v>
      </c>
      <c r="J36" s="663"/>
      <c r="K36" s="664">
        <v>2.136796257602615</v>
      </c>
    </row>
    <row r="37" spans="1:11" ht="15" customHeight="1">
      <c r="A37" s="45" t="s">
        <v>760</v>
      </c>
      <c r="B37" s="669">
        <v>11436.154</v>
      </c>
      <c r="C37" s="669">
        <v>11405.144</v>
      </c>
      <c r="D37" s="669">
        <v>2543.4759999999997</v>
      </c>
      <c r="E37" s="664">
        <v>12809.175</v>
      </c>
      <c r="F37" s="669">
        <v>-31.01000000000022</v>
      </c>
      <c r="G37" s="669"/>
      <c r="H37" s="664">
        <v>-0.2711575937155115</v>
      </c>
      <c r="I37" s="669">
        <v>10265.699</v>
      </c>
      <c r="J37" s="669"/>
      <c r="K37" s="664">
        <v>403.60903739606744</v>
      </c>
    </row>
    <row r="38" spans="1:11" ht="15" customHeight="1">
      <c r="A38" s="45" t="s">
        <v>704</v>
      </c>
      <c r="B38" s="663">
        <v>11436.154</v>
      </c>
      <c r="C38" s="663">
        <v>11405.144</v>
      </c>
      <c r="D38" s="663">
        <v>829.108</v>
      </c>
      <c r="E38" s="664">
        <v>961.435</v>
      </c>
      <c r="F38" s="663">
        <v>-31.01000000000022</v>
      </c>
      <c r="G38" s="663"/>
      <c r="H38" s="664"/>
      <c r="I38" s="663">
        <v>132.327</v>
      </c>
      <c r="J38" s="663"/>
      <c r="K38" s="664">
        <v>15.960164417663322</v>
      </c>
    </row>
    <row r="39" spans="1:11" ht="15" customHeight="1">
      <c r="A39" s="45" t="s">
        <v>705</v>
      </c>
      <c r="B39" s="663">
        <v>0</v>
      </c>
      <c r="C39" s="663">
        <v>0</v>
      </c>
      <c r="D39" s="663">
        <v>1714.368</v>
      </c>
      <c r="E39" s="664">
        <v>11847.74</v>
      </c>
      <c r="F39" s="663">
        <v>0</v>
      </c>
      <c r="G39" s="663"/>
      <c r="H39" s="676"/>
      <c r="I39" s="663">
        <v>10133.372</v>
      </c>
      <c r="J39" s="663"/>
      <c r="K39" s="664">
        <v>591.0849945869264</v>
      </c>
    </row>
    <row r="40" spans="1:11" ht="15" customHeight="1">
      <c r="A40" s="45" t="s">
        <v>761</v>
      </c>
      <c r="B40" s="663">
        <v>193269.999</v>
      </c>
      <c r="C40" s="663">
        <v>212885.345</v>
      </c>
      <c r="D40" s="663">
        <v>240361.855</v>
      </c>
      <c r="E40" s="664">
        <v>249048.659</v>
      </c>
      <c r="F40" s="663">
        <v>19615.34599999999</v>
      </c>
      <c r="G40" s="663"/>
      <c r="H40" s="664">
        <v>10.149193408957377</v>
      </c>
      <c r="I40" s="663">
        <v>8686.804000000004</v>
      </c>
      <c r="J40" s="663"/>
      <c r="K40" s="664">
        <v>3.614052654070257</v>
      </c>
    </row>
    <row r="41" spans="1:11" ht="15" customHeight="1">
      <c r="A41" s="734" t="s">
        <v>800</v>
      </c>
      <c r="B41" s="663">
        <v>193269.999</v>
      </c>
      <c r="C41" s="663">
        <v>212885.345</v>
      </c>
      <c r="D41" s="663">
        <v>240361.855</v>
      </c>
      <c r="E41" s="664">
        <v>265072.45900000003</v>
      </c>
      <c r="F41" s="663">
        <v>19615.34599999999</v>
      </c>
      <c r="G41" s="663"/>
      <c r="H41" s="664">
        <v>10.149193408957377</v>
      </c>
      <c r="I41" s="663">
        <v>24710.60400000002</v>
      </c>
      <c r="J41" s="663"/>
      <c r="K41" s="664">
        <v>10.28058466265374</v>
      </c>
    </row>
    <row r="42" spans="1:11" ht="15" customHeight="1">
      <c r="A42" s="45" t="s">
        <v>77</v>
      </c>
      <c r="B42" s="663">
        <v>154803.44400000002</v>
      </c>
      <c r="C42" s="663">
        <v>171386.623</v>
      </c>
      <c r="D42" s="663">
        <v>198215.244</v>
      </c>
      <c r="E42" s="664">
        <v>215233.75900000002</v>
      </c>
      <c r="F42" s="663">
        <v>16583.178999999975</v>
      </c>
      <c r="G42" s="663"/>
      <c r="H42" s="664">
        <v>10.71240960246335</v>
      </c>
      <c r="I42" s="663">
        <v>17018.515000000014</v>
      </c>
      <c r="J42" s="663"/>
      <c r="K42" s="664">
        <v>8.585875968247938</v>
      </c>
    </row>
    <row r="43" spans="1:11" ht="15" customHeight="1">
      <c r="A43" s="45" t="s">
        <v>78</v>
      </c>
      <c r="B43" s="663">
        <v>38466.555</v>
      </c>
      <c r="C43" s="663">
        <v>41498.722</v>
      </c>
      <c r="D43" s="663">
        <v>42146.611</v>
      </c>
      <c r="E43" s="664">
        <v>33814.9</v>
      </c>
      <c r="F43" s="663">
        <v>3032.1670000000013</v>
      </c>
      <c r="G43" s="663"/>
      <c r="H43" s="664">
        <v>7.8826060716900725</v>
      </c>
      <c r="I43" s="663">
        <v>-8331.710999999996</v>
      </c>
      <c r="J43" s="663"/>
      <c r="K43" s="664">
        <v>-19.76840083298749</v>
      </c>
    </row>
    <row r="44" spans="1:11" ht="15" customHeight="1">
      <c r="A44" s="244" t="s">
        <v>762</v>
      </c>
      <c r="B44" s="665">
        <v>1052.766</v>
      </c>
      <c r="C44" s="665">
        <v>1474.364</v>
      </c>
      <c r="D44" s="665">
        <v>1264.322</v>
      </c>
      <c r="E44" s="666">
        <v>1021.419</v>
      </c>
      <c r="F44" s="665">
        <v>421.59799999999996</v>
      </c>
      <c r="G44" s="665"/>
      <c r="H44" s="666">
        <v>40.04669603691608</v>
      </c>
      <c r="I44" s="665">
        <v>-242.9029999999999</v>
      </c>
      <c r="J44" s="665"/>
      <c r="K44" s="666">
        <v>-19.212115268104164</v>
      </c>
    </row>
    <row r="45" spans="1:11" s="31" customFormat="1" ht="12.75">
      <c r="A45" s="301" t="s">
        <v>801</v>
      </c>
      <c r="B45" s="667">
        <v>0</v>
      </c>
      <c r="C45" s="667">
        <v>0</v>
      </c>
      <c r="D45" s="667">
        <v>0</v>
      </c>
      <c r="E45" s="668">
        <v>0</v>
      </c>
      <c r="F45" s="667">
        <v>0</v>
      </c>
      <c r="G45" s="667"/>
      <c r="H45" s="668"/>
      <c r="I45" s="667">
        <v>0</v>
      </c>
      <c r="J45" s="667"/>
      <c r="K45" s="668"/>
    </row>
    <row r="46" spans="1:11" s="31" customFormat="1" ht="12.75">
      <c r="A46" s="301" t="s">
        <v>802</v>
      </c>
      <c r="B46" s="667">
        <v>29542.4348</v>
      </c>
      <c r="C46" s="667">
        <v>33123.5</v>
      </c>
      <c r="D46" s="667">
        <v>26566.5</v>
      </c>
      <c r="E46" s="668">
        <v>38168.9</v>
      </c>
      <c r="F46" s="667">
        <v>3581.065200000001</v>
      </c>
      <c r="G46" s="667"/>
      <c r="H46" s="668">
        <v>12.121767295903455</v>
      </c>
      <c r="I46" s="667">
        <v>11602.4</v>
      </c>
      <c r="J46" s="667"/>
      <c r="K46" s="668">
        <v>43.67304688235184</v>
      </c>
    </row>
    <row r="47" spans="1:11" ht="12.75">
      <c r="A47" s="45" t="s">
        <v>59</v>
      </c>
      <c r="B47" s="663">
        <v>3887.867999999999</v>
      </c>
      <c r="C47" s="663">
        <v>9002.763000000006</v>
      </c>
      <c r="D47" s="663">
        <v>7969.55</v>
      </c>
      <c r="E47" s="664">
        <v>6809.078999999993</v>
      </c>
      <c r="F47" s="663">
        <v>5284.5950000000075</v>
      </c>
      <c r="G47" s="663" t="s">
        <v>9</v>
      </c>
      <c r="H47" s="664">
        <v>135.9252680389357</v>
      </c>
      <c r="I47" s="663">
        <v>-1156.8710000000042</v>
      </c>
      <c r="J47" s="663" t="s">
        <v>10</v>
      </c>
      <c r="K47" s="664">
        <v>-14.51613955618579</v>
      </c>
    </row>
    <row r="48" spans="1:11" ht="12.75">
      <c r="A48" s="45" t="s">
        <v>60</v>
      </c>
      <c r="B48" s="663">
        <v>225019.873</v>
      </c>
      <c r="C48" s="663">
        <v>238528.955991</v>
      </c>
      <c r="D48" s="663">
        <v>256918.26099000004</v>
      </c>
      <c r="E48" s="664">
        <v>292583.9758</v>
      </c>
      <c r="F48" s="663">
        <v>13339.382991000002</v>
      </c>
      <c r="G48" s="663" t="s">
        <v>9</v>
      </c>
      <c r="H48" s="664">
        <v>5.92809106731653</v>
      </c>
      <c r="I48" s="663">
        <v>35662.11480999998</v>
      </c>
      <c r="J48" s="663" t="s">
        <v>10</v>
      </c>
      <c r="K48" s="664">
        <v>13.880724037513255</v>
      </c>
    </row>
    <row r="49" spans="1:11" ht="12.75">
      <c r="A49" s="45" t="s">
        <v>61</v>
      </c>
      <c r="B49" s="663">
        <v>58077.69720000001</v>
      </c>
      <c r="C49" s="663">
        <v>62114.820999999996</v>
      </c>
      <c r="D49" s="663">
        <v>78031.30800000002</v>
      </c>
      <c r="E49" s="664">
        <v>60257.229</v>
      </c>
      <c r="F49" s="663">
        <v>4206.8237999999865</v>
      </c>
      <c r="G49" s="663" t="s">
        <v>9</v>
      </c>
      <c r="H49" s="664">
        <v>7.2434411190807095</v>
      </c>
      <c r="I49" s="663">
        <v>-17770.47900000002</v>
      </c>
      <c r="J49" s="663" t="s">
        <v>10</v>
      </c>
      <c r="K49" s="664">
        <v>-22.773524442266197</v>
      </c>
    </row>
    <row r="50" spans="1:11" ht="12.75">
      <c r="A50" s="45" t="s">
        <v>874</v>
      </c>
      <c r="B50" s="663">
        <v>228907.745</v>
      </c>
      <c r="C50" s="663">
        <v>247531.614</v>
      </c>
      <c r="D50" s="663">
        <v>264887.766</v>
      </c>
      <c r="E50" s="664">
        <v>299393.039</v>
      </c>
      <c r="F50" s="663">
        <v>18623.869000000006</v>
      </c>
      <c r="G50" s="663"/>
      <c r="H50" s="664">
        <v>8.135971546091639</v>
      </c>
      <c r="I50" s="663">
        <v>34505.27299999999</v>
      </c>
      <c r="J50" s="663"/>
      <c r="K50" s="664">
        <v>13.026374725059966</v>
      </c>
    </row>
    <row r="51" spans="1:11" ht="12.75">
      <c r="A51" s="244" t="s">
        <v>79</v>
      </c>
      <c r="B51" s="665">
        <v>21557.16</v>
      </c>
      <c r="C51" s="665">
        <v>22079.113999999998</v>
      </c>
      <c r="D51" s="665">
        <v>25088.138</v>
      </c>
      <c r="E51" s="666">
        <v>26381.029000000002</v>
      </c>
      <c r="F51" s="665">
        <v>521.9539999999943</v>
      </c>
      <c r="G51" s="665"/>
      <c r="H51" s="666">
        <v>2.4212558611616473</v>
      </c>
      <c r="I51" s="665">
        <v>1292.8910000000033</v>
      </c>
      <c r="J51" s="665"/>
      <c r="K51" s="666">
        <v>5.153395600741686</v>
      </c>
    </row>
    <row r="52" spans="1:11" ht="12.75">
      <c r="A52" s="8" t="s">
        <v>854</v>
      </c>
      <c r="B52" s="1"/>
      <c r="C52" s="1"/>
      <c r="D52" s="1"/>
      <c r="E52" s="1"/>
      <c r="F52" s="1"/>
      <c r="G52" s="1"/>
      <c r="H52" s="1"/>
      <c r="I52" s="1"/>
      <c r="J52" s="1"/>
      <c r="K52" s="1"/>
    </row>
    <row r="53" spans="1:11" ht="12.75">
      <c r="A53" s="8" t="s">
        <v>855</v>
      </c>
      <c r="B53" s="1"/>
      <c r="C53" s="1"/>
      <c r="D53" s="1"/>
      <c r="E53" s="1"/>
      <c r="F53" s="1"/>
      <c r="G53" s="1"/>
      <c r="H53" s="1"/>
      <c r="I53" s="1"/>
      <c r="J53" s="1"/>
      <c r="K53" s="1"/>
    </row>
    <row r="54" spans="2:11" ht="12.75">
      <c r="B54" s="1"/>
      <c r="C54" s="1"/>
      <c r="D54" s="1"/>
      <c r="E54" s="1"/>
      <c r="F54" s="1"/>
      <c r="G54" s="1"/>
      <c r="H54" s="1"/>
      <c r="I54" s="1"/>
      <c r="J54" s="1"/>
      <c r="K54" s="1"/>
    </row>
    <row r="55" ht="12.75">
      <c r="A55" s="8" t="str">
        <f>'Monetary Survey'!A38</f>
        <v>p  = provisional, e =estimates</v>
      </c>
    </row>
  </sheetData>
  <mergeCells count="5">
    <mergeCell ref="A1:K1"/>
    <mergeCell ref="A2:K2"/>
    <mergeCell ref="F6:H6"/>
    <mergeCell ref="I6:K6"/>
    <mergeCell ref="F5:K5"/>
  </mergeCells>
  <printOptions/>
  <pageMargins left="1.3" right="1.3" top="2" bottom="2" header="0.5" footer="0.5"/>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IH131"/>
  <sheetViews>
    <sheetView zoomScale="75" zoomScaleNormal="75" workbookViewId="0" topLeftCell="A1">
      <selection activeCell="H41" sqref="H41"/>
    </sheetView>
  </sheetViews>
  <sheetFormatPr defaultColWidth="9.140625" defaultRowHeight="12.75"/>
  <cols>
    <col min="1" max="1" width="4.7109375" style="321" bestFit="1" customWidth="1"/>
    <col min="2" max="2" width="28.7109375" style="321" customWidth="1"/>
    <col min="3" max="3" width="18.140625" style="321" customWidth="1"/>
    <col min="4" max="4" width="12.8515625" style="321" customWidth="1"/>
    <col min="5" max="5" width="12.00390625" style="321" customWidth="1"/>
    <col min="6" max="6" width="11.140625" style="323" customWidth="1"/>
    <col min="7" max="7" width="8.57421875" style="323" customWidth="1"/>
    <col min="8" max="8" width="9.57421875" style="321" bestFit="1" customWidth="1"/>
    <col min="9" max="9" width="8.28125" style="321" customWidth="1"/>
    <col min="10" max="16384" width="9.140625" style="321" customWidth="1"/>
  </cols>
  <sheetData>
    <row r="1" spans="1:9" ht="15.75">
      <c r="A1" s="797" t="s">
        <v>706</v>
      </c>
      <c r="B1" s="797"/>
      <c r="C1" s="797"/>
      <c r="D1" s="797"/>
      <c r="E1" s="797"/>
      <c r="F1" s="797"/>
      <c r="G1" s="797"/>
      <c r="H1" s="797"/>
      <c r="I1" s="797"/>
    </row>
    <row r="2" spans="1:242" ht="18" customHeight="1">
      <c r="A2" s="813" t="s">
        <v>765</v>
      </c>
      <c r="B2" s="813"/>
      <c r="C2" s="813"/>
      <c r="D2" s="813"/>
      <c r="E2" s="813"/>
      <c r="F2" s="813"/>
      <c r="G2" s="813"/>
      <c r="H2" s="813"/>
      <c r="I2" s="813"/>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c r="ET2" s="324"/>
      <c r="EU2" s="324"/>
      <c r="EV2" s="324"/>
      <c r="EW2" s="324"/>
      <c r="EX2" s="324"/>
      <c r="EY2" s="324"/>
      <c r="EZ2" s="324"/>
      <c r="FA2" s="324"/>
      <c r="FB2" s="324"/>
      <c r="FC2" s="324"/>
      <c r="FD2" s="324"/>
      <c r="FE2" s="324"/>
      <c r="FF2" s="324"/>
      <c r="FG2" s="324"/>
      <c r="FH2" s="324"/>
      <c r="FI2" s="324"/>
      <c r="FJ2" s="324"/>
      <c r="FK2" s="324"/>
      <c r="FL2" s="324"/>
      <c r="FM2" s="324"/>
      <c r="FN2" s="324"/>
      <c r="FO2" s="324"/>
      <c r="FP2" s="324"/>
      <c r="FQ2" s="324"/>
      <c r="FR2" s="324"/>
      <c r="FS2" s="324"/>
      <c r="FT2" s="324"/>
      <c r="FU2" s="324"/>
      <c r="FV2" s="324"/>
      <c r="FW2" s="324"/>
      <c r="FX2" s="324"/>
      <c r="FY2" s="324"/>
      <c r="FZ2" s="324"/>
      <c r="GA2" s="324"/>
      <c r="GB2" s="324"/>
      <c r="GC2" s="324"/>
      <c r="GD2" s="324"/>
      <c r="GE2" s="324"/>
      <c r="GF2" s="324"/>
      <c r="GG2" s="324"/>
      <c r="GH2" s="324"/>
      <c r="GI2" s="324"/>
      <c r="GJ2" s="324"/>
      <c r="GK2" s="324"/>
      <c r="GL2" s="324"/>
      <c r="GM2" s="324"/>
      <c r="GN2" s="324"/>
      <c r="GO2" s="324"/>
      <c r="GP2" s="324"/>
      <c r="GQ2" s="324"/>
      <c r="GR2" s="324"/>
      <c r="GS2" s="324"/>
      <c r="GT2" s="324"/>
      <c r="GU2" s="324"/>
      <c r="GV2" s="324"/>
      <c r="GW2" s="324"/>
      <c r="GX2" s="324"/>
      <c r="GY2" s="324"/>
      <c r="GZ2" s="324"/>
      <c r="HA2" s="324"/>
      <c r="HB2" s="324"/>
      <c r="HC2" s="324"/>
      <c r="HD2" s="324"/>
      <c r="HE2" s="324"/>
      <c r="HF2" s="324"/>
      <c r="HG2" s="324"/>
      <c r="HH2" s="324"/>
      <c r="HI2" s="324"/>
      <c r="HJ2" s="324"/>
      <c r="HK2" s="324"/>
      <c r="HL2" s="324"/>
      <c r="HM2" s="324"/>
      <c r="HN2" s="324"/>
      <c r="HO2" s="324"/>
      <c r="HP2" s="324"/>
      <c r="HQ2" s="324"/>
      <c r="HR2" s="324"/>
      <c r="HS2" s="324"/>
      <c r="HT2" s="324"/>
      <c r="HU2" s="324"/>
      <c r="HV2" s="324"/>
      <c r="HW2" s="324"/>
      <c r="HX2" s="324"/>
      <c r="HY2" s="324"/>
      <c r="HZ2" s="324"/>
      <c r="IA2" s="324"/>
      <c r="IB2" s="324"/>
      <c r="IC2" s="324"/>
      <c r="ID2" s="324"/>
      <c r="IE2" s="324"/>
      <c r="IF2" s="324"/>
      <c r="IG2" s="324"/>
      <c r="IH2" s="324"/>
    </row>
    <row r="3" spans="1:242" s="18" customFormat="1" ht="14.25">
      <c r="A3" s="807"/>
      <c r="B3" s="807"/>
      <c r="C3" s="807"/>
      <c r="D3" s="807"/>
      <c r="E3" s="807"/>
      <c r="F3" s="807"/>
      <c r="G3" s="807"/>
      <c r="H3" s="325"/>
      <c r="I3" s="325"/>
      <c r="J3" s="325"/>
      <c r="L3" s="325"/>
      <c r="M3" s="325"/>
      <c r="N3" s="325"/>
      <c r="O3" s="325"/>
      <c r="P3" s="325"/>
      <c r="Q3" s="325"/>
      <c r="R3" s="325"/>
      <c r="T3" s="325"/>
      <c r="U3" s="325"/>
      <c r="V3" s="325"/>
      <c r="W3" s="325"/>
      <c r="X3" s="325"/>
      <c r="Y3" s="325"/>
      <c r="Z3" s="325"/>
      <c r="AB3" s="325"/>
      <c r="AC3" s="325"/>
      <c r="AD3" s="325"/>
      <c r="AE3" s="325"/>
      <c r="AF3" s="325"/>
      <c r="AG3" s="325"/>
      <c r="AH3" s="325"/>
      <c r="AJ3" s="325"/>
      <c r="AK3" s="325"/>
      <c r="AL3" s="325"/>
      <c r="AM3" s="325"/>
      <c r="AN3" s="325"/>
      <c r="AO3" s="325"/>
      <c r="AP3" s="325"/>
      <c r="AR3" s="325"/>
      <c r="AS3" s="325"/>
      <c r="AT3" s="325"/>
      <c r="AU3" s="325"/>
      <c r="AV3" s="325"/>
      <c r="AW3" s="325"/>
      <c r="AX3" s="325"/>
      <c r="AZ3" s="325"/>
      <c r="BA3" s="325"/>
      <c r="BB3" s="325"/>
      <c r="BC3" s="325"/>
      <c r="BD3" s="325"/>
      <c r="BE3" s="325"/>
      <c r="BF3" s="325"/>
      <c r="BH3" s="325"/>
      <c r="BI3" s="325"/>
      <c r="BJ3" s="325"/>
      <c r="BK3" s="325"/>
      <c r="BL3" s="325"/>
      <c r="BM3" s="325"/>
      <c r="BN3" s="325"/>
      <c r="BP3" s="325"/>
      <c r="BQ3" s="325"/>
      <c r="BR3" s="325"/>
      <c r="BS3" s="325"/>
      <c r="BT3" s="325"/>
      <c r="BU3" s="325"/>
      <c r="BV3" s="325"/>
      <c r="BX3" s="325"/>
      <c r="BY3" s="325"/>
      <c r="BZ3" s="325"/>
      <c r="CA3" s="325"/>
      <c r="CB3" s="325"/>
      <c r="CC3" s="325"/>
      <c r="CD3" s="325"/>
      <c r="CF3" s="325"/>
      <c r="CG3" s="325"/>
      <c r="CH3" s="325"/>
      <c r="CI3" s="325"/>
      <c r="CJ3" s="325"/>
      <c r="CK3" s="325"/>
      <c r="CL3" s="325"/>
      <c r="CN3" s="325"/>
      <c r="CO3" s="325"/>
      <c r="CP3" s="325"/>
      <c r="CQ3" s="325"/>
      <c r="CR3" s="325"/>
      <c r="CS3" s="325"/>
      <c r="CT3" s="325"/>
      <c r="CV3" s="325"/>
      <c r="CW3" s="325"/>
      <c r="CX3" s="325"/>
      <c r="CY3" s="325"/>
      <c r="CZ3" s="325"/>
      <c r="DA3" s="325"/>
      <c r="DB3" s="325"/>
      <c r="DD3" s="325"/>
      <c r="DE3" s="325"/>
      <c r="DF3" s="325"/>
      <c r="DG3" s="325"/>
      <c r="DH3" s="325"/>
      <c r="DI3" s="325"/>
      <c r="DJ3" s="325"/>
      <c r="DL3" s="325"/>
      <c r="DM3" s="325"/>
      <c r="DN3" s="325"/>
      <c r="DO3" s="325"/>
      <c r="DP3" s="325"/>
      <c r="DQ3" s="325"/>
      <c r="DR3" s="325"/>
      <c r="DT3" s="325"/>
      <c r="DU3" s="325"/>
      <c r="DV3" s="325"/>
      <c r="DW3" s="325"/>
      <c r="DX3" s="325"/>
      <c r="DY3" s="325"/>
      <c r="DZ3" s="325"/>
      <c r="EB3" s="325"/>
      <c r="EC3" s="325"/>
      <c r="ED3" s="325"/>
      <c r="EE3" s="325"/>
      <c r="EF3" s="325"/>
      <c r="EG3" s="325"/>
      <c r="EH3" s="325"/>
      <c r="EJ3" s="325"/>
      <c r="EK3" s="325"/>
      <c r="EL3" s="325"/>
      <c r="EM3" s="325"/>
      <c r="EN3" s="325"/>
      <c r="EO3" s="325"/>
      <c r="EP3" s="325"/>
      <c r="ER3" s="325"/>
      <c r="ES3" s="325"/>
      <c r="ET3" s="325"/>
      <c r="EU3" s="325"/>
      <c r="EV3" s="325"/>
      <c r="EW3" s="325"/>
      <c r="EX3" s="325"/>
      <c r="EZ3" s="325"/>
      <c r="FA3" s="325"/>
      <c r="FB3" s="325"/>
      <c r="FC3" s="325"/>
      <c r="FD3" s="325"/>
      <c r="FE3" s="325"/>
      <c r="FF3" s="325"/>
      <c r="FH3" s="325"/>
      <c r="FI3" s="325"/>
      <c r="FJ3" s="325"/>
      <c r="FK3" s="325"/>
      <c r="FL3" s="325"/>
      <c r="FM3" s="325"/>
      <c r="FN3" s="325"/>
      <c r="FP3" s="325"/>
      <c r="FQ3" s="325"/>
      <c r="FR3" s="325"/>
      <c r="FS3" s="325"/>
      <c r="FT3" s="325"/>
      <c r="FU3" s="325"/>
      <c r="FV3" s="325"/>
      <c r="FX3" s="325"/>
      <c r="FY3" s="325"/>
      <c r="FZ3" s="325"/>
      <c r="GA3" s="325"/>
      <c r="GB3" s="325"/>
      <c r="GC3" s="325"/>
      <c r="GD3" s="325"/>
      <c r="GF3" s="325"/>
      <c r="GG3" s="325"/>
      <c r="GH3" s="325"/>
      <c r="GI3" s="325"/>
      <c r="GJ3" s="325"/>
      <c r="GK3" s="325"/>
      <c r="GL3" s="325"/>
      <c r="GN3" s="325"/>
      <c r="GO3" s="325"/>
      <c r="GP3" s="325"/>
      <c r="GQ3" s="325"/>
      <c r="GR3" s="325"/>
      <c r="GS3" s="325"/>
      <c r="GT3" s="325"/>
      <c r="GV3" s="325"/>
      <c r="GW3" s="325"/>
      <c r="GX3" s="325"/>
      <c r="GY3" s="325"/>
      <c r="GZ3" s="325"/>
      <c r="HA3" s="325"/>
      <c r="HB3" s="325"/>
      <c r="HD3" s="325"/>
      <c r="HE3" s="325"/>
      <c r="HF3" s="325"/>
      <c r="HG3" s="325"/>
      <c r="HH3" s="325"/>
      <c r="HI3" s="325"/>
      <c r="HJ3" s="325"/>
      <c r="HL3" s="325"/>
      <c r="HM3" s="325"/>
      <c r="HN3" s="325"/>
      <c r="HO3" s="325"/>
      <c r="HP3" s="325"/>
      <c r="HQ3" s="325"/>
      <c r="HR3" s="325"/>
      <c r="HT3" s="325"/>
      <c r="HU3" s="325"/>
      <c r="HV3" s="325"/>
      <c r="HW3" s="325"/>
      <c r="HX3" s="325"/>
      <c r="HY3" s="325"/>
      <c r="HZ3" s="325"/>
      <c r="IB3" s="325"/>
      <c r="IC3" s="325"/>
      <c r="ID3" s="325"/>
      <c r="IE3" s="325"/>
      <c r="IF3" s="325"/>
      <c r="IG3" s="325"/>
      <c r="IH3" s="325"/>
    </row>
    <row r="4" spans="1:9" ht="14.25">
      <c r="A4" s="18"/>
      <c r="B4" s="325"/>
      <c r="C4" s="326"/>
      <c r="D4" s="326"/>
      <c r="E4" s="326"/>
      <c r="F4" s="326"/>
      <c r="G4" s="326"/>
      <c r="H4" s="325"/>
      <c r="I4" s="327"/>
    </row>
    <row r="5" spans="1:9" ht="16.5" customHeight="1">
      <c r="A5" s="808" t="s">
        <v>313</v>
      </c>
      <c r="B5" s="809" t="s">
        <v>314</v>
      </c>
      <c r="C5" s="284">
        <v>2006</v>
      </c>
      <c r="D5" s="816">
        <v>2007</v>
      </c>
      <c r="E5" s="811"/>
      <c r="F5" s="811"/>
      <c r="G5" s="812"/>
      <c r="H5" s="830" t="s">
        <v>315</v>
      </c>
      <c r="I5" s="831"/>
    </row>
    <row r="6" spans="1:9" ht="16.5" customHeight="1">
      <c r="A6" s="808"/>
      <c r="B6" s="810"/>
      <c r="C6" s="350" t="s">
        <v>837</v>
      </c>
      <c r="D6" s="830" t="s">
        <v>838</v>
      </c>
      <c r="E6" s="831"/>
      <c r="F6" s="830" t="s">
        <v>839</v>
      </c>
      <c r="G6" s="831"/>
      <c r="H6" s="832" t="s">
        <v>316</v>
      </c>
      <c r="I6" s="814" t="s">
        <v>317</v>
      </c>
    </row>
    <row r="7" spans="1:9" ht="12" customHeight="1">
      <c r="A7" s="808"/>
      <c r="B7" s="794"/>
      <c r="C7" s="351">
        <v>1</v>
      </c>
      <c r="D7" s="350">
        <v>2</v>
      </c>
      <c r="E7" s="316">
        <v>3</v>
      </c>
      <c r="F7" s="350">
        <v>4</v>
      </c>
      <c r="G7" s="316">
        <v>5</v>
      </c>
      <c r="H7" s="833"/>
      <c r="I7" s="815"/>
    </row>
    <row r="8" spans="1:9" ht="12" customHeight="1">
      <c r="A8" s="353"/>
      <c r="B8" s="354"/>
      <c r="C8" s="355" t="s">
        <v>318</v>
      </c>
      <c r="D8" s="350" t="s">
        <v>319</v>
      </c>
      <c r="E8" s="352" t="s">
        <v>320</v>
      </c>
      <c r="F8" s="350" t="s">
        <v>319</v>
      </c>
      <c r="G8" s="352" t="s">
        <v>320</v>
      </c>
      <c r="H8" s="833"/>
      <c r="I8" s="815"/>
    </row>
    <row r="9" spans="1:11" s="11" customFormat="1" ht="19.5" customHeight="1">
      <c r="A9" s="363">
        <v>1</v>
      </c>
      <c r="B9" s="364" t="s">
        <v>321</v>
      </c>
      <c r="C9" s="365">
        <v>129</v>
      </c>
      <c r="D9" s="366">
        <v>141</v>
      </c>
      <c r="E9" s="367">
        <v>100</v>
      </c>
      <c r="F9" s="366">
        <v>131</v>
      </c>
      <c r="G9" s="367">
        <v>100</v>
      </c>
      <c r="H9" s="368">
        <f>F9/C9%-100</f>
        <v>1.5503875968992276</v>
      </c>
      <c r="I9" s="368">
        <f>F9/D9%-100</f>
        <v>-7.092198581560282</v>
      </c>
      <c r="K9" s="369"/>
    </row>
    <row r="10" spans="1:11" s="18" customFormat="1" ht="15" customHeight="1">
      <c r="A10" s="333"/>
      <c r="B10" s="370" t="s">
        <v>322</v>
      </c>
      <c r="C10" s="371">
        <v>83</v>
      </c>
      <c r="D10" s="372">
        <v>94</v>
      </c>
      <c r="E10" s="373">
        <v>66.66666666666667</v>
      </c>
      <c r="F10" s="372">
        <v>96</v>
      </c>
      <c r="G10" s="373">
        <v>73.2824427480916</v>
      </c>
      <c r="H10" s="374">
        <f aca="true" t="shared" si="0" ref="H10:H35">F10/C10%-100</f>
        <v>15.662650602409641</v>
      </c>
      <c r="I10" s="374">
        <f aca="true" t="shared" si="1" ref="I10:I35">F10/D10%-100</f>
        <v>2.1276595744680975</v>
      </c>
      <c r="K10" s="19"/>
    </row>
    <row r="11" spans="1:11" ht="15" customHeight="1">
      <c r="A11" s="333"/>
      <c r="B11" s="335" t="s">
        <v>323</v>
      </c>
      <c r="C11" s="334">
        <v>15</v>
      </c>
      <c r="D11" s="216">
        <v>15</v>
      </c>
      <c r="E11" s="373">
        <v>10.638297872340425</v>
      </c>
      <c r="F11" s="216">
        <v>15</v>
      </c>
      <c r="G11" s="373">
        <v>11.450381679389313</v>
      </c>
      <c r="H11" s="374">
        <f t="shared" si="0"/>
        <v>0</v>
      </c>
      <c r="I11" s="374">
        <f t="shared" si="1"/>
        <v>0</v>
      </c>
      <c r="K11" s="332"/>
    </row>
    <row r="12" spans="1:11" ht="15" customHeight="1">
      <c r="A12" s="333"/>
      <c r="B12" s="335" t="s">
        <v>324</v>
      </c>
      <c r="C12" s="334">
        <v>7</v>
      </c>
      <c r="D12" s="216">
        <v>12</v>
      </c>
      <c r="E12" s="373">
        <v>8.51063829787234</v>
      </c>
      <c r="F12" s="216">
        <v>13</v>
      </c>
      <c r="G12" s="373">
        <v>9.923664122137405</v>
      </c>
      <c r="H12" s="374">
        <f t="shared" si="0"/>
        <v>85.7142857142857</v>
      </c>
      <c r="I12" s="374">
        <f t="shared" si="1"/>
        <v>8.333333333333343</v>
      </c>
      <c r="K12" s="332"/>
    </row>
    <row r="13" spans="1:11" ht="15" customHeight="1">
      <c r="A13" s="333"/>
      <c r="B13" s="335" t="s">
        <v>325</v>
      </c>
      <c r="C13" s="334">
        <v>14</v>
      </c>
      <c r="D13" s="216">
        <v>15</v>
      </c>
      <c r="E13" s="373">
        <v>10.638297872340425</v>
      </c>
      <c r="F13" s="216">
        <v>16</v>
      </c>
      <c r="G13" s="373">
        <v>12.213740458015266</v>
      </c>
      <c r="H13" s="374">
        <f t="shared" si="0"/>
        <v>14.285714285714278</v>
      </c>
      <c r="I13" s="374">
        <f t="shared" si="1"/>
        <v>6.666666666666671</v>
      </c>
      <c r="K13" s="332"/>
    </row>
    <row r="14" spans="1:11" s="18" customFormat="1" ht="15" customHeight="1">
      <c r="A14" s="333"/>
      <c r="B14" s="335" t="s">
        <v>745</v>
      </c>
      <c r="C14" s="334">
        <v>47</v>
      </c>
      <c r="D14" s="216">
        <v>52</v>
      </c>
      <c r="E14" s="373">
        <v>36.87943262411348</v>
      </c>
      <c r="F14" s="216">
        <v>52</v>
      </c>
      <c r="G14" s="373">
        <v>39.69465648854962</v>
      </c>
      <c r="H14" s="374">
        <f t="shared" si="0"/>
        <v>10.63829787234043</v>
      </c>
      <c r="I14" s="374">
        <f t="shared" si="1"/>
        <v>0</v>
      </c>
      <c r="K14" s="19"/>
    </row>
    <row r="15" spans="1:11" s="18" customFormat="1" ht="15" customHeight="1">
      <c r="A15" s="333"/>
      <c r="B15" s="375" t="s">
        <v>326</v>
      </c>
      <c r="C15" s="334">
        <v>29</v>
      </c>
      <c r="D15" s="216">
        <v>29</v>
      </c>
      <c r="E15" s="373">
        <v>20.567375886524825</v>
      </c>
      <c r="F15" s="216">
        <v>21</v>
      </c>
      <c r="G15" s="373">
        <v>16.030534351145036</v>
      </c>
      <c r="H15" s="374">
        <f t="shared" si="0"/>
        <v>-27.586206896551715</v>
      </c>
      <c r="I15" s="374">
        <f t="shared" si="1"/>
        <v>-27.586206896551715</v>
      </c>
      <c r="K15" s="19"/>
    </row>
    <row r="16" spans="1:11" s="18" customFormat="1" ht="15" customHeight="1">
      <c r="A16" s="333"/>
      <c r="B16" s="375" t="s">
        <v>327</v>
      </c>
      <c r="C16" s="334">
        <v>4</v>
      </c>
      <c r="D16" s="216">
        <v>4</v>
      </c>
      <c r="E16" s="373">
        <v>2.8368794326241136</v>
      </c>
      <c r="F16" s="216">
        <v>4</v>
      </c>
      <c r="G16" s="373">
        <v>3.0534351145038165</v>
      </c>
      <c r="H16" s="374">
        <f t="shared" si="0"/>
        <v>0</v>
      </c>
      <c r="I16" s="374">
        <f t="shared" si="1"/>
        <v>0</v>
      </c>
      <c r="K16" s="19"/>
    </row>
    <row r="17" spans="1:11" s="18" customFormat="1" ht="15" customHeight="1">
      <c r="A17" s="333"/>
      <c r="B17" s="375" t="s">
        <v>328</v>
      </c>
      <c r="C17" s="334">
        <v>8</v>
      </c>
      <c r="D17" s="216">
        <v>8</v>
      </c>
      <c r="E17" s="373">
        <v>5.673758865248227</v>
      </c>
      <c r="F17" s="216">
        <v>5</v>
      </c>
      <c r="G17" s="373">
        <v>3.8167938931297707</v>
      </c>
      <c r="H17" s="374">
        <f t="shared" si="0"/>
        <v>-37.5</v>
      </c>
      <c r="I17" s="374">
        <f t="shared" si="1"/>
        <v>-37.5</v>
      </c>
      <c r="K17" s="19"/>
    </row>
    <row r="18" spans="1:11" s="18" customFormat="1" ht="15" customHeight="1">
      <c r="A18" s="333"/>
      <c r="B18" s="375" t="s">
        <v>329</v>
      </c>
      <c r="C18" s="334">
        <v>5</v>
      </c>
      <c r="D18" s="216">
        <v>6</v>
      </c>
      <c r="E18" s="373">
        <v>4.25531914893617</v>
      </c>
      <c r="F18" s="216">
        <v>5</v>
      </c>
      <c r="G18" s="373">
        <v>3.8167938931297707</v>
      </c>
      <c r="H18" s="374">
        <f t="shared" si="0"/>
        <v>0</v>
      </c>
      <c r="I18" s="374">
        <f t="shared" si="1"/>
        <v>-16.666666666666657</v>
      </c>
      <c r="K18" s="19"/>
    </row>
    <row r="19" spans="1:9" s="11" customFormat="1" ht="29.25" customHeight="1">
      <c r="A19" s="393">
        <v>2</v>
      </c>
      <c r="B19" s="394" t="s">
        <v>881</v>
      </c>
      <c r="C19" s="395">
        <v>80662.95</v>
      </c>
      <c r="D19" s="396">
        <v>136911.18</v>
      </c>
      <c r="E19" s="397">
        <v>100</v>
      </c>
      <c r="F19" s="396">
        <v>130177.46</v>
      </c>
      <c r="G19" s="397">
        <v>100</v>
      </c>
      <c r="H19" s="397">
        <f t="shared" si="0"/>
        <v>61.384452217529855</v>
      </c>
      <c r="I19" s="397">
        <f t="shared" si="1"/>
        <v>-4.918312733846847</v>
      </c>
    </row>
    <row r="20" spans="1:9" s="18" customFormat="1" ht="15" customHeight="1">
      <c r="A20" s="333"/>
      <c r="B20" s="370" t="s">
        <v>330</v>
      </c>
      <c r="C20" s="377">
        <v>67616.73</v>
      </c>
      <c r="D20" s="376">
        <v>114717.85</v>
      </c>
      <c r="E20" s="374">
        <v>83.7899797518362</v>
      </c>
      <c r="F20" s="378">
        <v>107708.82</v>
      </c>
      <c r="G20" s="374">
        <v>82.739992007833</v>
      </c>
      <c r="H20" s="374">
        <f t="shared" si="0"/>
        <v>59.29315126596629</v>
      </c>
      <c r="I20" s="374">
        <f t="shared" si="1"/>
        <v>-6.109798954565477</v>
      </c>
    </row>
    <row r="21" spans="1:9" ht="15" customHeight="1">
      <c r="A21" s="333"/>
      <c r="B21" s="335" t="s">
        <v>323</v>
      </c>
      <c r="C21" s="338">
        <v>57432.72</v>
      </c>
      <c r="D21" s="334">
        <v>94296.01</v>
      </c>
      <c r="E21" s="374">
        <v>68.87385675881254</v>
      </c>
      <c r="F21" s="379">
        <v>86591.61</v>
      </c>
      <c r="G21" s="374">
        <v>66.51812840717587</v>
      </c>
      <c r="H21" s="374">
        <f t="shared" si="0"/>
        <v>50.770518965495626</v>
      </c>
      <c r="I21" s="374">
        <f t="shared" si="1"/>
        <v>-8.1704411459191</v>
      </c>
    </row>
    <row r="22" spans="1:9" ht="15" customHeight="1">
      <c r="A22" s="333"/>
      <c r="B22" s="335" t="s">
        <v>324</v>
      </c>
      <c r="C22" s="338">
        <v>1463.59</v>
      </c>
      <c r="D22" s="334">
        <v>4576.69</v>
      </c>
      <c r="E22" s="374">
        <v>3.3428168539632774</v>
      </c>
      <c r="F22" s="379">
        <v>4194.59</v>
      </c>
      <c r="G22" s="374">
        <v>3.222209128984388</v>
      </c>
      <c r="H22" s="374">
        <f t="shared" si="0"/>
        <v>186.59597291591228</v>
      </c>
      <c r="I22" s="374">
        <f t="shared" si="1"/>
        <v>-8.348828520175047</v>
      </c>
    </row>
    <row r="23" spans="1:9" ht="15" customHeight="1">
      <c r="A23" s="333"/>
      <c r="B23" s="335" t="s">
        <v>325</v>
      </c>
      <c r="C23" s="338">
        <v>4374.59</v>
      </c>
      <c r="D23" s="334">
        <v>6995.22</v>
      </c>
      <c r="E23" s="374">
        <v>5.109312475431152</v>
      </c>
      <c r="F23" s="379">
        <v>7960.82</v>
      </c>
      <c r="G23" s="374">
        <v>6.115359755828697</v>
      </c>
      <c r="H23" s="374">
        <f t="shared" si="0"/>
        <v>81.97865399957482</v>
      </c>
      <c r="I23" s="374">
        <f t="shared" si="1"/>
        <v>13.80371167740256</v>
      </c>
    </row>
    <row r="24" spans="1:9" ht="15" customHeight="1">
      <c r="A24" s="333"/>
      <c r="B24" s="336" t="s">
        <v>745</v>
      </c>
      <c r="C24" s="340">
        <v>4345.83</v>
      </c>
      <c r="D24" s="337">
        <v>8849.93</v>
      </c>
      <c r="E24" s="362">
        <v>6.463993663629224</v>
      </c>
      <c r="F24" s="380">
        <v>8961.8</v>
      </c>
      <c r="G24" s="362">
        <v>6.884294715844049</v>
      </c>
      <c r="H24" s="362">
        <f t="shared" si="0"/>
        <v>106.21607379948131</v>
      </c>
      <c r="I24" s="362">
        <f t="shared" si="1"/>
        <v>1.2640777949656012</v>
      </c>
    </row>
    <row r="25" spans="1:9" ht="15" customHeight="1">
      <c r="A25" s="333"/>
      <c r="B25" s="341" t="s">
        <v>326</v>
      </c>
      <c r="C25" s="340">
        <v>5265.18</v>
      </c>
      <c r="D25" s="329">
        <v>5859.45</v>
      </c>
      <c r="E25" s="331">
        <v>4.279745452489709</v>
      </c>
      <c r="F25" s="381">
        <v>6172.25</v>
      </c>
      <c r="G25" s="331">
        <v>4.741412222976236</v>
      </c>
      <c r="H25" s="331">
        <f t="shared" si="0"/>
        <v>17.227711113390228</v>
      </c>
      <c r="I25" s="331">
        <f t="shared" si="1"/>
        <v>5.33838500200531</v>
      </c>
    </row>
    <row r="26" spans="1:9" ht="15" customHeight="1">
      <c r="A26" s="333"/>
      <c r="B26" s="341" t="s">
        <v>327</v>
      </c>
      <c r="C26" s="340">
        <v>2380.35</v>
      </c>
      <c r="D26" s="329">
        <v>2610.34</v>
      </c>
      <c r="E26" s="331">
        <v>1.9065937493198148</v>
      </c>
      <c r="F26" s="381">
        <v>3022.46</v>
      </c>
      <c r="G26" s="331">
        <v>2.3217997954484595</v>
      </c>
      <c r="H26" s="331">
        <f t="shared" si="0"/>
        <v>26.975444787531245</v>
      </c>
      <c r="I26" s="331">
        <f t="shared" si="1"/>
        <v>15.78798164223818</v>
      </c>
    </row>
    <row r="27" spans="1:9" ht="15" customHeight="1">
      <c r="A27" s="333"/>
      <c r="B27" s="341" t="s">
        <v>328</v>
      </c>
      <c r="C27" s="340">
        <v>731.43</v>
      </c>
      <c r="D27" s="329">
        <v>766.47</v>
      </c>
      <c r="E27" s="331">
        <v>0.5598301029908588</v>
      </c>
      <c r="F27" s="381">
        <v>762.23</v>
      </c>
      <c r="G27" s="331">
        <v>0.5855314737282477</v>
      </c>
      <c r="H27" s="331">
        <f t="shared" si="0"/>
        <v>4.21092927552877</v>
      </c>
      <c r="I27" s="331">
        <f t="shared" si="1"/>
        <v>-0.5531853823372046</v>
      </c>
    </row>
    <row r="28" spans="1:9" ht="15" customHeight="1">
      <c r="A28" s="333"/>
      <c r="B28" s="341" t="s">
        <v>329</v>
      </c>
      <c r="C28" s="340">
        <v>4669.26</v>
      </c>
      <c r="D28" s="329">
        <v>12957.07</v>
      </c>
      <c r="E28" s="331">
        <v>9.463850943363427</v>
      </c>
      <c r="F28" s="339">
        <v>12511.7</v>
      </c>
      <c r="G28" s="331">
        <v>9.611264500014059</v>
      </c>
      <c r="H28" s="331">
        <f t="shared" si="0"/>
        <v>167.9589485271756</v>
      </c>
      <c r="I28" s="331">
        <f t="shared" si="1"/>
        <v>-3.437274013337884</v>
      </c>
    </row>
    <row r="29" spans="1:13" s="360" customFormat="1" ht="30.75" customHeight="1">
      <c r="A29" s="363">
        <v>3</v>
      </c>
      <c r="B29" s="382" t="s">
        <v>331</v>
      </c>
      <c r="C29" s="640">
        <v>18643</v>
      </c>
      <c r="D29" s="805">
        <v>21173</v>
      </c>
      <c r="E29" s="806"/>
      <c r="F29" s="805">
        <v>21014</v>
      </c>
      <c r="G29" s="806"/>
      <c r="H29" s="359">
        <f t="shared" si="0"/>
        <v>12.717910207584609</v>
      </c>
      <c r="I29" s="359">
        <f t="shared" si="1"/>
        <v>-0.7509564067444359</v>
      </c>
      <c r="K29"/>
      <c r="L29"/>
      <c r="M29"/>
    </row>
    <row r="30" spans="1:13" s="360" customFormat="1" ht="19.5" customHeight="1">
      <c r="A30" s="356">
        <v>4</v>
      </c>
      <c r="B30" s="383" t="s">
        <v>332</v>
      </c>
      <c r="C30" s="384">
        <v>19</v>
      </c>
      <c r="D30" s="805">
        <v>18</v>
      </c>
      <c r="E30" s="806"/>
      <c r="F30" s="805">
        <v>21</v>
      </c>
      <c r="G30" s="806"/>
      <c r="H30" s="359">
        <f t="shared" si="0"/>
        <v>10.526315789473685</v>
      </c>
      <c r="I30" s="359">
        <f t="shared" si="1"/>
        <v>16.66666666666667</v>
      </c>
      <c r="K30"/>
      <c r="L30"/>
      <c r="M30"/>
    </row>
    <row r="31" spans="1:13" s="360" customFormat="1" ht="19.5" customHeight="1">
      <c r="A31" s="363">
        <v>5</v>
      </c>
      <c r="B31" s="364" t="s">
        <v>333</v>
      </c>
      <c r="C31" s="385">
        <v>84</v>
      </c>
      <c r="D31" s="805">
        <v>92</v>
      </c>
      <c r="E31" s="806"/>
      <c r="F31" s="805">
        <v>93</v>
      </c>
      <c r="G31" s="806"/>
      <c r="H31" s="359">
        <f t="shared" si="0"/>
        <v>10.714285714285722</v>
      </c>
      <c r="I31" s="359">
        <f t="shared" si="1"/>
        <v>1.0869565217391255</v>
      </c>
      <c r="K31"/>
      <c r="L31"/>
      <c r="M31"/>
    </row>
    <row r="32" spans="1:13" s="360" customFormat="1" ht="19.5" customHeight="1">
      <c r="A32" s="356">
        <v>6</v>
      </c>
      <c r="B32" s="357" t="s">
        <v>334</v>
      </c>
      <c r="C32" s="386">
        <v>8220</v>
      </c>
      <c r="D32" s="805">
        <v>9519</v>
      </c>
      <c r="E32" s="806"/>
      <c r="F32" s="805">
        <v>15861</v>
      </c>
      <c r="G32" s="806"/>
      <c r="H32" s="359">
        <f t="shared" si="0"/>
        <v>92.95620437956202</v>
      </c>
      <c r="I32" s="359">
        <f t="shared" si="1"/>
        <v>66.62464544595022</v>
      </c>
      <c r="K32"/>
      <c r="L32"/>
      <c r="M32"/>
    </row>
    <row r="33" spans="1:13" s="360" customFormat="1" ht="11.25" customHeight="1">
      <c r="A33" s="363">
        <v>7</v>
      </c>
      <c r="B33" s="387" t="s">
        <v>766</v>
      </c>
      <c r="C33" s="388"/>
      <c r="D33" s="795"/>
      <c r="E33" s="796"/>
      <c r="F33" s="795"/>
      <c r="G33" s="796"/>
      <c r="H33" s="388"/>
      <c r="I33" s="368"/>
      <c r="K33"/>
      <c r="L33"/>
      <c r="M33"/>
    </row>
    <row r="34" spans="1:13" ht="12.75" customHeight="1">
      <c r="A34" s="333"/>
      <c r="B34" s="343" t="s">
        <v>763</v>
      </c>
      <c r="C34" s="344">
        <v>40.66</v>
      </c>
      <c r="D34" s="803">
        <v>65.81</v>
      </c>
      <c r="E34" s="804"/>
      <c r="F34" s="803">
        <v>70.79</v>
      </c>
      <c r="G34" s="804"/>
      <c r="H34" s="374">
        <f t="shared" si="0"/>
        <v>74.10231185440239</v>
      </c>
      <c r="I34" s="374">
        <f t="shared" si="1"/>
        <v>7.567239021425323</v>
      </c>
      <c r="K34"/>
      <c r="L34"/>
      <c r="M34"/>
    </row>
    <row r="35" spans="1:13" ht="16.5" customHeight="1">
      <c r="A35" s="345"/>
      <c r="B35" s="346" t="s">
        <v>764</v>
      </c>
      <c r="C35" s="347">
        <v>17.32</v>
      </c>
      <c r="D35" s="803">
        <v>33.76</v>
      </c>
      <c r="E35" s="804"/>
      <c r="F35" s="803">
        <v>34.12</v>
      </c>
      <c r="G35" s="804"/>
      <c r="H35" s="362">
        <f t="shared" si="0"/>
        <v>96.99769053117782</v>
      </c>
      <c r="I35" s="362">
        <f t="shared" si="1"/>
        <v>1.0663507109004797</v>
      </c>
      <c r="K35"/>
      <c r="L35"/>
      <c r="M35"/>
    </row>
    <row r="36" spans="1:13" s="360" customFormat="1" ht="25.5" customHeight="1">
      <c r="A36" s="356">
        <v>8</v>
      </c>
      <c r="B36" s="382" t="s">
        <v>335</v>
      </c>
      <c r="C36" s="389">
        <v>0.40796921015162474</v>
      </c>
      <c r="D36" s="800">
        <f>D30*D35/D19%</f>
        <v>0.4438498010169805</v>
      </c>
      <c r="E36" s="800"/>
      <c r="F36" s="800">
        <f>F30*F35/F19%</f>
        <v>0.5504178680395209</v>
      </c>
      <c r="G36" s="800"/>
      <c r="H36" s="359"/>
      <c r="I36" s="359"/>
      <c r="K36"/>
      <c r="L36"/>
      <c r="M36"/>
    </row>
    <row r="37" spans="1:13" ht="25.5" customHeight="1">
      <c r="A37" s="328"/>
      <c r="B37" s="342" t="s">
        <v>336</v>
      </c>
      <c r="C37" s="323">
        <v>582948</v>
      </c>
      <c r="D37" s="801">
        <v>644622</v>
      </c>
      <c r="E37" s="802"/>
      <c r="F37" s="801">
        <v>644623</v>
      </c>
      <c r="G37" s="802"/>
      <c r="H37" s="331"/>
      <c r="I37" s="331"/>
      <c r="K37"/>
      <c r="L37"/>
      <c r="M37"/>
    </row>
    <row r="38" spans="1:13" s="360" customFormat="1" ht="36" customHeight="1">
      <c r="A38" s="390">
        <v>9</v>
      </c>
      <c r="B38" s="391" t="s">
        <v>337</v>
      </c>
      <c r="C38" s="713">
        <v>13.837074661890941</v>
      </c>
      <c r="D38" s="798">
        <f>D19/D37%</f>
        <v>21.238986568872917</v>
      </c>
      <c r="E38" s="799"/>
      <c r="F38" s="798">
        <f>F19/F37%</f>
        <v>20.19435546047845</v>
      </c>
      <c r="G38" s="799"/>
      <c r="H38" s="359"/>
      <c r="I38" s="359"/>
      <c r="K38"/>
      <c r="L38"/>
      <c r="M38"/>
    </row>
    <row r="39" spans="9:12" ht="12.75">
      <c r="I39" s="19"/>
      <c r="K39"/>
      <c r="L39"/>
    </row>
    <row r="40" spans="2:9" ht="12.75">
      <c r="B40" s="348" t="s">
        <v>338</v>
      </c>
      <c r="D40" s="332"/>
      <c r="E40" s="332"/>
      <c r="F40" s="349"/>
      <c r="I40" s="19"/>
    </row>
    <row r="41" ht="12.75">
      <c r="I41" s="19"/>
    </row>
    <row r="42" spans="4:9" ht="12.75">
      <c r="D42" s="332"/>
      <c r="E42" s="332"/>
      <c r="F42" s="349"/>
      <c r="I42" s="19"/>
    </row>
    <row r="43" ht="12.75">
      <c r="I43" s="19"/>
    </row>
    <row r="44" ht="12.75">
      <c r="I44" s="19"/>
    </row>
    <row r="45" ht="12.75">
      <c r="I45" s="19"/>
    </row>
    <row r="46" ht="12.75">
      <c r="I46" s="19"/>
    </row>
    <row r="47" ht="12.75">
      <c r="I47" s="19"/>
    </row>
    <row r="48" ht="12.75">
      <c r="I48" s="19"/>
    </row>
    <row r="49" ht="12.75">
      <c r="I49" s="19"/>
    </row>
    <row r="50" ht="12.75">
      <c r="I50" s="19"/>
    </row>
    <row r="51" ht="12.75">
      <c r="I51" s="19"/>
    </row>
    <row r="52" ht="12.75">
      <c r="I52" s="19"/>
    </row>
    <row r="53" ht="12.75">
      <c r="I53" s="19"/>
    </row>
    <row r="54" ht="12.75">
      <c r="I54" s="19"/>
    </row>
    <row r="55" ht="12.75">
      <c r="I55" s="19"/>
    </row>
    <row r="56" ht="12.75">
      <c r="I56" s="19"/>
    </row>
    <row r="57" ht="12.75">
      <c r="I57" s="19"/>
    </row>
    <row r="58" ht="12.75">
      <c r="I58" s="19"/>
    </row>
    <row r="59" ht="12.75">
      <c r="I59" s="19"/>
    </row>
    <row r="60" ht="12.75">
      <c r="I60" s="19"/>
    </row>
    <row r="61" ht="12.75">
      <c r="I61" s="19"/>
    </row>
    <row r="62" ht="12.75">
      <c r="I62" s="19"/>
    </row>
    <row r="63" ht="12.75">
      <c r="I63" s="19"/>
    </row>
    <row r="64" ht="12.75">
      <c r="I64" s="19"/>
    </row>
    <row r="65" ht="12.75">
      <c r="I65" s="19"/>
    </row>
    <row r="66" ht="12.75">
      <c r="I66" s="19"/>
    </row>
    <row r="67" ht="12.75">
      <c r="I67" s="19"/>
    </row>
    <row r="68" ht="12.75">
      <c r="I68" s="19"/>
    </row>
    <row r="69" ht="12.75">
      <c r="I69" s="19"/>
    </row>
    <row r="70" ht="12.75">
      <c r="I70" s="19"/>
    </row>
    <row r="71" ht="12.75">
      <c r="I71" s="19"/>
    </row>
    <row r="72" ht="12.75">
      <c r="I72" s="19"/>
    </row>
    <row r="73" ht="12.75">
      <c r="I73" s="19"/>
    </row>
    <row r="74" ht="12.75">
      <c r="I74" s="19"/>
    </row>
    <row r="75" ht="12.75">
      <c r="I75" s="19"/>
    </row>
    <row r="76" ht="12.75">
      <c r="I76" s="19"/>
    </row>
    <row r="77" ht="12.75">
      <c r="I77" s="19"/>
    </row>
    <row r="78" ht="12.75">
      <c r="I78" s="19"/>
    </row>
    <row r="79" ht="12.75">
      <c r="I79" s="19"/>
    </row>
    <row r="80" ht="12.75">
      <c r="I80" s="19"/>
    </row>
    <row r="81" ht="12.75">
      <c r="I81" s="19"/>
    </row>
    <row r="82" ht="12.75">
      <c r="I82" s="19"/>
    </row>
    <row r="83" ht="12.75">
      <c r="I83" s="19"/>
    </row>
    <row r="84" ht="12.75">
      <c r="I84" s="19"/>
    </row>
    <row r="85" ht="12.75">
      <c r="I85" s="19"/>
    </row>
    <row r="86" ht="12.75">
      <c r="I86" s="19"/>
    </row>
    <row r="87" ht="12.75">
      <c r="I87" s="19"/>
    </row>
    <row r="88" ht="12.75">
      <c r="I88" s="19"/>
    </row>
    <row r="89" ht="12.75">
      <c r="I89" s="19"/>
    </row>
    <row r="90" ht="12.75">
      <c r="I90" s="19"/>
    </row>
    <row r="91" ht="12.75">
      <c r="I91" s="19"/>
    </row>
    <row r="92" ht="12.75">
      <c r="I92" s="19"/>
    </row>
    <row r="93" ht="12.75">
      <c r="I93" s="19"/>
    </row>
    <row r="94" ht="12.75">
      <c r="I94" s="19"/>
    </row>
    <row r="95" ht="12.75">
      <c r="I95" s="19"/>
    </row>
    <row r="96" ht="12.75">
      <c r="I96" s="19"/>
    </row>
    <row r="97" ht="12.75">
      <c r="I97" s="19"/>
    </row>
    <row r="98" ht="12.75">
      <c r="I98" s="19"/>
    </row>
    <row r="99" ht="12.75">
      <c r="I99" s="19"/>
    </row>
    <row r="100" ht="12.75">
      <c r="I100" s="19"/>
    </row>
    <row r="101" ht="12.75">
      <c r="I101" s="19"/>
    </row>
    <row r="102" ht="12.75">
      <c r="I102" s="19"/>
    </row>
    <row r="103" ht="12.75">
      <c r="I103" s="19"/>
    </row>
    <row r="104" ht="12.75">
      <c r="I104" s="19"/>
    </row>
    <row r="105" ht="12.75">
      <c r="I105" s="19"/>
    </row>
    <row r="106" ht="12.75">
      <c r="I106" s="19"/>
    </row>
    <row r="107" ht="12.75">
      <c r="I107" s="19"/>
    </row>
    <row r="108" ht="12.75">
      <c r="I108" s="19"/>
    </row>
    <row r="109" ht="12.75">
      <c r="I109" s="19"/>
    </row>
    <row r="110" ht="12.75">
      <c r="I110" s="19"/>
    </row>
    <row r="111" ht="12.75">
      <c r="I111" s="19"/>
    </row>
    <row r="112" ht="12.75">
      <c r="I112" s="19"/>
    </row>
    <row r="113" ht="12.75">
      <c r="I113" s="19"/>
    </row>
    <row r="114" ht="12.75">
      <c r="I114" s="19"/>
    </row>
    <row r="115" ht="12.75">
      <c r="I115" s="19"/>
    </row>
    <row r="116" ht="12.75">
      <c r="I116" s="19"/>
    </row>
    <row r="117" ht="12.75">
      <c r="I117" s="19"/>
    </row>
    <row r="118" ht="12.75">
      <c r="I118" s="19"/>
    </row>
    <row r="119" ht="12.75">
      <c r="I119" s="19"/>
    </row>
    <row r="120" ht="12.75">
      <c r="I120" s="19"/>
    </row>
    <row r="121" ht="12.75">
      <c r="I121" s="19"/>
    </row>
    <row r="122" ht="12.75">
      <c r="I122" s="19"/>
    </row>
    <row r="123" ht="12.75">
      <c r="I123" s="19"/>
    </row>
    <row r="124" ht="12.75">
      <c r="I124" s="19"/>
    </row>
    <row r="125" ht="12.75">
      <c r="I125" s="19"/>
    </row>
    <row r="126" ht="12.75">
      <c r="I126" s="19"/>
    </row>
    <row r="127" ht="12.75">
      <c r="I127" s="19"/>
    </row>
    <row r="128" ht="12.75">
      <c r="I128" s="19"/>
    </row>
    <row r="129" ht="12.75">
      <c r="I129" s="19"/>
    </row>
    <row r="130" ht="12.75">
      <c r="I130" s="19"/>
    </row>
    <row r="131" ht="12.75">
      <c r="I131" s="19"/>
    </row>
  </sheetData>
  <mergeCells count="31">
    <mergeCell ref="A1:I1"/>
    <mergeCell ref="D38:E38"/>
    <mergeCell ref="F38:G38"/>
    <mergeCell ref="D36:E36"/>
    <mergeCell ref="F36:G36"/>
    <mergeCell ref="D37:E37"/>
    <mergeCell ref="F37:G37"/>
    <mergeCell ref="D35:E35"/>
    <mergeCell ref="F35:G35"/>
    <mergeCell ref="F33:G33"/>
    <mergeCell ref="D31:E31"/>
    <mergeCell ref="F31:G31"/>
    <mergeCell ref="D33:E33"/>
    <mergeCell ref="D32:E32"/>
    <mergeCell ref="F32:G32"/>
    <mergeCell ref="A2:I2"/>
    <mergeCell ref="D34:E34"/>
    <mergeCell ref="F34:G34"/>
    <mergeCell ref="D30:E30"/>
    <mergeCell ref="F30:G30"/>
    <mergeCell ref="D29:E29"/>
    <mergeCell ref="F29:G29"/>
    <mergeCell ref="A3:G3"/>
    <mergeCell ref="A5:A7"/>
    <mergeCell ref="B5:B7"/>
    <mergeCell ref="H5:I5"/>
    <mergeCell ref="D6:E6"/>
    <mergeCell ref="F6:G6"/>
    <mergeCell ref="H6:H8"/>
    <mergeCell ref="I6:I8"/>
    <mergeCell ref="D5:G5"/>
  </mergeCells>
  <printOptions/>
  <pageMargins left="1.3" right="1.3" top="2" bottom="2" header="0.5" footer="0.5"/>
  <pageSetup fitToHeight="1" fitToWidth="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I113"/>
  <sheetViews>
    <sheetView workbookViewId="0" topLeftCell="A1">
      <selection activeCell="D28" sqref="D28"/>
    </sheetView>
  </sheetViews>
  <sheetFormatPr defaultColWidth="9.140625" defaultRowHeight="12.75"/>
  <cols>
    <col min="1" max="1" width="4.7109375" style="321" bestFit="1" customWidth="1"/>
    <col min="2" max="2" width="26.00390625" style="321" customWidth="1"/>
    <col min="3" max="3" width="21.140625" style="321" bestFit="1" customWidth="1"/>
    <col min="4" max="4" width="12.8515625" style="321" customWidth="1"/>
    <col min="5" max="5" width="13.57421875" style="321" customWidth="1"/>
    <col min="6" max="6" width="12.28125" style="323" bestFit="1" customWidth="1"/>
    <col min="7" max="7" width="10.140625" style="323" customWidth="1"/>
    <col min="8" max="8" width="9.57421875" style="321" bestFit="1" customWidth="1"/>
    <col min="9" max="9" width="8.28125" style="321" customWidth="1"/>
    <col min="10" max="16384" width="9.140625" style="321" customWidth="1"/>
  </cols>
  <sheetData>
    <row r="1" spans="1:9" ht="15.75">
      <c r="A1" s="797" t="s">
        <v>707</v>
      </c>
      <c r="B1" s="797"/>
      <c r="C1" s="797"/>
      <c r="D1" s="797"/>
      <c r="E1" s="797"/>
      <c r="F1" s="349"/>
      <c r="I1" s="19"/>
    </row>
    <row r="2" spans="1:7" ht="18.75">
      <c r="A2" s="834" t="s">
        <v>864</v>
      </c>
      <c r="B2" s="834"/>
      <c r="C2" s="834"/>
      <c r="D2" s="834"/>
      <c r="E2" s="834"/>
      <c r="F2" s="321"/>
      <c r="G2" s="321"/>
    </row>
    <row r="3" spans="1:7" ht="20.25">
      <c r="A3" s="738"/>
      <c r="B3" s="738"/>
      <c r="C3" s="738"/>
      <c r="D3" s="738"/>
      <c r="E3" s="738"/>
      <c r="F3" s="321"/>
      <c r="G3" s="321"/>
    </row>
    <row r="4" spans="1:7" ht="23.25" customHeight="1">
      <c r="A4" s="835" t="s">
        <v>313</v>
      </c>
      <c r="B4" s="836" t="s">
        <v>340</v>
      </c>
      <c r="C4" s="836" t="s">
        <v>341</v>
      </c>
      <c r="D4" s="760" t="s">
        <v>342</v>
      </c>
      <c r="E4" s="836" t="s">
        <v>343</v>
      </c>
      <c r="F4" s="321"/>
      <c r="G4" s="321"/>
    </row>
    <row r="5" spans="1:7" ht="23.25" customHeight="1">
      <c r="A5" s="835"/>
      <c r="B5" s="837"/>
      <c r="C5" s="837"/>
      <c r="D5" s="761" t="s">
        <v>344</v>
      </c>
      <c r="E5" s="837"/>
      <c r="F5" s="321"/>
      <c r="G5" s="321"/>
    </row>
    <row r="6" spans="1:7" ht="25.5">
      <c r="A6" s="750">
        <v>1</v>
      </c>
      <c r="B6" s="751" t="s">
        <v>746</v>
      </c>
      <c r="C6" s="751" t="s">
        <v>345</v>
      </c>
      <c r="D6" s="750">
        <v>9</v>
      </c>
      <c r="E6" s="750" t="s">
        <v>346</v>
      </c>
      <c r="F6" s="321"/>
      <c r="G6" s="321"/>
    </row>
    <row r="7" spans="1:7" ht="25.5">
      <c r="A7" s="752">
        <v>2</v>
      </c>
      <c r="B7" s="753" t="s">
        <v>747</v>
      </c>
      <c r="C7" s="753" t="s">
        <v>347</v>
      </c>
      <c r="D7" s="752">
        <v>40</v>
      </c>
      <c r="E7" s="752" t="s">
        <v>348</v>
      </c>
      <c r="F7" s="321"/>
      <c r="G7" s="321"/>
    </row>
    <row r="8" spans="1:7" ht="25.5">
      <c r="A8" s="752">
        <v>3</v>
      </c>
      <c r="B8" s="753" t="s">
        <v>779</v>
      </c>
      <c r="C8" s="753" t="s">
        <v>347</v>
      </c>
      <c r="D8" s="752">
        <v>20</v>
      </c>
      <c r="E8" s="752" t="s">
        <v>680</v>
      </c>
      <c r="G8" s="19"/>
    </row>
    <row r="9" spans="1:7" ht="25.5">
      <c r="A9" s="752">
        <v>4</v>
      </c>
      <c r="B9" s="753" t="s">
        <v>748</v>
      </c>
      <c r="C9" s="753" t="s">
        <v>345</v>
      </c>
      <c r="D9" s="752">
        <v>6</v>
      </c>
      <c r="E9" s="752" t="s">
        <v>681</v>
      </c>
      <c r="G9" s="19"/>
    </row>
    <row r="10" spans="1:7" ht="25.5">
      <c r="A10" s="752">
        <v>5</v>
      </c>
      <c r="B10" s="753" t="s">
        <v>780</v>
      </c>
      <c r="C10" s="753" t="s">
        <v>347</v>
      </c>
      <c r="D10" s="752">
        <v>20</v>
      </c>
      <c r="E10" s="752" t="s">
        <v>682</v>
      </c>
      <c r="F10" s="19"/>
      <c r="G10" s="321"/>
    </row>
    <row r="11" spans="1:7" ht="25.5">
      <c r="A11" s="754">
        <v>6</v>
      </c>
      <c r="B11" s="755" t="s">
        <v>781</v>
      </c>
      <c r="C11" s="755" t="s">
        <v>347</v>
      </c>
      <c r="D11" s="754">
        <v>160</v>
      </c>
      <c r="E11" s="754" t="s">
        <v>699</v>
      </c>
      <c r="F11" s="19"/>
      <c r="G11" s="321"/>
    </row>
    <row r="12" spans="1:7" s="641" customFormat="1" ht="25.5">
      <c r="A12" s="329">
        <v>7</v>
      </c>
      <c r="B12" s="759" t="s">
        <v>785</v>
      </c>
      <c r="C12" s="759" t="s">
        <v>786</v>
      </c>
      <c r="D12" s="329">
        <v>11</v>
      </c>
      <c r="E12" s="756" t="s">
        <v>787</v>
      </c>
      <c r="F12" s="657"/>
      <c r="G12" s="642"/>
    </row>
    <row r="13" spans="1:7" s="641" customFormat="1" ht="25.5">
      <c r="A13" s="329">
        <v>8</v>
      </c>
      <c r="B13" s="759" t="s">
        <v>788</v>
      </c>
      <c r="C13" s="759" t="s">
        <v>345</v>
      </c>
      <c r="D13" s="329">
        <v>96</v>
      </c>
      <c r="E13" s="756" t="s">
        <v>789</v>
      </c>
      <c r="F13" s="657"/>
      <c r="G13" s="642"/>
    </row>
    <row r="14" spans="1:9" s="641" customFormat="1" ht="25.5">
      <c r="A14" s="329">
        <v>9</v>
      </c>
      <c r="B14" s="759" t="s">
        <v>790</v>
      </c>
      <c r="C14" s="759" t="s">
        <v>786</v>
      </c>
      <c r="D14" s="329">
        <v>194</v>
      </c>
      <c r="E14" s="756" t="s">
        <v>791</v>
      </c>
      <c r="F14" s="657"/>
      <c r="G14" s="657"/>
      <c r="I14" s="642"/>
    </row>
    <row r="15" spans="1:9" s="641" customFormat="1" ht="25.5">
      <c r="A15" s="329">
        <v>10</v>
      </c>
      <c r="B15" s="759" t="s">
        <v>792</v>
      </c>
      <c r="C15" s="759" t="s">
        <v>786</v>
      </c>
      <c r="D15" s="329">
        <v>80</v>
      </c>
      <c r="E15" s="756" t="s">
        <v>793</v>
      </c>
      <c r="F15" s="657"/>
      <c r="G15" s="657"/>
      <c r="I15" s="642"/>
    </row>
    <row r="16" spans="1:9" s="641" customFormat="1" ht="25.5">
      <c r="A16" s="329">
        <v>11</v>
      </c>
      <c r="B16" s="759" t="s">
        <v>812</v>
      </c>
      <c r="C16" s="759" t="s">
        <v>345</v>
      </c>
      <c r="D16" s="329">
        <v>6</v>
      </c>
      <c r="E16" s="757" t="s">
        <v>813</v>
      </c>
      <c r="F16" s="657"/>
      <c r="G16" s="657"/>
      <c r="I16" s="642"/>
    </row>
    <row r="17" spans="1:9" s="641" customFormat="1" ht="25.5">
      <c r="A17" s="329">
        <v>12</v>
      </c>
      <c r="B17" s="759" t="s">
        <v>814</v>
      </c>
      <c r="C17" s="759" t="s">
        <v>345</v>
      </c>
      <c r="D17" s="329">
        <v>12</v>
      </c>
      <c r="E17" s="757" t="s">
        <v>815</v>
      </c>
      <c r="F17" s="657"/>
      <c r="G17" s="657"/>
      <c r="I17" s="642"/>
    </row>
    <row r="18" spans="1:9" s="641" customFormat="1" ht="25.5">
      <c r="A18" s="329">
        <v>13</v>
      </c>
      <c r="B18" s="759" t="s">
        <v>816</v>
      </c>
      <c r="C18" s="759" t="s">
        <v>345</v>
      </c>
      <c r="D18" s="329">
        <v>19.5</v>
      </c>
      <c r="E18" s="757" t="s">
        <v>817</v>
      </c>
      <c r="F18" s="657"/>
      <c r="G18" s="657"/>
      <c r="I18" s="642"/>
    </row>
    <row r="19" spans="1:9" s="641" customFormat="1" ht="25.5">
      <c r="A19" s="329">
        <v>14</v>
      </c>
      <c r="B19" s="759" t="s">
        <v>856</v>
      </c>
      <c r="C19" s="759" t="s">
        <v>345</v>
      </c>
      <c r="D19" s="329">
        <v>29.4</v>
      </c>
      <c r="E19" s="756" t="s">
        <v>857</v>
      </c>
      <c r="F19" s="657"/>
      <c r="G19" s="657"/>
      <c r="I19" s="642"/>
    </row>
    <row r="20" spans="1:9" s="641" customFormat="1" ht="25.5">
      <c r="A20" s="329">
        <v>15</v>
      </c>
      <c r="B20" s="759" t="s">
        <v>858</v>
      </c>
      <c r="C20" s="759" t="s">
        <v>786</v>
      </c>
      <c r="D20" s="329">
        <v>6.25</v>
      </c>
      <c r="E20" s="756" t="s">
        <v>859</v>
      </c>
      <c r="F20" s="657"/>
      <c r="G20" s="657"/>
      <c r="I20" s="642"/>
    </row>
    <row r="21" spans="1:9" s="641" customFormat="1" ht="25.5">
      <c r="A21" s="329">
        <v>16</v>
      </c>
      <c r="B21" s="759" t="s">
        <v>860</v>
      </c>
      <c r="C21" s="759" t="s">
        <v>345</v>
      </c>
      <c r="D21" s="329">
        <v>24.35</v>
      </c>
      <c r="E21" s="756" t="s">
        <v>861</v>
      </c>
      <c r="F21" s="657"/>
      <c r="G21" s="657"/>
      <c r="I21" s="642"/>
    </row>
    <row r="22" spans="1:9" s="641" customFormat="1" ht="25.5">
      <c r="A22" s="329">
        <v>17</v>
      </c>
      <c r="B22" s="759" t="s">
        <v>862</v>
      </c>
      <c r="C22" s="759" t="s">
        <v>345</v>
      </c>
      <c r="D22" s="329">
        <v>20</v>
      </c>
      <c r="E22" s="756" t="s">
        <v>863</v>
      </c>
      <c r="F22" s="657"/>
      <c r="G22" s="657"/>
      <c r="I22" s="642"/>
    </row>
    <row r="23" spans="1:9" s="641" customFormat="1" ht="12.75">
      <c r="A23" s="791" t="s">
        <v>318</v>
      </c>
      <c r="B23" s="792"/>
      <c r="C23" s="793"/>
      <c r="D23" s="758">
        <f>SUM(D6:D22)</f>
        <v>753.5</v>
      </c>
      <c r="E23" s="749"/>
      <c r="F23" s="657"/>
      <c r="G23" s="657"/>
      <c r="I23" s="642"/>
    </row>
    <row r="24" ht="12.75">
      <c r="G24" s="19"/>
    </row>
    <row r="25" ht="12.75">
      <c r="I25" s="19"/>
    </row>
    <row r="26" ht="12.75">
      <c r="I26" s="19"/>
    </row>
    <row r="27" ht="12.75">
      <c r="I27" s="19"/>
    </row>
    <row r="28" ht="12.75">
      <c r="I28" s="19"/>
    </row>
    <row r="29" ht="12.75">
      <c r="I29" s="19"/>
    </row>
    <row r="30" ht="12.75">
      <c r="I30" s="19"/>
    </row>
    <row r="31" ht="12.75">
      <c r="I31" s="19"/>
    </row>
    <row r="32" ht="12.75">
      <c r="I32" s="19"/>
    </row>
    <row r="33" ht="12.75">
      <c r="I33" s="19"/>
    </row>
    <row r="34" ht="12.75">
      <c r="I34" s="19"/>
    </row>
    <row r="35" ht="12.75">
      <c r="I35" s="19"/>
    </row>
    <row r="36" ht="12.75">
      <c r="I36" s="19"/>
    </row>
    <row r="37" ht="12.75">
      <c r="I37" s="19"/>
    </row>
    <row r="38" ht="12.75">
      <c r="I38" s="19"/>
    </row>
    <row r="39" ht="12.75">
      <c r="I39" s="19"/>
    </row>
    <row r="40" ht="12.75">
      <c r="I40" s="19"/>
    </row>
    <row r="41" ht="12.75">
      <c r="I41" s="19"/>
    </row>
    <row r="42" ht="12.75">
      <c r="I42" s="19"/>
    </row>
    <row r="43" ht="12.75">
      <c r="I43" s="19"/>
    </row>
    <row r="44" ht="12.75">
      <c r="I44" s="19"/>
    </row>
    <row r="45" ht="12.75">
      <c r="I45" s="19"/>
    </row>
    <row r="46" ht="12.75">
      <c r="I46" s="19"/>
    </row>
    <row r="47" ht="12.75">
      <c r="I47" s="19"/>
    </row>
    <row r="48" ht="12.75">
      <c r="I48" s="19"/>
    </row>
    <row r="49" ht="12.75">
      <c r="I49" s="19"/>
    </row>
    <row r="50" ht="12.75">
      <c r="I50" s="19"/>
    </row>
    <row r="51" ht="12.75">
      <c r="I51" s="19"/>
    </row>
    <row r="52" ht="12.75">
      <c r="I52" s="19"/>
    </row>
    <row r="53" ht="12.75">
      <c r="I53" s="19"/>
    </row>
    <row r="54" ht="12.75">
      <c r="I54" s="19"/>
    </row>
    <row r="55" ht="12.75">
      <c r="I55" s="19"/>
    </row>
    <row r="56" ht="12.75">
      <c r="I56" s="19"/>
    </row>
    <row r="57" ht="12.75">
      <c r="I57" s="19"/>
    </row>
    <row r="58" ht="12.75">
      <c r="I58" s="19"/>
    </row>
    <row r="59" ht="12.75">
      <c r="I59" s="19"/>
    </row>
    <row r="60" ht="12.75">
      <c r="I60" s="19"/>
    </row>
    <row r="61" ht="12.75">
      <c r="I61" s="19"/>
    </row>
    <row r="62" ht="12.75">
      <c r="I62" s="19"/>
    </row>
    <row r="63" ht="12.75">
      <c r="I63" s="19"/>
    </row>
    <row r="64" ht="12.75">
      <c r="I64" s="19"/>
    </row>
    <row r="65" ht="12.75">
      <c r="I65" s="19"/>
    </row>
    <row r="66" ht="12.75">
      <c r="I66" s="19"/>
    </row>
    <row r="67" ht="12.75">
      <c r="I67" s="19"/>
    </row>
    <row r="68" ht="12.75">
      <c r="I68" s="19"/>
    </row>
    <row r="69" ht="12.75">
      <c r="I69" s="19"/>
    </row>
    <row r="70" ht="12.75">
      <c r="I70" s="19"/>
    </row>
    <row r="71" ht="12.75">
      <c r="I71" s="19"/>
    </row>
    <row r="72" ht="12.75">
      <c r="I72" s="19"/>
    </row>
    <row r="73" ht="12.75">
      <c r="I73" s="19"/>
    </row>
    <row r="74" ht="12.75">
      <c r="I74" s="19"/>
    </row>
    <row r="75" ht="12.75">
      <c r="I75" s="19"/>
    </row>
    <row r="76" ht="12.75">
      <c r="I76" s="19"/>
    </row>
    <row r="77" ht="12.75">
      <c r="I77" s="19"/>
    </row>
    <row r="78" ht="12.75">
      <c r="I78" s="19"/>
    </row>
    <row r="79" ht="12.75">
      <c r="I79" s="19"/>
    </row>
    <row r="80" ht="12.75">
      <c r="I80" s="19"/>
    </row>
    <row r="81" ht="12.75">
      <c r="I81" s="19"/>
    </row>
    <row r="82" ht="12.75">
      <c r="I82" s="19"/>
    </row>
    <row r="83" ht="12.75">
      <c r="I83" s="19"/>
    </row>
    <row r="84" ht="12.75">
      <c r="I84" s="19"/>
    </row>
    <row r="85" ht="12.75">
      <c r="I85" s="19"/>
    </row>
    <row r="86" ht="12.75">
      <c r="I86" s="19"/>
    </row>
    <row r="87" ht="12.75">
      <c r="I87" s="19"/>
    </row>
    <row r="88" ht="12.75">
      <c r="I88" s="19"/>
    </row>
    <row r="89" ht="12.75">
      <c r="I89" s="19"/>
    </row>
    <row r="90" ht="12.75">
      <c r="I90" s="19"/>
    </row>
    <row r="91" ht="12.75">
      <c r="I91" s="19"/>
    </row>
    <row r="92" ht="12.75">
      <c r="I92" s="19"/>
    </row>
    <row r="93" ht="12.75">
      <c r="I93" s="19"/>
    </row>
    <row r="94" ht="12.75">
      <c r="I94" s="19"/>
    </row>
    <row r="95" ht="12.75">
      <c r="I95" s="19"/>
    </row>
    <row r="96" ht="12.75">
      <c r="I96" s="19"/>
    </row>
    <row r="97" ht="12.75">
      <c r="I97" s="19"/>
    </row>
    <row r="98" ht="12.75">
      <c r="I98" s="19"/>
    </row>
    <row r="99" ht="12.75">
      <c r="I99" s="19"/>
    </row>
    <row r="100" ht="12.75">
      <c r="I100" s="19"/>
    </row>
    <row r="101" ht="12.75">
      <c r="I101" s="19"/>
    </row>
    <row r="102" ht="12.75">
      <c r="I102" s="19"/>
    </row>
    <row r="103" ht="12.75">
      <c r="I103" s="19"/>
    </row>
    <row r="104" ht="12.75">
      <c r="I104" s="19"/>
    </row>
    <row r="105" ht="12.75">
      <c r="I105" s="19"/>
    </row>
    <row r="106" ht="12.75">
      <c r="I106" s="19"/>
    </row>
    <row r="107" ht="12.75">
      <c r="I107" s="19"/>
    </row>
    <row r="108" ht="12.75">
      <c r="I108" s="19"/>
    </row>
    <row r="109" ht="12.75">
      <c r="I109" s="19"/>
    </row>
    <row r="110" ht="12.75">
      <c r="I110" s="19"/>
    </row>
    <row r="111" ht="12.75">
      <c r="I111" s="19"/>
    </row>
    <row r="112" ht="12.75">
      <c r="I112" s="19"/>
    </row>
    <row r="113" ht="12.75">
      <c r="I113" s="19"/>
    </row>
  </sheetData>
  <mergeCells count="7">
    <mergeCell ref="A23:C23"/>
    <mergeCell ref="A1:E1"/>
    <mergeCell ref="A2:E2"/>
    <mergeCell ref="A4:A5"/>
    <mergeCell ref="B4:B5"/>
    <mergeCell ref="C4:C5"/>
    <mergeCell ref="E4:E5"/>
  </mergeCells>
  <printOptions/>
  <pageMargins left="1.3" right="1.3" top="2" bottom="2" header="0.5" footer="0.5"/>
  <pageSetup fitToHeight="1" fitToWidth="1" horizontalDpi="300" verticalDpi="3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R145"/>
  <sheetViews>
    <sheetView workbookViewId="0" topLeftCell="D1">
      <selection activeCell="M35" sqref="M35"/>
    </sheetView>
  </sheetViews>
  <sheetFormatPr defaultColWidth="9.140625" defaultRowHeight="12.75"/>
  <cols>
    <col min="1" max="1" width="23.421875" style="641" customWidth="1"/>
    <col min="2" max="2" width="9.8515625" style="641" bestFit="1" customWidth="1"/>
    <col min="3" max="3" width="8.00390625" style="641" customWidth="1"/>
    <col min="4" max="4" width="8.8515625" style="641" bestFit="1" customWidth="1"/>
    <col min="5" max="5" width="7.57421875" style="641" bestFit="1" customWidth="1"/>
    <col min="6" max="6" width="8.00390625" style="641" bestFit="1" customWidth="1"/>
    <col min="7" max="7" width="8.140625" style="641" bestFit="1" customWidth="1"/>
    <col min="8" max="8" width="7.421875" style="641" customWidth="1"/>
    <col min="9" max="9" width="8.421875" style="641" bestFit="1" customWidth="1"/>
    <col min="10" max="10" width="7.8515625" style="641" bestFit="1" customWidth="1"/>
    <col min="11" max="11" width="8.421875" style="641" bestFit="1" customWidth="1"/>
    <col min="12" max="14" width="9.57421875" style="641" bestFit="1" customWidth="1"/>
    <col min="15" max="16384" width="9.140625" style="641" customWidth="1"/>
  </cols>
  <sheetData>
    <row r="1" spans="1:14" s="321" customFormat="1" ht="15.75">
      <c r="A1" s="797" t="s">
        <v>369</v>
      </c>
      <c r="B1" s="797"/>
      <c r="C1" s="797"/>
      <c r="D1" s="797"/>
      <c r="E1" s="797"/>
      <c r="F1" s="797"/>
      <c r="G1" s="797"/>
      <c r="H1" s="797"/>
      <c r="I1" s="797"/>
      <c r="J1" s="797"/>
      <c r="K1" s="797"/>
      <c r="L1" s="797"/>
      <c r="M1" s="797"/>
      <c r="N1" s="797"/>
    </row>
    <row r="2" spans="1:14" s="321" customFormat="1" ht="18.75">
      <c r="A2" s="838" t="s">
        <v>767</v>
      </c>
      <c r="B2" s="838"/>
      <c r="C2" s="838"/>
      <c r="D2" s="838"/>
      <c r="E2" s="838"/>
      <c r="F2" s="838"/>
      <c r="G2" s="838"/>
      <c r="H2" s="838"/>
      <c r="I2" s="838"/>
      <c r="J2" s="838"/>
      <c r="K2" s="838"/>
      <c r="L2" s="838"/>
      <c r="M2" s="838"/>
      <c r="N2" s="838"/>
    </row>
    <row r="3" spans="1:14" ht="12.75">
      <c r="A3" s="321"/>
      <c r="B3" s="321"/>
      <c r="C3" s="321"/>
      <c r="D3" s="321"/>
      <c r="E3" s="321"/>
      <c r="F3" s="321"/>
      <c r="G3" s="321"/>
      <c r="H3" s="321"/>
      <c r="I3" s="321"/>
      <c r="J3" s="321"/>
      <c r="K3" s="321"/>
      <c r="L3" s="321"/>
      <c r="M3" s="321"/>
      <c r="N3" s="321"/>
    </row>
    <row r="4" spans="1:14" ht="12.75">
      <c r="A4" s="847" t="s">
        <v>349</v>
      </c>
      <c r="B4" s="835" t="s">
        <v>350</v>
      </c>
      <c r="C4" s="835"/>
      <c r="D4" s="835"/>
      <c r="E4" s="835"/>
      <c r="F4" s="835"/>
      <c r="G4" s="835"/>
      <c r="H4" s="835"/>
      <c r="I4" s="835"/>
      <c r="J4" s="835"/>
      <c r="K4" s="835"/>
      <c r="L4" s="808" t="s">
        <v>315</v>
      </c>
      <c r="M4" s="808"/>
      <c r="N4" s="808"/>
    </row>
    <row r="5" spans="1:14" ht="18" customHeight="1">
      <c r="A5" s="848"/>
      <c r="B5" s="279">
        <v>2005</v>
      </c>
      <c r="C5" s="835">
        <v>2006</v>
      </c>
      <c r="D5" s="835"/>
      <c r="E5" s="835"/>
      <c r="F5" s="839">
        <v>2007</v>
      </c>
      <c r="G5" s="840"/>
      <c r="H5" s="840"/>
      <c r="I5" s="840"/>
      <c r="J5" s="840"/>
      <c r="K5" s="703"/>
      <c r="L5" s="808"/>
      <c r="M5" s="808"/>
      <c r="N5" s="808"/>
    </row>
    <row r="6" spans="1:14" ht="18" customHeight="1">
      <c r="A6" s="848"/>
      <c r="B6" s="409" t="s">
        <v>865</v>
      </c>
      <c r="C6" s="830" t="s">
        <v>840</v>
      </c>
      <c r="D6" s="843"/>
      <c r="E6" s="831"/>
      <c r="F6" s="830" t="s">
        <v>841</v>
      </c>
      <c r="G6" s="843"/>
      <c r="H6" s="831"/>
      <c r="I6" s="830" t="s">
        <v>840</v>
      </c>
      <c r="J6" s="843"/>
      <c r="K6" s="831"/>
      <c r="L6" s="808"/>
      <c r="M6" s="808"/>
      <c r="N6" s="808"/>
    </row>
    <row r="7" spans="1:14" ht="18" customHeight="1">
      <c r="A7" s="848"/>
      <c r="B7" s="410" t="s">
        <v>351</v>
      </c>
      <c r="C7" s="411" t="s">
        <v>352</v>
      </c>
      <c r="D7" s="410" t="s">
        <v>353</v>
      </c>
      <c r="E7" s="410" t="s">
        <v>351</v>
      </c>
      <c r="F7" s="411" t="s">
        <v>352</v>
      </c>
      <c r="G7" s="410" t="s">
        <v>353</v>
      </c>
      <c r="H7" s="410" t="s">
        <v>351</v>
      </c>
      <c r="I7" s="411" t="s">
        <v>352</v>
      </c>
      <c r="J7" s="410" t="s">
        <v>353</v>
      </c>
      <c r="K7" s="410" t="s">
        <v>351</v>
      </c>
      <c r="L7" s="808"/>
      <c r="M7" s="808"/>
      <c r="N7" s="808"/>
    </row>
    <row r="8" spans="1:14" ht="18" customHeight="1">
      <c r="A8" s="849"/>
      <c r="B8" s="350">
        <v>1</v>
      </c>
      <c r="C8" s="410">
        <v>2</v>
      </c>
      <c r="D8" s="410">
        <v>3</v>
      </c>
      <c r="E8" s="411">
        <v>4</v>
      </c>
      <c r="F8" s="410">
        <v>5</v>
      </c>
      <c r="G8" s="410">
        <v>6</v>
      </c>
      <c r="H8" s="411">
        <v>7</v>
      </c>
      <c r="I8" s="410">
        <v>8</v>
      </c>
      <c r="J8" s="410">
        <v>9</v>
      </c>
      <c r="K8" s="350">
        <v>10</v>
      </c>
      <c r="L8" s="412" t="s">
        <v>354</v>
      </c>
      <c r="M8" s="413" t="s">
        <v>355</v>
      </c>
      <c r="N8" s="412" t="s">
        <v>356</v>
      </c>
    </row>
    <row r="9" spans="1:14" ht="18" customHeight="1">
      <c r="A9" s="398" t="s">
        <v>357</v>
      </c>
      <c r="B9" s="414" t="s">
        <v>251</v>
      </c>
      <c r="C9" s="414" t="s">
        <v>251</v>
      </c>
      <c r="D9" s="414" t="s">
        <v>251</v>
      </c>
      <c r="E9" s="414" t="s">
        <v>251</v>
      </c>
      <c r="F9" s="415">
        <v>603.43</v>
      </c>
      <c r="G9" s="415">
        <v>566.28</v>
      </c>
      <c r="H9" s="415">
        <v>576.9</v>
      </c>
      <c r="I9" s="415">
        <v>577.02</v>
      </c>
      <c r="J9" s="416">
        <v>492.04</v>
      </c>
      <c r="K9" s="415">
        <v>529.76</v>
      </c>
      <c r="L9" s="417" t="s">
        <v>251</v>
      </c>
      <c r="M9" s="417" t="s">
        <v>251</v>
      </c>
      <c r="N9" s="417">
        <f>K9/H9%-100</f>
        <v>-8.171260183740685</v>
      </c>
    </row>
    <row r="10" spans="1:14" ht="17.25" customHeight="1">
      <c r="A10" s="399" t="s">
        <v>358</v>
      </c>
      <c r="B10" s="418" t="s">
        <v>251</v>
      </c>
      <c r="C10" s="418" t="s">
        <v>251</v>
      </c>
      <c r="D10" s="418" t="s">
        <v>251</v>
      </c>
      <c r="E10" s="418" t="s">
        <v>251</v>
      </c>
      <c r="F10" s="419">
        <v>551.54</v>
      </c>
      <c r="G10" s="419">
        <v>528.86</v>
      </c>
      <c r="H10" s="419">
        <v>534.42</v>
      </c>
      <c r="I10" s="419">
        <v>535.01</v>
      </c>
      <c r="J10" s="419">
        <v>469.33</v>
      </c>
      <c r="K10" s="419">
        <v>485.38</v>
      </c>
      <c r="L10" s="420" t="s">
        <v>251</v>
      </c>
      <c r="M10" s="420" t="s">
        <v>251</v>
      </c>
      <c r="N10" s="420">
        <f aca="true" t="shared" si="0" ref="N10:N18">K10/H10%-100</f>
        <v>-9.17630328206279</v>
      </c>
    </row>
    <row r="11" spans="1:14" ht="18" customHeight="1">
      <c r="A11" s="399" t="s">
        <v>782</v>
      </c>
      <c r="B11" s="418" t="s">
        <v>251</v>
      </c>
      <c r="C11" s="418" t="s">
        <v>251</v>
      </c>
      <c r="D11" s="418" t="s">
        <v>251</v>
      </c>
      <c r="E11" s="418" t="s">
        <v>251</v>
      </c>
      <c r="F11" s="419">
        <v>542.89</v>
      </c>
      <c r="G11" s="419">
        <v>527.13</v>
      </c>
      <c r="H11" s="419">
        <v>531.56</v>
      </c>
      <c r="I11" s="419">
        <v>641.74</v>
      </c>
      <c r="J11" s="419">
        <v>573.35</v>
      </c>
      <c r="K11" s="419">
        <v>604.94</v>
      </c>
      <c r="L11" s="420" t="s">
        <v>251</v>
      </c>
      <c r="M11" s="420" t="s">
        <v>251</v>
      </c>
      <c r="N11" s="420">
        <f t="shared" si="0"/>
        <v>13.804650462788786</v>
      </c>
    </row>
    <row r="12" spans="1:14" ht="18" customHeight="1">
      <c r="A12" s="399" t="s">
        <v>749</v>
      </c>
      <c r="B12" s="418" t="s">
        <v>251</v>
      </c>
      <c r="C12" s="418" t="s">
        <v>251</v>
      </c>
      <c r="D12" s="418" t="s">
        <v>251</v>
      </c>
      <c r="E12" s="418" t="s">
        <v>251</v>
      </c>
      <c r="F12" s="419">
        <v>439.51</v>
      </c>
      <c r="G12" s="419">
        <v>381.53</v>
      </c>
      <c r="H12" s="419">
        <v>435.96</v>
      </c>
      <c r="I12" s="419">
        <v>456.44</v>
      </c>
      <c r="J12" s="419">
        <v>436.11</v>
      </c>
      <c r="K12" s="419">
        <v>441.47</v>
      </c>
      <c r="L12" s="420" t="s">
        <v>251</v>
      </c>
      <c r="M12" s="420" t="s">
        <v>251</v>
      </c>
      <c r="N12" s="420">
        <f t="shared" si="0"/>
        <v>1.2638774199468088</v>
      </c>
    </row>
    <row r="13" spans="1:14" ht="18" customHeight="1">
      <c r="A13" s="399" t="s">
        <v>326</v>
      </c>
      <c r="B13" s="418" t="s">
        <v>251</v>
      </c>
      <c r="C13" s="418" t="s">
        <v>251</v>
      </c>
      <c r="D13" s="418" t="s">
        <v>251</v>
      </c>
      <c r="E13" s="418" t="s">
        <v>251</v>
      </c>
      <c r="F13" s="419">
        <v>322.43</v>
      </c>
      <c r="G13" s="419">
        <v>322.43</v>
      </c>
      <c r="H13" s="419">
        <v>322.43</v>
      </c>
      <c r="I13" s="419">
        <v>347.76</v>
      </c>
      <c r="J13" s="419">
        <v>322.48</v>
      </c>
      <c r="K13" s="419">
        <v>347.07</v>
      </c>
      <c r="L13" s="420" t="s">
        <v>251</v>
      </c>
      <c r="M13" s="420" t="s">
        <v>251</v>
      </c>
      <c r="N13" s="420">
        <f t="shared" si="0"/>
        <v>7.6419687994293355</v>
      </c>
    </row>
    <row r="14" spans="1:14" ht="18" customHeight="1">
      <c r="A14" s="399" t="s">
        <v>327</v>
      </c>
      <c r="B14" s="418" t="s">
        <v>251</v>
      </c>
      <c r="C14" s="418" t="s">
        <v>251</v>
      </c>
      <c r="D14" s="418" t="s">
        <v>251</v>
      </c>
      <c r="E14" s="418" t="s">
        <v>251</v>
      </c>
      <c r="F14" s="419">
        <v>201.29</v>
      </c>
      <c r="G14" s="419">
        <v>188.24</v>
      </c>
      <c r="H14" s="419">
        <v>201.29</v>
      </c>
      <c r="I14" s="419">
        <v>233.07</v>
      </c>
      <c r="J14" s="419">
        <v>201.29</v>
      </c>
      <c r="K14" s="419">
        <v>233.07</v>
      </c>
      <c r="L14" s="420" t="s">
        <v>251</v>
      </c>
      <c r="M14" s="420" t="s">
        <v>251</v>
      </c>
      <c r="N14" s="420">
        <f t="shared" si="0"/>
        <v>15.788166327189614</v>
      </c>
    </row>
    <row r="15" spans="1:14" ht="18" customHeight="1">
      <c r="A15" s="399" t="s">
        <v>328</v>
      </c>
      <c r="B15" s="418" t="s">
        <v>251</v>
      </c>
      <c r="C15" s="418" t="s">
        <v>251</v>
      </c>
      <c r="D15" s="418" t="s">
        <v>251</v>
      </c>
      <c r="E15" s="418" t="s">
        <v>251</v>
      </c>
      <c r="F15" s="419">
        <v>148.51</v>
      </c>
      <c r="G15" s="419">
        <v>148.51</v>
      </c>
      <c r="H15" s="419">
        <v>148.51</v>
      </c>
      <c r="I15" s="419">
        <v>152.79</v>
      </c>
      <c r="J15" s="419">
        <v>148.51</v>
      </c>
      <c r="K15" s="419">
        <v>148.71</v>
      </c>
      <c r="L15" s="420" t="s">
        <v>251</v>
      </c>
      <c r="M15" s="420" t="s">
        <v>251</v>
      </c>
      <c r="N15" s="420">
        <f t="shared" si="0"/>
        <v>0.13467106592149491</v>
      </c>
    </row>
    <row r="16" spans="1:14" ht="18" customHeight="1">
      <c r="A16" s="400" t="s">
        <v>329</v>
      </c>
      <c r="B16" s="421" t="s">
        <v>251</v>
      </c>
      <c r="C16" s="421" t="s">
        <v>251</v>
      </c>
      <c r="D16" s="421" t="s">
        <v>251</v>
      </c>
      <c r="E16" s="421" t="s">
        <v>251</v>
      </c>
      <c r="F16" s="380">
        <v>695.49</v>
      </c>
      <c r="G16" s="380">
        <v>647.4</v>
      </c>
      <c r="H16" s="380">
        <v>663.32</v>
      </c>
      <c r="I16" s="380">
        <v>666.62</v>
      </c>
      <c r="J16" s="380">
        <v>643.11</v>
      </c>
      <c r="K16" s="380">
        <v>643.11</v>
      </c>
      <c r="L16" s="422" t="s">
        <v>251</v>
      </c>
      <c r="M16" s="422" t="s">
        <v>251</v>
      </c>
      <c r="N16" s="422">
        <f t="shared" si="0"/>
        <v>-3.0467949104504726</v>
      </c>
    </row>
    <row r="17" spans="1:14" ht="18" customHeight="1">
      <c r="A17" s="256" t="s">
        <v>222</v>
      </c>
      <c r="B17" s="401">
        <v>280.65</v>
      </c>
      <c r="C17" s="401">
        <v>343.28</v>
      </c>
      <c r="D17" s="401">
        <v>324.86</v>
      </c>
      <c r="E17" s="401">
        <v>339.79</v>
      </c>
      <c r="F17" s="402">
        <v>538.53</v>
      </c>
      <c r="G17" s="402">
        <v>512.7</v>
      </c>
      <c r="H17" s="402">
        <v>523.94</v>
      </c>
      <c r="I17" s="401">
        <v>526.97</v>
      </c>
      <c r="J17" s="401">
        <v>476.07</v>
      </c>
      <c r="K17" s="401">
        <v>498.98</v>
      </c>
      <c r="L17" s="401">
        <f>E17/B17%-100</f>
        <v>21.07251024407627</v>
      </c>
      <c r="M17" s="401">
        <f>K17/E17%-100</f>
        <v>46.84952470643631</v>
      </c>
      <c r="N17" s="401">
        <f t="shared" si="0"/>
        <v>-4.76390426384701</v>
      </c>
    </row>
    <row r="18" spans="1:14" ht="18" customHeight="1">
      <c r="A18" s="702" t="s">
        <v>818</v>
      </c>
      <c r="B18" s="715"/>
      <c r="C18" s="716"/>
      <c r="D18" s="714"/>
      <c r="E18" s="714"/>
      <c r="F18" s="714">
        <v>135.2</v>
      </c>
      <c r="G18" s="714">
        <v>128.87</v>
      </c>
      <c r="H18" s="714">
        <v>131.02</v>
      </c>
      <c r="I18" s="717">
        <v>132.88</v>
      </c>
      <c r="J18" s="714">
        <v>117.59</v>
      </c>
      <c r="K18" s="714">
        <v>123.31</v>
      </c>
      <c r="L18" s="718"/>
      <c r="M18" s="718"/>
      <c r="N18" s="719">
        <f t="shared" si="0"/>
        <v>-5.884597771332622</v>
      </c>
    </row>
    <row r="19" spans="1:14" ht="18" customHeight="1">
      <c r="A19" s="14"/>
      <c r="B19" s="403"/>
      <c r="C19" s="404"/>
      <c r="D19" s="64"/>
      <c r="E19" s="64"/>
      <c r="F19" s="64"/>
      <c r="G19" s="64"/>
      <c r="H19" s="64"/>
      <c r="I19" s="405"/>
      <c r="J19" s="406"/>
      <c r="K19" s="406"/>
      <c r="L19" s="407"/>
      <c r="M19" s="407"/>
      <c r="N19" s="407"/>
    </row>
    <row r="20" spans="1:14" ht="18" customHeight="1">
      <c r="A20" s="839" t="s">
        <v>359</v>
      </c>
      <c r="B20" s="840"/>
      <c r="C20" s="840"/>
      <c r="D20" s="840"/>
      <c r="E20" s="840"/>
      <c r="F20" s="840"/>
      <c r="G20" s="840"/>
      <c r="H20" s="840"/>
      <c r="I20" s="840"/>
      <c r="J20" s="840"/>
      <c r="K20" s="840"/>
      <c r="L20" s="840"/>
      <c r="M20" s="840"/>
      <c r="N20" s="841"/>
    </row>
    <row r="21" spans="1:14" ht="18" customHeight="1">
      <c r="A21" s="836" t="s">
        <v>314</v>
      </c>
      <c r="B21" s="839">
        <v>2006</v>
      </c>
      <c r="C21" s="840"/>
      <c r="D21" s="841"/>
      <c r="E21" s="839">
        <v>2007</v>
      </c>
      <c r="F21" s="840"/>
      <c r="G21" s="840"/>
      <c r="H21" s="840"/>
      <c r="I21" s="840"/>
      <c r="J21" s="841"/>
      <c r="K21" s="830" t="s">
        <v>315</v>
      </c>
      <c r="L21" s="843"/>
      <c r="M21" s="843"/>
      <c r="N21" s="831"/>
    </row>
    <row r="22" spans="1:14" ht="18" customHeight="1">
      <c r="A22" s="842"/>
      <c r="B22" s="830" t="s">
        <v>842</v>
      </c>
      <c r="C22" s="843"/>
      <c r="D22" s="831"/>
      <c r="E22" s="830" t="s">
        <v>810</v>
      </c>
      <c r="F22" s="843"/>
      <c r="G22" s="831"/>
      <c r="H22" s="830" t="s">
        <v>840</v>
      </c>
      <c r="I22" s="843"/>
      <c r="J22" s="831"/>
      <c r="K22" s="844" t="s">
        <v>360</v>
      </c>
      <c r="L22" s="845"/>
      <c r="M22" s="844" t="s">
        <v>361</v>
      </c>
      <c r="N22" s="845"/>
    </row>
    <row r="23" spans="1:14" ht="31.5">
      <c r="A23" s="842"/>
      <c r="B23" s="410" t="s">
        <v>362</v>
      </c>
      <c r="C23" s="410" t="s">
        <v>700</v>
      </c>
      <c r="D23" s="410" t="s">
        <v>363</v>
      </c>
      <c r="E23" s="423" t="s">
        <v>362</v>
      </c>
      <c r="F23" s="423" t="s">
        <v>701</v>
      </c>
      <c r="G23" s="410" t="s">
        <v>363</v>
      </c>
      <c r="H23" s="423" t="s">
        <v>362</v>
      </c>
      <c r="I23" s="423" t="s">
        <v>700</v>
      </c>
      <c r="J23" s="410" t="s">
        <v>363</v>
      </c>
      <c r="K23" s="794"/>
      <c r="L23" s="846"/>
      <c r="M23" s="794"/>
      <c r="N23" s="846"/>
    </row>
    <row r="24" spans="1:14" ht="18" customHeight="1">
      <c r="A24" s="837"/>
      <c r="B24" s="424">
        <v>1</v>
      </c>
      <c r="C24" s="424">
        <v>2</v>
      </c>
      <c r="D24" s="412">
        <v>3</v>
      </c>
      <c r="E24" s="425">
        <v>4</v>
      </c>
      <c r="F24" s="425">
        <v>5</v>
      </c>
      <c r="G24" s="425">
        <v>6</v>
      </c>
      <c r="H24" s="425">
        <v>7</v>
      </c>
      <c r="I24" s="425">
        <v>8</v>
      </c>
      <c r="J24" s="412">
        <v>9</v>
      </c>
      <c r="K24" s="412" t="s">
        <v>364</v>
      </c>
      <c r="L24" s="413" t="s">
        <v>365</v>
      </c>
      <c r="M24" s="412" t="s">
        <v>366</v>
      </c>
      <c r="N24" s="412" t="s">
        <v>220</v>
      </c>
    </row>
    <row r="25" spans="1:14" ht="18" customHeight="1">
      <c r="A25" s="426" t="s">
        <v>318</v>
      </c>
      <c r="B25" s="720">
        <v>772.45</v>
      </c>
      <c r="C25" s="720">
        <v>329.03</v>
      </c>
      <c r="D25" s="721">
        <v>100</v>
      </c>
      <c r="E25" s="721">
        <v>1184.52</v>
      </c>
      <c r="F25" s="721">
        <v>607.75</v>
      </c>
      <c r="G25" s="721">
        <v>100</v>
      </c>
      <c r="H25" s="721">
        <v>1486.61</v>
      </c>
      <c r="I25" s="721">
        <v>716.42</v>
      </c>
      <c r="J25" s="721">
        <v>100</v>
      </c>
      <c r="K25" s="739">
        <f>H25/B25%-100</f>
        <v>92.45388051006535</v>
      </c>
      <c r="L25" s="414">
        <f>H25/E25%-100</f>
        <v>25.50315739708911</v>
      </c>
      <c r="M25" s="414">
        <f>I25/C25%-100</f>
        <v>117.73698446950127</v>
      </c>
      <c r="N25" s="414">
        <f>I25/F25%-100</f>
        <v>17.880707527766347</v>
      </c>
    </row>
    <row r="26" spans="1:14" ht="18" customHeight="1">
      <c r="A26" s="427" t="s">
        <v>357</v>
      </c>
      <c r="B26" s="722">
        <v>506</v>
      </c>
      <c r="C26" s="722">
        <v>274.42</v>
      </c>
      <c r="D26" s="723">
        <v>83.40272923441631</v>
      </c>
      <c r="E26" s="724">
        <v>581.43</v>
      </c>
      <c r="F26" s="724">
        <v>393.42</v>
      </c>
      <c r="G26" s="723">
        <v>64.73385438091321</v>
      </c>
      <c r="H26" s="488">
        <v>679.56</v>
      </c>
      <c r="I26" s="488">
        <v>482.47</v>
      </c>
      <c r="J26" s="723">
        <v>67.34457441165796</v>
      </c>
      <c r="K26" s="740">
        <f aca="true" t="shared" si="1" ref="K26:K33">H26/B26%-100</f>
        <v>34.300395256917</v>
      </c>
      <c r="L26" s="418">
        <f aca="true" t="shared" si="2" ref="L26:L33">H26/E26%-100</f>
        <v>16.877354109695062</v>
      </c>
      <c r="M26" s="418">
        <f aca="true" t="shared" si="3" ref="M26:M33">I26/C26%-100</f>
        <v>75.81444501129656</v>
      </c>
      <c r="N26" s="418">
        <f aca="true" t="shared" si="4" ref="N26:N33">I26/F26%-100</f>
        <v>22.634843170148955</v>
      </c>
    </row>
    <row r="27" spans="1:14" ht="18" customHeight="1">
      <c r="A27" s="427" t="s">
        <v>358</v>
      </c>
      <c r="B27" s="722">
        <v>54.69</v>
      </c>
      <c r="C27" s="722">
        <v>20.41</v>
      </c>
      <c r="D27" s="723">
        <v>6.203081785855392</v>
      </c>
      <c r="E27" s="724">
        <v>117.98</v>
      </c>
      <c r="F27" s="724">
        <v>54.42</v>
      </c>
      <c r="G27" s="723">
        <v>8.95433977786919</v>
      </c>
      <c r="H27" s="488">
        <v>188.76</v>
      </c>
      <c r="I27" s="488">
        <v>58.37</v>
      </c>
      <c r="J27" s="723">
        <v>8.147455403255073</v>
      </c>
      <c r="K27" s="740">
        <f t="shared" si="1"/>
        <v>245.14536478332423</v>
      </c>
      <c r="L27" s="418">
        <f t="shared" si="2"/>
        <v>59.99321918969318</v>
      </c>
      <c r="M27" s="418">
        <f t="shared" si="3"/>
        <v>185.9872611464968</v>
      </c>
      <c r="N27" s="418">
        <f t="shared" si="4"/>
        <v>7.25836089672913</v>
      </c>
    </row>
    <row r="28" spans="1:14" ht="18" customHeight="1">
      <c r="A28" s="427" t="s">
        <v>782</v>
      </c>
      <c r="B28" s="722">
        <v>17.86</v>
      </c>
      <c r="C28" s="722">
        <v>4.82</v>
      </c>
      <c r="D28" s="723">
        <v>1.4649120141020575</v>
      </c>
      <c r="E28" s="724">
        <v>39.25</v>
      </c>
      <c r="F28" s="724">
        <v>21.76</v>
      </c>
      <c r="G28" s="723">
        <v>3.580419580419581</v>
      </c>
      <c r="H28" s="488">
        <v>107.54</v>
      </c>
      <c r="I28" s="488">
        <v>48.97</v>
      </c>
      <c r="J28" s="723">
        <v>6.8353758968203</v>
      </c>
      <c r="K28" s="740">
        <f t="shared" si="1"/>
        <v>502.1276595744682</v>
      </c>
      <c r="L28" s="418">
        <f t="shared" si="2"/>
        <v>173.98726114649685</v>
      </c>
      <c r="M28" s="418">
        <f t="shared" si="3"/>
        <v>915.9751037344398</v>
      </c>
      <c r="N28" s="418">
        <f t="shared" si="4"/>
        <v>125.04595588235293</v>
      </c>
    </row>
    <row r="29" spans="1:14" ht="18" customHeight="1">
      <c r="A29" s="427" t="s">
        <v>749</v>
      </c>
      <c r="B29" s="722">
        <v>161.05</v>
      </c>
      <c r="C29" s="722">
        <v>21.62</v>
      </c>
      <c r="D29" s="723">
        <v>6.5708294076527975</v>
      </c>
      <c r="E29" s="724">
        <v>382.43</v>
      </c>
      <c r="F29" s="724">
        <v>103.24</v>
      </c>
      <c r="G29" s="723">
        <v>16.987248046071574</v>
      </c>
      <c r="H29" s="488">
        <v>166.74</v>
      </c>
      <c r="I29" s="488">
        <v>53.32</v>
      </c>
      <c r="J29" s="723">
        <v>7.442561625861924</v>
      </c>
      <c r="K29" s="740">
        <f t="shared" si="1"/>
        <v>3.533064265755982</v>
      </c>
      <c r="L29" s="418">
        <f t="shared" si="2"/>
        <v>-56.39986402740371</v>
      </c>
      <c r="M29" s="418">
        <f t="shared" si="3"/>
        <v>146.62349676225716</v>
      </c>
      <c r="N29" s="418">
        <f t="shared" si="4"/>
        <v>-48.35335141418055</v>
      </c>
    </row>
    <row r="30" spans="1:14" ht="18" customHeight="1">
      <c r="A30" s="427" t="s">
        <v>326</v>
      </c>
      <c r="B30" s="722">
        <v>24.59</v>
      </c>
      <c r="C30" s="722">
        <v>5.33</v>
      </c>
      <c r="D30" s="723">
        <v>1.6199130778348478</v>
      </c>
      <c r="E30" s="724">
        <v>0.1</v>
      </c>
      <c r="F30" s="724">
        <v>0</v>
      </c>
      <c r="G30" s="723">
        <v>0</v>
      </c>
      <c r="H30" s="488">
        <v>28.13</v>
      </c>
      <c r="I30" s="488">
        <v>3.36</v>
      </c>
      <c r="J30" s="723">
        <v>0.468998632087323</v>
      </c>
      <c r="K30" s="740">
        <f t="shared" si="1"/>
        <v>14.396095973973146</v>
      </c>
      <c r="L30" s="418">
        <f t="shared" si="2"/>
        <v>28030</v>
      </c>
      <c r="M30" s="418">
        <f t="shared" si="3"/>
        <v>-36.96060037523453</v>
      </c>
      <c r="N30" s="418" t="s">
        <v>251</v>
      </c>
    </row>
    <row r="31" spans="1:18" ht="18" customHeight="1">
      <c r="A31" s="427" t="s">
        <v>327</v>
      </c>
      <c r="B31" s="722">
        <v>3.13</v>
      </c>
      <c r="C31" s="722">
        <v>0.17</v>
      </c>
      <c r="D31" s="723">
        <v>0.05166702124426344</v>
      </c>
      <c r="E31" s="724">
        <v>7.56</v>
      </c>
      <c r="F31" s="724">
        <v>0.51</v>
      </c>
      <c r="G31" s="723">
        <v>0.08391608391608392</v>
      </c>
      <c r="H31" s="488">
        <v>7.99</v>
      </c>
      <c r="I31" s="488">
        <v>0.74</v>
      </c>
      <c r="J31" s="723">
        <v>0.10329136540018423</v>
      </c>
      <c r="K31" s="740">
        <f t="shared" si="1"/>
        <v>155.27156549520765</v>
      </c>
      <c r="L31" s="418">
        <f t="shared" si="2"/>
        <v>5.687830687830683</v>
      </c>
      <c r="M31" s="418">
        <f t="shared" si="3"/>
        <v>335.2941176470588</v>
      </c>
      <c r="N31" s="418">
        <f t="shared" si="4"/>
        <v>45.09803921568627</v>
      </c>
      <c r="O31"/>
      <c r="P31"/>
      <c r="Q31"/>
      <c r="R31"/>
    </row>
    <row r="32" spans="1:18" ht="18" customHeight="1">
      <c r="A32" s="429" t="s">
        <v>328</v>
      </c>
      <c r="B32" s="725">
        <v>1.35</v>
      </c>
      <c r="C32" s="725">
        <v>1</v>
      </c>
      <c r="D32" s="726">
        <v>0.3039236543780202</v>
      </c>
      <c r="E32" s="727">
        <v>0.31</v>
      </c>
      <c r="F32" s="727">
        <v>0.74</v>
      </c>
      <c r="G32" s="726">
        <v>0.12176059234882765</v>
      </c>
      <c r="H32" s="489">
        <v>0.23</v>
      </c>
      <c r="I32" s="489">
        <v>0.55</v>
      </c>
      <c r="J32" s="726">
        <v>0.07677060941905586</v>
      </c>
      <c r="K32" s="741">
        <f t="shared" si="1"/>
        <v>-82.96296296296296</v>
      </c>
      <c r="L32" s="421">
        <f t="shared" si="2"/>
        <v>-25.806451612903217</v>
      </c>
      <c r="M32" s="421">
        <f t="shared" si="3"/>
        <v>-45</v>
      </c>
      <c r="N32" s="421">
        <f t="shared" si="4"/>
        <v>-25.675675675675677</v>
      </c>
      <c r="O32"/>
      <c r="P32"/>
      <c r="Q32"/>
      <c r="R32"/>
    </row>
    <row r="33" spans="1:18" ht="18" customHeight="1">
      <c r="A33" s="408" t="s">
        <v>329</v>
      </c>
      <c r="B33" s="728">
        <v>3.78</v>
      </c>
      <c r="C33" s="728">
        <v>1.26</v>
      </c>
      <c r="D33" s="726">
        <v>0.3829438045163055</v>
      </c>
      <c r="E33" s="729">
        <v>55.46</v>
      </c>
      <c r="F33" s="729">
        <v>33.66</v>
      </c>
      <c r="G33" s="730">
        <v>5.538461538461538</v>
      </c>
      <c r="H33" s="731">
        <v>307.66</v>
      </c>
      <c r="I33" s="731">
        <v>68.64</v>
      </c>
      <c r="J33" s="726">
        <v>9.58097205549817</v>
      </c>
      <c r="K33" s="741">
        <f t="shared" si="1"/>
        <v>8039.15343915344</v>
      </c>
      <c r="L33" s="742">
        <f t="shared" si="2"/>
        <v>454.74215650919587</v>
      </c>
      <c r="M33" s="742">
        <f t="shared" si="3"/>
        <v>5347.619047619048</v>
      </c>
      <c r="N33" s="742">
        <f t="shared" si="4"/>
        <v>103.92156862745102</v>
      </c>
      <c r="O33"/>
      <c r="P33"/>
      <c r="Q33"/>
      <c r="R33"/>
    </row>
    <row r="34" spans="1:18" ht="18" customHeight="1">
      <c r="A34" s="348"/>
      <c r="B34" s="321"/>
      <c r="C34" s="321"/>
      <c r="D34" s="321"/>
      <c r="E34" s="321"/>
      <c r="F34" s="321"/>
      <c r="G34" s="321"/>
      <c r="H34" s="321"/>
      <c r="I34" s="321"/>
      <c r="J34" s="321"/>
      <c r="K34" s="321"/>
      <c r="L34" s="19"/>
      <c r="M34" s="19"/>
      <c r="N34" s="321"/>
      <c r="O34"/>
      <c r="P34"/>
      <c r="Q34"/>
      <c r="R34"/>
    </row>
    <row r="35" spans="1:18" ht="18" customHeight="1">
      <c r="A35" s="643" t="s">
        <v>367</v>
      </c>
      <c r="L35" s="642"/>
      <c r="M35" s="642"/>
      <c r="O35"/>
      <c r="P35"/>
      <c r="Q35"/>
      <c r="R35"/>
    </row>
    <row r="36" spans="12:18" ht="18" customHeight="1">
      <c r="L36" s="642"/>
      <c r="M36" s="642"/>
      <c r="O36"/>
      <c r="P36"/>
      <c r="Q36"/>
      <c r="R36"/>
    </row>
    <row r="37" spans="6:12" ht="18" customHeight="1">
      <c r="F37" s="642"/>
      <c r="G37" s="642"/>
      <c r="I37"/>
      <c r="J37"/>
      <c r="K37"/>
      <c r="L37"/>
    </row>
    <row r="38" spans="6:12" ht="18" customHeight="1">
      <c r="F38" s="642"/>
      <c r="G38" s="642"/>
      <c r="I38"/>
      <c r="J38"/>
      <c r="K38"/>
      <c r="L38"/>
    </row>
    <row r="39" spans="6:12" ht="18" customHeight="1">
      <c r="F39" s="642"/>
      <c r="G39" s="642"/>
      <c r="I39"/>
      <c r="J39"/>
      <c r="K39"/>
      <c r="L39"/>
    </row>
    <row r="40" spans="6:12" ht="18" customHeight="1">
      <c r="F40" s="642"/>
      <c r="G40" s="642"/>
      <c r="I40"/>
      <c r="J40"/>
      <c r="K40"/>
      <c r="L40"/>
    </row>
    <row r="41" spans="6:12" ht="18" customHeight="1">
      <c r="F41" s="642"/>
      <c r="G41" s="642"/>
      <c r="I41"/>
      <c r="J41"/>
      <c r="K41"/>
      <c r="L41"/>
    </row>
    <row r="42" spans="1:12" ht="18" customHeight="1">
      <c r="A42" s="25"/>
      <c r="F42" s="642"/>
      <c r="G42" s="642"/>
      <c r="I42"/>
      <c r="J42"/>
      <c r="K42"/>
      <c r="L42"/>
    </row>
    <row r="43" spans="1:12" ht="18" customHeight="1">
      <c r="A43" s="25"/>
      <c r="F43" s="642"/>
      <c r="G43" s="642"/>
      <c r="I43"/>
      <c r="J43"/>
      <c r="K43"/>
      <c r="L43"/>
    </row>
    <row r="44" spans="6:12" ht="12.75">
      <c r="F44" s="642"/>
      <c r="G44" s="642"/>
      <c r="I44"/>
      <c r="J44"/>
      <c r="K44"/>
      <c r="L44"/>
    </row>
    <row r="45" spans="6:12" ht="12.75">
      <c r="F45" s="642"/>
      <c r="G45" s="642"/>
      <c r="I45"/>
      <c r="J45"/>
      <c r="K45"/>
      <c r="L45"/>
    </row>
    <row r="46" spans="6:12" ht="18" customHeight="1">
      <c r="F46" s="642"/>
      <c r="G46" s="642"/>
      <c r="I46"/>
      <c r="J46"/>
      <c r="K46"/>
      <c r="L46"/>
    </row>
    <row r="47" spans="6:12" ht="12.75" customHeight="1">
      <c r="F47" s="642"/>
      <c r="G47" s="642"/>
      <c r="I47"/>
      <c r="J47"/>
      <c r="K47"/>
      <c r="L47"/>
    </row>
    <row r="48" spans="6:12" ht="12.75">
      <c r="F48" s="642"/>
      <c r="G48" s="642"/>
      <c r="I48"/>
      <c r="J48"/>
      <c r="K48"/>
      <c r="L48"/>
    </row>
    <row r="49" spans="12:18" ht="12.75">
      <c r="L49" s="642"/>
      <c r="M49" s="642"/>
      <c r="O49"/>
      <c r="P49"/>
      <c r="Q49"/>
      <c r="R49"/>
    </row>
    <row r="50" spans="12:18" ht="12.75">
      <c r="L50" s="642"/>
      <c r="M50" s="642"/>
      <c r="O50"/>
      <c r="P50"/>
      <c r="Q50"/>
      <c r="R50"/>
    </row>
    <row r="51" spans="12:18" ht="12.75">
      <c r="L51" s="642"/>
      <c r="M51" s="642"/>
      <c r="O51"/>
      <c r="P51"/>
      <c r="Q51"/>
      <c r="R51"/>
    </row>
    <row r="52" spans="12:18" ht="12.75">
      <c r="L52" s="642"/>
      <c r="M52" s="642"/>
      <c r="O52"/>
      <c r="P52"/>
      <c r="Q52"/>
      <c r="R52"/>
    </row>
    <row r="53" spans="12:18" ht="12.75">
      <c r="L53" s="642"/>
      <c r="M53" s="642"/>
      <c r="O53"/>
      <c r="P53"/>
      <c r="Q53"/>
      <c r="R53"/>
    </row>
    <row r="54" spans="12:18" ht="12.75">
      <c r="L54" s="642"/>
      <c r="M54" s="642"/>
      <c r="O54"/>
      <c r="P54"/>
      <c r="Q54"/>
      <c r="R54"/>
    </row>
    <row r="55" spans="12:18" ht="12.75">
      <c r="L55" s="642"/>
      <c r="M55" s="642"/>
      <c r="O55"/>
      <c r="P55"/>
      <c r="Q55"/>
      <c r="R55"/>
    </row>
    <row r="56" spans="12:18" ht="12.75">
      <c r="L56" s="642"/>
      <c r="M56" s="642"/>
      <c r="O56"/>
      <c r="P56"/>
      <c r="Q56"/>
      <c r="R56"/>
    </row>
    <row r="57" spans="12:18" ht="12.75">
      <c r="L57" s="642"/>
      <c r="M57" s="642"/>
      <c r="O57"/>
      <c r="P57"/>
      <c r="Q57"/>
      <c r="R57"/>
    </row>
    <row r="58" spans="12:18" ht="12.75">
      <c r="L58" s="642"/>
      <c r="M58" s="642"/>
      <c r="O58"/>
      <c r="P58"/>
      <c r="Q58"/>
      <c r="R58"/>
    </row>
    <row r="59" spans="12:18" ht="12.75">
      <c r="L59" s="642"/>
      <c r="M59" s="642"/>
      <c r="O59"/>
      <c r="P59"/>
      <c r="Q59"/>
      <c r="R59"/>
    </row>
    <row r="60" spans="12:18" ht="12.75">
      <c r="L60" s="642"/>
      <c r="M60" s="642"/>
      <c r="O60"/>
      <c r="P60"/>
      <c r="Q60"/>
      <c r="R60"/>
    </row>
    <row r="61" spans="12:18" ht="12.75">
      <c r="L61" s="642"/>
      <c r="M61" s="642"/>
      <c r="O61"/>
      <c r="P61"/>
      <c r="Q61"/>
      <c r="R61"/>
    </row>
    <row r="62" spans="12:18" ht="12.75">
      <c r="L62" s="642"/>
      <c r="M62" s="642"/>
      <c r="O62"/>
      <c r="P62"/>
      <c r="Q62"/>
      <c r="R62"/>
    </row>
    <row r="63" spans="12:18" ht="12.75">
      <c r="L63" s="642"/>
      <c r="M63" s="642"/>
      <c r="O63"/>
      <c r="P63"/>
      <c r="Q63"/>
      <c r="R63"/>
    </row>
    <row r="64" spans="12:18" ht="12.75">
      <c r="L64" s="642"/>
      <c r="M64" s="642"/>
      <c r="O64"/>
      <c r="P64"/>
      <c r="Q64"/>
      <c r="R64"/>
    </row>
    <row r="65" spans="12:13" ht="12.75">
      <c r="L65" s="642"/>
      <c r="M65" s="642"/>
    </row>
    <row r="66" spans="12:13" ht="12.75">
      <c r="L66" s="642"/>
      <c r="M66" s="642"/>
    </row>
    <row r="67" spans="12:13" ht="12.75">
      <c r="L67" s="642"/>
      <c r="M67" s="642"/>
    </row>
    <row r="68" spans="12:13" ht="12.75">
      <c r="L68" s="642"/>
      <c r="M68" s="642"/>
    </row>
    <row r="69" spans="12:13" ht="12.75">
      <c r="L69" s="642"/>
      <c r="M69" s="642"/>
    </row>
    <row r="70" spans="12:13" ht="12.75">
      <c r="L70" s="642"/>
      <c r="M70" s="642"/>
    </row>
    <row r="71" spans="12:13" ht="12.75">
      <c r="L71" s="642"/>
      <c r="M71" s="642"/>
    </row>
    <row r="72" spans="12:13" ht="12.75">
      <c r="L72" s="642"/>
      <c r="M72" s="642"/>
    </row>
    <row r="73" spans="12:13" ht="12.75">
      <c r="L73" s="642"/>
      <c r="M73" s="642"/>
    </row>
    <row r="74" spans="12:13" ht="12.75">
      <c r="L74" s="642"/>
      <c r="M74" s="642"/>
    </row>
    <row r="75" spans="12:13" ht="12.75">
      <c r="L75" s="642"/>
      <c r="M75" s="642"/>
    </row>
    <row r="76" spans="12:13" ht="12.75">
      <c r="L76" s="642"/>
      <c r="M76" s="642"/>
    </row>
    <row r="77" spans="12:13" ht="12.75">
      <c r="L77" s="642"/>
      <c r="M77" s="642"/>
    </row>
    <row r="78" spans="12:13" ht="12.75">
      <c r="L78" s="642"/>
      <c r="M78" s="642"/>
    </row>
    <row r="79" spans="12:13" ht="12.75">
      <c r="L79" s="642"/>
      <c r="M79" s="642"/>
    </row>
    <row r="80" spans="12:13" ht="12.75">
      <c r="L80" s="642"/>
      <c r="M80" s="642"/>
    </row>
    <row r="81" spans="12:13" ht="12.75">
      <c r="L81" s="642"/>
      <c r="M81" s="642"/>
    </row>
    <row r="82" spans="12:13" ht="12.75">
      <c r="L82" s="642"/>
      <c r="M82" s="642"/>
    </row>
    <row r="83" spans="12:13" ht="12.75">
      <c r="L83" s="642"/>
      <c r="M83" s="642"/>
    </row>
    <row r="84" spans="12:13" ht="12.75">
      <c r="L84" s="642"/>
      <c r="M84" s="642"/>
    </row>
    <row r="85" spans="12:13" ht="12.75">
      <c r="L85" s="642"/>
      <c r="M85" s="642"/>
    </row>
    <row r="86" spans="12:13" ht="12.75">
      <c r="L86" s="642"/>
      <c r="M86" s="642"/>
    </row>
    <row r="87" spans="12:13" ht="12.75">
      <c r="L87" s="642"/>
      <c r="M87" s="642"/>
    </row>
    <row r="88" spans="12:13" ht="12.75">
      <c r="L88" s="642"/>
      <c r="M88" s="642"/>
    </row>
    <row r="89" spans="12:13" ht="12.75">
      <c r="L89" s="642"/>
      <c r="M89" s="642"/>
    </row>
    <row r="90" spans="12:13" ht="12.75">
      <c r="L90" s="642"/>
      <c r="M90" s="642"/>
    </row>
    <row r="91" spans="12:13" ht="12.75">
      <c r="L91" s="642"/>
      <c r="M91" s="642"/>
    </row>
    <row r="92" spans="12:13" ht="12.75">
      <c r="L92" s="642"/>
      <c r="M92" s="642"/>
    </row>
    <row r="93" spans="12:13" ht="12.75">
      <c r="L93" s="642"/>
      <c r="M93" s="642"/>
    </row>
    <row r="94" spans="12:13" ht="12.75">
      <c r="L94" s="642"/>
      <c r="M94" s="642"/>
    </row>
    <row r="95" spans="12:13" ht="12.75">
      <c r="L95" s="642"/>
      <c r="M95" s="642"/>
    </row>
    <row r="96" spans="12:13" ht="12.75">
      <c r="L96" s="642"/>
      <c r="M96" s="642"/>
    </row>
    <row r="97" spans="12:13" ht="12.75">
      <c r="L97" s="642"/>
      <c r="M97" s="642"/>
    </row>
    <row r="98" spans="12:13" ht="12.75">
      <c r="L98" s="642"/>
      <c r="M98" s="642"/>
    </row>
    <row r="99" spans="12:13" ht="12.75">
      <c r="L99" s="642"/>
      <c r="M99" s="642"/>
    </row>
    <row r="100" spans="12:13" ht="12.75">
      <c r="L100" s="642"/>
      <c r="M100" s="642"/>
    </row>
    <row r="101" spans="12:13" ht="12.75">
      <c r="L101" s="642"/>
      <c r="M101" s="642"/>
    </row>
    <row r="102" spans="12:13" ht="12.75">
      <c r="L102" s="642"/>
      <c r="M102" s="642"/>
    </row>
    <row r="103" spans="12:13" ht="12.75">
      <c r="L103" s="642"/>
      <c r="M103" s="642"/>
    </row>
    <row r="104" spans="12:13" ht="12.75">
      <c r="L104" s="642"/>
      <c r="M104" s="642"/>
    </row>
    <row r="105" spans="12:13" ht="12.75">
      <c r="L105" s="642"/>
      <c r="M105" s="642"/>
    </row>
    <row r="106" spans="12:13" ht="12.75">
      <c r="L106" s="642"/>
      <c r="M106" s="642"/>
    </row>
    <row r="107" spans="12:13" ht="12.75">
      <c r="L107" s="642"/>
      <c r="M107" s="642"/>
    </row>
    <row r="108" spans="12:13" ht="12.75">
      <c r="L108" s="642"/>
      <c r="M108" s="642"/>
    </row>
    <row r="109" spans="12:13" ht="12.75">
      <c r="L109" s="642"/>
      <c r="M109" s="642"/>
    </row>
    <row r="110" spans="12:13" ht="12.75">
      <c r="L110" s="642"/>
      <c r="M110" s="642"/>
    </row>
    <row r="111" spans="12:13" ht="12.75">
      <c r="L111" s="642"/>
      <c r="M111" s="642"/>
    </row>
    <row r="112" spans="12:13" ht="12.75">
      <c r="L112" s="642"/>
      <c r="M112" s="642"/>
    </row>
    <row r="113" spans="12:13" ht="12.75">
      <c r="L113" s="642"/>
      <c r="M113" s="642"/>
    </row>
    <row r="114" spans="12:13" ht="12.75">
      <c r="L114" s="642"/>
      <c r="M114" s="642"/>
    </row>
    <row r="115" spans="12:13" ht="12.75">
      <c r="L115" s="642"/>
      <c r="M115" s="642"/>
    </row>
    <row r="116" spans="12:13" ht="12.75">
      <c r="L116" s="642"/>
      <c r="M116" s="642"/>
    </row>
    <row r="117" spans="12:13" ht="12.75">
      <c r="L117" s="642"/>
      <c r="M117" s="642"/>
    </row>
    <row r="118" spans="12:13" ht="12.75">
      <c r="L118" s="642"/>
      <c r="M118" s="642"/>
    </row>
    <row r="119" spans="12:13" ht="12.75">
      <c r="L119" s="642"/>
      <c r="M119" s="642"/>
    </row>
    <row r="120" spans="12:13" ht="12.75">
      <c r="L120" s="642"/>
      <c r="M120" s="642"/>
    </row>
    <row r="121" spans="12:13" ht="12.75">
      <c r="L121" s="642"/>
      <c r="M121" s="642"/>
    </row>
    <row r="122" spans="12:13" ht="12.75">
      <c r="L122" s="642"/>
      <c r="M122" s="642"/>
    </row>
    <row r="123" spans="12:13" ht="12.75">
      <c r="L123" s="642"/>
      <c r="M123" s="642"/>
    </row>
    <row r="124" spans="12:13" ht="12.75">
      <c r="L124" s="642"/>
      <c r="M124" s="642"/>
    </row>
    <row r="125" spans="12:13" ht="12.75">
      <c r="L125" s="642"/>
      <c r="M125" s="642"/>
    </row>
    <row r="126" spans="12:13" ht="12.75">
      <c r="L126" s="642"/>
      <c r="M126" s="642"/>
    </row>
    <row r="127" spans="12:13" ht="12.75">
      <c r="L127" s="642"/>
      <c r="M127" s="642"/>
    </row>
    <row r="128" spans="12:13" ht="12.75">
      <c r="L128" s="642"/>
      <c r="M128" s="642"/>
    </row>
    <row r="129" spans="12:13" ht="12.75">
      <c r="L129" s="642"/>
      <c r="M129" s="642"/>
    </row>
    <row r="130" spans="12:13" ht="12.75">
      <c r="L130" s="642"/>
      <c r="M130" s="642"/>
    </row>
    <row r="131" spans="12:13" ht="12.75">
      <c r="L131" s="642"/>
      <c r="M131" s="642"/>
    </row>
    <row r="132" spans="12:13" ht="12.75">
      <c r="L132" s="642"/>
      <c r="M132" s="642"/>
    </row>
    <row r="133" spans="12:13" ht="12.75">
      <c r="L133" s="642"/>
      <c r="M133" s="642"/>
    </row>
    <row r="134" spans="12:13" ht="12.75">
      <c r="L134" s="642"/>
      <c r="M134" s="642"/>
    </row>
    <row r="135" spans="12:13" ht="12.75">
      <c r="L135" s="642"/>
      <c r="M135" s="642"/>
    </row>
    <row r="136" spans="12:13" ht="12.75">
      <c r="L136" s="642"/>
      <c r="M136" s="642"/>
    </row>
    <row r="137" spans="12:13" ht="12.75">
      <c r="L137" s="642"/>
      <c r="M137" s="642"/>
    </row>
    <row r="138" spans="12:13" ht="12.75">
      <c r="L138" s="642"/>
      <c r="M138" s="642"/>
    </row>
    <row r="139" spans="12:13" ht="12.75">
      <c r="L139" s="642"/>
      <c r="M139" s="642"/>
    </row>
    <row r="140" spans="12:13" ht="12.75">
      <c r="L140" s="642"/>
      <c r="M140" s="642"/>
    </row>
    <row r="141" spans="12:13" ht="12.75">
      <c r="L141" s="642"/>
      <c r="M141" s="642"/>
    </row>
    <row r="142" spans="12:13" ht="12.75">
      <c r="L142" s="642"/>
      <c r="M142" s="642"/>
    </row>
    <row r="143" spans="12:13" ht="12.75">
      <c r="L143" s="642"/>
      <c r="M143" s="642"/>
    </row>
    <row r="144" spans="12:13" ht="12.75">
      <c r="L144" s="642"/>
      <c r="M144" s="642"/>
    </row>
    <row r="145" spans="12:13" ht="12.75">
      <c r="L145" s="642"/>
      <c r="M145" s="642"/>
    </row>
  </sheetData>
  <mergeCells count="20">
    <mergeCell ref="A1:N1"/>
    <mergeCell ref="M22:N23"/>
    <mergeCell ref="A4:A8"/>
    <mergeCell ref="B4:K4"/>
    <mergeCell ref="L4:N7"/>
    <mergeCell ref="C5:E5"/>
    <mergeCell ref="C6:E6"/>
    <mergeCell ref="F6:H6"/>
    <mergeCell ref="I6:K6"/>
    <mergeCell ref="F5:J5"/>
    <mergeCell ref="A2:N2"/>
    <mergeCell ref="A20:N20"/>
    <mergeCell ref="A21:A24"/>
    <mergeCell ref="B21:D21"/>
    <mergeCell ref="K21:N21"/>
    <mergeCell ref="B22:D22"/>
    <mergeCell ref="E22:G22"/>
    <mergeCell ref="H22:J22"/>
    <mergeCell ref="K22:L23"/>
    <mergeCell ref="E21:J21"/>
  </mergeCells>
  <printOptions horizontalCentered="1"/>
  <pageMargins left="2" right="2" top="1.3" bottom="1.3" header="0.5" footer="0.5"/>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L91"/>
  <sheetViews>
    <sheetView showGridLines="0" workbookViewId="0" topLeftCell="A1">
      <selection activeCell="A4" sqref="A4"/>
    </sheetView>
  </sheetViews>
  <sheetFormatPr defaultColWidth="9.140625" defaultRowHeight="12.75"/>
  <cols>
    <col min="1" max="1" width="28.7109375" style="8" customWidth="1"/>
    <col min="2" max="2" width="7.8515625" style="8" customWidth="1"/>
    <col min="3" max="3" width="7.57421875" style="8" bestFit="1" customWidth="1"/>
    <col min="4" max="4" width="8.8515625" style="8" bestFit="1" customWidth="1"/>
    <col min="5" max="5" width="8.00390625" style="8" bestFit="1" customWidth="1"/>
    <col min="6" max="6" width="9.28125" style="8" bestFit="1" customWidth="1"/>
    <col min="7" max="7" width="8.8515625" style="8" bestFit="1" customWidth="1"/>
    <col min="8" max="8" width="9.00390625" style="8" bestFit="1" customWidth="1"/>
    <col min="9" max="12" width="8.421875" style="8" customWidth="1"/>
    <col min="13" max="16384" width="9.140625" style="8" customWidth="1"/>
  </cols>
  <sheetData>
    <row r="1" spans="1:12" ht="18.75">
      <c r="A1" s="829" t="s">
        <v>123</v>
      </c>
      <c r="B1" s="829"/>
      <c r="C1" s="829"/>
      <c r="D1" s="829"/>
      <c r="E1" s="829"/>
      <c r="F1" s="829"/>
      <c r="G1" s="829"/>
      <c r="H1" s="829"/>
      <c r="I1" s="829"/>
      <c r="J1" s="829"/>
      <c r="K1" s="829"/>
      <c r="L1" s="829"/>
    </row>
    <row r="2" spans="1:12" ht="20.25">
      <c r="A2" s="250" t="s">
        <v>768</v>
      </c>
      <c r="B2" s="430"/>
      <c r="C2" s="431"/>
      <c r="D2" s="431"/>
      <c r="E2" s="431"/>
      <c r="F2" s="431"/>
      <c r="G2" s="431"/>
      <c r="H2" s="431"/>
      <c r="I2" s="430"/>
      <c r="J2" s="430"/>
      <c r="K2" s="430"/>
      <c r="L2" s="430"/>
    </row>
    <row r="3" spans="1:12" ht="15.75">
      <c r="A3" s="449" t="s">
        <v>83</v>
      </c>
      <c r="B3" s="432"/>
      <c r="C3" s="430"/>
      <c r="D3" s="430"/>
      <c r="E3" s="430"/>
      <c r="F3" s="430"/>
      <c r="G3" s="430"/>
      <c r="H3" s="430"/>
      <c r="I3" s="430"/>
      <c r="J3" s="430"/>
      <c r="K3" s="430"/>
      <c r="L3" s="430"/>
    </row>
    <row r="4" spans="1:12" s="452" customFormat="1" ht="15.75">
      <c r="A4" s="450" t="s">
        <v>882</v>
      </c>
      <c r="B4" s="451"/>
      <c r="C4" s="456"/>
      <c r="D4" s="456"/>
      <c r="E4" s="456"/>
      <c r="F4" s="456"/>
      <c r="G4" s="456"/>
      <c r="H4" s="451"/>
      <c r="I4" s="451"/>
      <c r="J4" s="451"/>
      <c r="K4" s="451"/>
      <c r="L4" s="451"/>
    </row>
    <row r="5" spans="1:12" ht="12.75">
      <c r="A5" s="457"/>
      <c r="B5" s="281" t="s">
        <v>84</v>
      </c>
      <c r="C5" s="458" t="s">
        <v>85</v>
      </c>
      <c r="D5" s="853" t="s">
        <v>2</v>
      </c>
      <c r="E5" s="854"/>
      <c r="F5" s="853" t="s">
        <v>86</v>
      </c>
      <c r="G5" s="855"/>
      <c r="H5" s="854"/>
      <c r="I5" s="459"/>
      <c r="J5" s="460" t="s">
        <v>315</v>
      </c>
      <c r="K5" s="459"/>
      <c r="L5" s="461"/>
    </row>
    <row r="6" spans="1:12" ht="12.75">
      <c r="A6" s="317" t="s">
        <v>87</v>
      </c>
      <c r="B6" s="453" t="s">
        <v>88</v>
      </c>
      <c r="C6" s="454" t="s">
        <v>843</v>
      </c>
      <c r="D6" s="454" t="s">
        <v>820</v>
      </c>
      <c r="E6" s="454" t="s">
        <v>843</v>
      </c>
      <c r="F6" s="454" t="s">
        <v>794</v>
      </c>
      <c r="G6" s="454" t="s">
        <v>820</v>
      </c>
      <c r="H6" s="454" t="s">
        <v>843</v>
      </c>
      <c r="I6" s="455" t="s">
        <v>89</v>
      </c>
      <c r="J6" s="455" t="s">
        <v>89</v>
      </c>
      <c r="K6" s="455" t="s">
        <v>90</v>
      </c>
      <c r="L6" s="455" t="s">
        <v>90</v>
      </c>
    </row>
    <row r="7" spans="1:12" ht="12.75">
      <c r="A7" s="280">
        <v>1</v>
      </c>
      <c r="B7" s="282">
        <v>2</v>
      </c>
      <c r="C7" s="278" t="s">
        <v>91</v>
      </c>
      <c r="D7" s="278">
        <v>4</v>
      </c>
      <c r="E7" s="278">
        <v>5</v>
      </c>
      <c r="F7" s="278">
        <v>6</v>
      </c>
      <c r="G7" s="278">
        <v>7</v>
      </c>
      <c r="H7" s="277">
        <v>8</v>
      </c>
      <c r="I7" s="278" t="s">
        <v>92</v>
      </c>
      <c r="J7" s="278" t="s">
        <v>93</v>
      </c>
      <c r="K7" s="278" t="s">
        <v>94</v>
      </c>
      <c r="L7" s="278" t="s">
        <v>95</v>
      </c>
    </row>
    <row r="8" spans="1:12" ht="12.75">
      <c r="A8" s="462"/>
      <c r="B8" s="216"/>
      <c r="C8" s="486"/>
      <c r="D8" s="434"/>
      <c r="E8" s="433"/>
      <c r="F8" s="434"/>
      <c r="G8" s="434"/>
      <c r="H8" s="435"/>
      <c r="I8" s="434"/>
      <c r="J8" s="434"/>
      <c r="K8" s="434"/>
      <c r="L8" s="433"/>
    </row>
    <row r="9" spans="1:12" ht="12.75">
      <c r="A9" s="463" t="s">
        <v>715</v>
      </c>
      <c r="B9" s="436">
        <v>100</v>
      </c>
      <c r="C9" s="487">
        <v>161.9</v>
      </c>
      <c r="D9" s="259">
        <v>170.8</v>
      </c>
      <c r="E9" s="464">
        <v>174.3</v>
      </c>
      <c r="F9" s="259">
        <v>183.6</v>
      </c>
      <c r="G9" s="259">
        <v>184.5</v>
      </c>
      <c r="H9" s="464">
        <v>185.1</v>
      </c>
      <c r="I9" s="437">
        <v>7.65904879555282</v>
      </c>
      <c r="J9" s="437">
        <v>2.0491803278688536</v>
      </c>
      <c r="K9" s="437">
        <v>6.196213425129088</v>
      </c>
      <c r="L9" s="465">
        <v>0.32520325203250877</v>
      </c>
    </row>
    <row r="10" spans="1:12" ht="12.75">
      <c r="A10" s="466"/>
      <c r="B10" s="395"/>
      <c r="C10" s="488"/>
      <c r="D10" s="19"/>
      <c r="E10" s="467"/>
      <c r="F10" s="19"/>
      <c r="G10" s="19"/>
      <c r="H10" s="467"/>
      <c r="I10" s="438"/>
      <c r="J10" s="438"/>
      <c r="K10" s="438"/>
      <c r="L10" s="468"/>
    </row>
    <row r="11" spans="1:12" ht="12.75">
      <c r="A11" s="463" t="s">
        <v>716</v>
      </c>
      <c r="B11" s="436">
        <v>53.2</v>
      </c>
      <c r="C11" s="487">
        <v>152.2</v>
      </c>
      <c r="D11" s="259">
        <v>161.3</v>
      </c>
      <c r="E11" s="464">
        <v>161.7</v>
      </c>
      <c r="F11" s="259">
        <v>175</v>
      </c>
      <c r="G11" s="259">
        <v>175.5</v>
      </c>
      <c r="H11" s="464">
        <v>176.5</v>
      </c>
      <c r="I11" s="437">
        <v>6.241787122207626</v>
      </c>
      <c r="J11" s="437">
        <v>0.2479851208927215</v>
      </c>
      <c r="K11" s="437">
        <v>9.152752009894868</v>
      </c>
      <c r="L11" s="465">
        <v>0.569800569800563</v>
      </c>
    </row>
    <row r="12" spans="1:12" ht="12.75">
      <c r="A12" s="26"/>
      <c r="B12" s="395"/>
      <c r="C12" s="488"/>
      <c r="D12" s="19"/>
      <c r="E12" s="467"/>
      <c r="F12" s="19"/>
      <c r="G12" s="19"/>
      <c r="H12" s="467"/>
      <c r="I12" s="439"/>
      <c r="J12" s="439"/>
      <c r="K12" s="439"/>
      <c r="L12" s="469"/>
    </row>
    <row r="13" spans="1:12" ht="12.75">
      <c r="A13" s="466" t="s">
        <v>96</v>
      </c>
      <c r="B13" s="440">
        <v>18</v>
      </c>
      <c r="C13" s="488">
        <v>143.6</v>
      </c>
      <c r="D13" s="19">
        <v>162.4</v>
      </c>
      <c r="E13" s="467">
        <v>162.6</v>
      </c>
      <c r="F13" s="19">
        <v>173.2</v>
      </c>
      <c r="G13" s="19">
        <v>173.7</v>
      </c>
      <c r="H13" s="467">
        <v>175.3</v>
      </c>
      <c r="I13" s="439">
        <v>13.231197771587745</v>
      </c>
      <c r="J13" s="439">
        <v>0.12315270935960143</v>
      </c>
      <c r="K13" s="439">
        <v>7.810578105781076</v>
      </c>
      <c r="L13" s="469">
        <v>0.921128382268293</v>
      </c>
    </row>
    <row r="14" spans="1:12" ht="12.75">
      <c r="A14" s="466" t="s">
        <v>717</v>
      </c>
      <c r="B14" s="440" t="s">
        <v>97</v>
      </c>
      <c r="C14" s="488">
        <v>139.6</v>
      </c>
      <c r="D14" s="19">
        <v>160.8</v>
      </c>
      <c r="E14" s="467">
        <v>160.3</v>
      </c>
      <c r="F14" s="19">
        <v>164</v>
      </c>
      <c r="G14" s="19">
        <v>164.2</v>
      </c>
      <c r="H14" s="467">
        <v>165.8</v>
      </c>
      <c r="I14" s="439">
        <v>14.828080229226373</v>
      </c>
      <c r="J14" s="439">
        <v>-0.31094527363184454</v>
      </c>
      <c r="K14" s="439">
        <v>3.4310667498440353</v>
      </c>
      <c r="L14" s="469">
        <v>0.9744214372716442</v>
      </c>
    </row>
    <row r="15" spans="1:12" ht="12.75" hidden="1">
      <c r="A15" s="466" t="s">
        <v>718</v>
      </c>
      <c r="B15" s="338">
        <v>1.79</v>
      </c>
      <c r="C15" s="488">
        <v>175.8</v>
      </c>
      <c r="D15" s="19">
        <v>189.4</v>
      </c>
      <c r="E15" s="467">
        <v>195.6</v>
      </c>
      <c r="F15" s="19">
        <v>244</v>
      </c>
      <c r="G15" s="19">
        <v>246.8</v>
      </c>
      <c r="H15" s="467">
        <v>249.8</v>
      </c>
      <c r="I15" s="439">
        <v>11.26279863481227</v>
      </c>
      <c r="J15" s="439">
        <v>3.2734952481520594</v>
      </c>
      <c r="K15" s="439">
        <v>27.70961145194275</v>
      </c>
      <c r="L15" s="469">
        <v>1.2155591572123257</v>
      </c>
    </row>
    <row r="16" spans="1:12" ht="12.75" hidden="1">
      <c r="A16" s="466" t="s">
        <v>719</v>
      </c>
      <c r="B16" s="338">
        <v>2.05</v>
      </c>
      <c r="C16" s="488">
        <v>143.6</v>
      </c>
      <c r="D16" s="19">
        <v>146.9</v>
      </c>
      <c r="E16" s="467">
        <v>147.8</v>
      </c>
      <c r="F16" s="19">
        <v>168.9</v>
      </c>
      <c r="G16" s="19">
        <v>169</v>
      </c>
      <c r="H16" s="467">
        <v>168.8</v>
      </c>
      <c r="I16" s="439">
        <v>2.924791086350993</v>
      </c>
      <c r="J16" s="439">
        <v>0.6126616746085887</v>
      </c>
      <c r="K16" s="439">
        <v>14.208389715832197</v>
      </c>
      <c r="L16" s="469">
        <v>-0.11834319526626302</v>
      </c>
    </row>
    <row r="17" spans="1:12" ht="12.75">
      <c r="A17" s="466" t="s">
        <v>98</v>
      </c>
      <c r="B17" s="338">
        <v>2.73</v>
      </c>
      <c r="C17" s="488">
        <v>130.9</v>
      </c>
      <c r="D17" s="19">
        <v>146.2</v>
      </c>
      <c r="E17" s="467">
        <v>147.1</v>
      </c>
      <c r="F17" s="19">
        <v>170.3</v>
      </c>
      <c r="G17" s="19">
        <v>171.2</v>
      </c>
      <c r="H17" s="467">
        <v>173.4</v>
      </c>
      <c r="I17" s="439">
        <v>12.375859434682951</v>
      </c>
      <c r="J17" s="439">
        <v>0.6155950752394119</v>
      </c>
      <c r="K17" s="439">
        <v>17.87899388171313</v>
      </c>
      <c r="L17" s="469">
        <v>1.2850467289719774</v>
      </c>
    </row>
    <row r="18" spans="1:12" ht="12.75">
      <c r="A18" s="466" t="s">
        <v>720</v>
      </c>
      <c r="B18" s="338">
        <v>7.89</v>
      </c>
      <c r="C18" s="488">
        <v>125.8</v>
      </c>
      <c r="D18" s="19">
        <v>124.7</v>
      </c>
      <c r="E18" s="467">
        <v>127.7</v>
      </c>
      <c r="F18" s="19">
        <v>151.2</v>
      </c>
      <c r="G18" s="19">
        <v>152.2</v>
      </c>
      <c r="H18" s="467">
        <v>151.2</v>
      </c>
      <c r="I18" s="439">
        <v>1.5103338632750365</v>
      </c>
      <c r="J18" s="439">
        <v>2.405773857257415</v>
      </c>
      <c r="K18" s="439">
        <v>18.402505873140157</v>
      </c>
      <c r="L18" s="469">
        <v>-0.6570302233902794</v>
      </c>
    </row>
    <row r="19" spans="1:12" ht="12.75" hidden="1">
      <c r="A19" s="466" t="s">
        <v>99</v>
      </c>
      <c r="B19" s="338">
        <v>6.25</v>
      </c>
      <c r="C19" s="488">
        <v>114.2</v>
      </c>
      <c r="D19" s="19">
        <v>116.9</v>
      </c>
      <c r="E19" s="467">
        <v>120.9</v>
      </c>
      <c r="F19" s="19">
        <v>149.1</v>
      </c>
      <c r="G19" s="19">
        <v>147.2</v>
      </c>
      <c r="H19" s="467">
        <v>145.3</v>
      </c>
      <c r="I19" s="439">
        <v>5.8669001751313345</v>
      </c>
      <c r="J19" s="439">
        <v>3.4217279726261722</v>
      </c>
      <c r="K19" s="439">
        <v>20.18196856906536</v>
      </c>
      <c r="L19" s="469">
        <v>-1.2907608695652044</v>
      </c>
    </row>
    <row r="20" spans="1:12" ht="12.75" hidden="1">
      <c r="A20" s="466" t="s">
        <v>721</v>
      </c>
      <c r="B20" s="338">
        <v>5.15</v>
      </c>
      <c r="C20" s="488">
        <v>115.8</v>
      </c>
      <c r="D20" s="19">
        <v>120.4</v>
      </c>
      <c r="E20" s="467">
        <v>124.2</v>
      </c>
      <c r="F20" s="19">
        <v>155.4</v>
      </c>
      <c r="G20" s="19">
        <v>154.2</v>
      </c>
      <c r="H20" s="467">
        <v>152.3</v>
      </c>
      <c r="I20" s="439">
        <v>7.253886010362692</v>
      </c>
      <c r="J20" s="439">
        <v>3.1561461794019863</v>
      </c>
      <c r="K20" s="439">
        <v>22.624798711755247</v>
      </c>
      <c r="L20" s="469">
        <v>-1.2321660181582246</v>
      </c>
    </row>
    <row r="21" spans="1:12" ht="12.75" hidden="1">
      <c r="A21" s="466" t="s">
        <v>722</v>
      </c>
      <c r="B21" s="338">
        <v>1.1</v>
      </c>
      <c r="C21" s="488">
        <v>115.7</v>
      </c>
      <c r="D21" s="19">
        <v>102.8</v>
      </c>
      <c r="E21" s="467">
        <v>108</v>
      </c>
      <c r="F21" s="19">
        <v>124.6</v>
      </c>
      <c r="G21" s="19">
        <v>118.1</v>
      </c>
      <c r="H21" s="467">
        <v>114.6</v>
      </c>
      <c r="I21" s="439">
        <v>-6.655142610198794</v>
      </c>
      <c r="J21" s="439">
        <v>5.058365758754874</v>
      </c>
      <c r="K21" s="439">
        <v>6.111111111111114</v>
      </c>
      <c r="L21" s="469">
        <v>-2.963590177815405</v>
      </c>
    </row>
    <row r="22" spans="1:12" ht="12.75" hidden="1">
      <c r="A22" s="466" t="s">
        <v>100</v>
      </c>
      <c r="B22" s="338">
        <v>1.65</v>
      </c>
      <c r="C22" s="488">
        <v>171.6</v>
      </c>
      <c r="D22" s="19">
        <v>155.7</v>
      </c>
      <c r="E22" s="467">
        <v>154.1</v>
      </c>
      <c r="F22" s="19">
        <v>158.3</v>
      </c>
      <c r="G22" s="19">
        <v>170</v>
      </c>
      <c r="H22" s="467">
        <v>172.2</v>
      </c>
      <c r="I22" s="439">
        <v>-10.19813519813519</v>
      </c>
      <c r="J22" s="439">
        <v>-1.0276172125883107</v>
      </c>
      <c r="K22" s="439">
        <v>11.745619727449693</v>
      </c>
      <c r="L22" s="469">
        <v>1.294117647058826</v>
      </c>
    </row>
    <row r="23" spans="1:12" ht="12.75" hidden="1">
      <c r="A23" s="466" t="s">
        <v>723</v>
      </c>
      <c r="B23" s="338">
        <v>1.59</v>
      </c>
      <c r="C23" s="488">
        <v>170</v>
      </c>
      <c r="D23" s="19">
        <v>153.1</v>
      </c>
      <c r="E23" s="467">
        <v>151.3</v>
      </c>
      <c r="F23" s="19">
        <v>156.7</v>
      </c>
      <c r="G23" s="19">
        <v>168.9</v>
      </c>
      <c r="H23" s="467">
        <v>171.5</v>
      </c>
      <c r="I23" s="439">
        <v>-11</v>
      </c>
      <c r="J23" s="439">
        <v>-1.1757021554539335</v>
      </c>
      <c r="K23" s="439">
        <v>13.35095836087244</v>
      </c>
      <c r="L23" s="469">
        <v>1.5393724097098982</v>
      </c>
    </row>
    <row r="24" spans="1:12" ht="12.75" hidden="1">
      <c r="A24" s="466" t="s">
        <v>724</v>
      </c>
      <c r="B24" s="395">
        <v>0.05</v>
      </c>
      <c r="C24" s="488">
        <v>206.7</v>
      </c>
      <c r="D24" s="19">
        <v>217.2</v>
      </c>
      <c r="E24" s="467">
        <v>218.5</v>
      </c>
      <c r="F24" s="19">
        <v>188.7</v>
      </c>
      <c r="G24" s="19">
        <v>185.8</v>
      </c>
      <c r="H24" s="467">
        <v>181.6</v>
      </c>
      <c r="I24" s="439">
        <v>5.708756652152886</v>
      </c>
      <c r="J24" s="439">
        <v>0.5985267034990898</v>
      </c>
      <c r="K24" s="439">
        <v>-16.887871853546912</v>
      </c>
      <c r="L24" s="469">
        <v>-2.2604951560818165</v>
      </c>
    </row>
    <row r="25" spans="1:12" ht="12.75">
      <c r="A25" s="466" t="s">
        <v>101</v>
      </c>
      <c r="B25" s="440">
        <v>1.85</v>
      </c>
      <c r="C25" s="488">
        <v>144.6</v>
      </c>
      <c r="D25" s="19">
        <v>147.6</v>
      </c>
      <c r="E25" s="467">
        <v>148.1</v>
      </c>
      <c r="F25" s="19">
        <v>187.5</v>
      </c>
      <c r="G25" s="19">
        <v>186.8</v>
      </c>
      <c r="H25" s="467">
        <v>187.8</v>
      </c>
      <c r="I25" s="439">
        <v>2.4204702627939128</v>
      </c>
      <c r="J25" s="439">
        <v>0.3387533875338846</v>
      </c>
      <c r="K25" s="439">
        <v>26.806212018906166</v>
      </c>
      <c r="L25" s="469">
        <v>0.5353319057815895</v>
      </c>
    </row>
    <row r="26" spans="1:12" ht="12.75">
      <c r="A26" s="466" t="s">
        <v>102</v>
      </c>
      <c r="B26" s="440">
        <v>5.21</v>
      </c>
      <c r="C26" s="488">
        <v>171.4</v>
      </c>
      <c r="D26" s="19">
        <v>173.3</v>
      </c>
      <c r="E26" s="467">
        <v>169.3</v>
      </c>
      <c r="F26" s="19">
        <v>184.2</v>
      </c>
      <c r="G26" s="19">
        <v>185.2</v>
      </c>
      <c r="H26" s="467">
        <v>189.7</v>
      </c>
      <c r="I26" s="439">
        <v>-1.2252042007001194</v>
      </c>
      <c r="J26" s="439">
        <v>-2.308136180034623</v>
      </c>
      <c r="K26" s="439">
        <v>12.049616066154726</v>
      </c>
      <c r="L26" s="469">
        <v>2.429805615550748</v>
      </c>
    </row>
    <row r="27" spans="1:12" ht="12.75">
      <c r="A27" s="466" t="s">
        <v>103</v>
      </c>
      <c r="B27" s="440">
        <v>4.05</v>
      </c>
      <c r="C27" s="488">
        <v>150.3</v>
      </c>
      <c r="D27" s="19">
        <v>157.9</v>
      </c>
      <c r="E27" s="467">
        <v>157.9</v>
      </c>
      <c r="F27" s="19">
        <v>170</v>
      </c>
      <c r="G27" s="19">
        <v>170.2</v>
      </c>
      <c r="H27" s="467">
        <v>168.8</v>
      </c>
      <c r="I27" s="439">
        <v>5.056553559547567</v>
      </c>
      <c r="J27" s="439">
        <v>0</v>
      </c>
      <c r="K27" s="439">
        <v>6.903103229892338</v>
      </c>
      <c r="L27" s="469">
        <v>-0.8225616921268966</v>
      </c>
    </row>
    <row r="28" spans="1:12" ht="12.75">
      <c r="A28" s="466" t="s">
        <v>104</v>
      </c>
      <c r="B28" s="440">
        <v>3.07</v>
      </c>
      <c r="C28" s="488">
        <v>151.1</v>
      </c>
      <c r="D28" s="19">
        <v>146.3</v>
      </c>
      <c r="E28" s="467">
        <v>146.5</v>
      </c>
      <c r="F28" s="19">
        <v>157.8</v>
      </c>
      <c r="G28" s="19">
        <v>158</v>
      </c>
      <c r="H28" s="467">
        <v>162.5</v>
      </c>
      <c r="I28" s="439">
        <v>-3.0443414956982053</v>
      </c>
      <c r="J28" s="439">
        <v>0.13670539986327412</v>
      </c>
      <c r="K28" s="439">
        <v>10.921501706484648</v>
      </c>
      <c r="L28" s="469">
        <v>2.848101265822777</v>
      </c>
    </row>
    <row r="29" spans="1:12" ht="12.75">
      <c r="A29" s="466" t="s">
        <v>105</v>
      </c>
      <c r="B29" s="440">
        <v>1.21</v>
      </c>
      <c r="C29" s="488">
        <v>159.3</v>
      </c>
      <c r="D29" s="19">
        <v>160.8</v>
      </c>
      <c r="E29" s="467">
        <v>167.7</v>
      </c>
      <c r="F29" s="19">
        <v>155.1</v>
      </c>
      <c r="G29" s="19">
        <v>150.1</v>
      </c>
      <c r="H29" s="467">
        <v>147.3</v>
      </c>
      <c r="I29" s="439">
        <v>5.273069679849328</v>
      </c>
      <c r="J29" s="439">
        <v>4.291044776119392</v>
      </c>
      <c r="K29" s="439">
        <v>-12.164579606440057</v>
      </c>
      <c r="L29" s="469">
        <v>-1.8654230512991177</v>
      </c>
    </row>
    <row r="30" spans="1:12" ht="12.75">
      <c r="A30" s="466" t="s">
        <v>106</v>
      </c>
      <c r="B30" s="338">
        <v>2.28</v>
      </c>
      <c r="C30" s="488">
        <v>166</v>
      </c>
      <c r="D30" s="19">
        <v>183.2</v>
      </c>
      <c r="E30" s="467">
        <v>183.2</v>
      </c>
      <c r="F30" s="19">
        <v>189.7</v>
      </c>
      <c r="G30" s="19">
        <v>188.7</v>
      </c>
      <c r="H30" s="467">
        <v>188.8</v>
      </c>
      <c r="I30" s="439">
        <v>10.361445783132524</v>
      </c>
      <c r="J30" s="439">
        <v>0</v>
      </c>
      <c r="K30" s="439">
        <v>3.056768558951987</v>
      </c>
      <c r="L30" s="469">
        <v>0.05299417064124157</v>
      </c>
    </row>
    <row r="31" spans="1:12" ht="12.75" hidden="1">
      <c r="A31" s="466" t="s">
        <v>107</v>
      </c>
      <c r="B31" s="338">
        <v>0.75</v>
      </c>
      <c r="C31" s="488">
        <v>137.3</v>
      </c>
      <c r="D31" s="19">
        <v>141.3</v>
      </c>
      <c r="E31" s="467">
        <v>141.2</v>
      </c>
      <c r="F31" s="19">
        <v>143.3</v>
      </c>
      <c r="G31" s="19">
        <v>143.3</v>
      </c>
      <c r="H31" s="467">
        <v>143.3</v>
      </c>
      <c r="I31" s="439">
        <v>2.8404952658411986</v>
      </c>
      <c r="J31" s="439">
        <v>-0.07077140835104956</v>
      </c>
      <c r="K31" s="439">
        <v>1.4872521246459058</v>
      </c>
      <c r="L31" s="469">
        <v>0</v>
      </c>
    </row>
    <row r="32" spans="1:12" ht="12.75" hidden="1">
      <c r="A32" s="466" t="s">
        <v>108</v>
      </c>
      <c r="B32" s="338">
        <v>1.53</v>
      </c>
      <c r="C32" s="488">
        <v>177.6</v>
      </c>
      <c r="D32" s="19">
        <v>199.6</v>
      </c>
      <c r="E32" s="467">
        <v>199.6</v>
      </c>
      <c r="F32" s="19">
        <v>208.2</v>
      </c>
      <c r="G32" s="19">
        <v>206.8</v>
      </c>
      <c r="H32" s="467">
        <v>206.8</v>
      </c>
      <c r="I32" s="439">
        <v>12.387387387387378</v>
      </c>
      <c r="J32" s="439">
        <v>0</v>
      </c>
      <c r="K32" s="439">
        <v>3.6072144288577164</v>
      </c>
      <c r="L32" s="469">
        <v>0</v>
      </c>
    </row>
    <row r="33" spans="1:12" ht="12.75">
      <c r="A33" s="466" t="s">
        <v>109</v>
      </c>
      <c r="B33" s="338">
        <v>6.91</v>
      </c>
      <c r="C33" s="488">
        <v>198.1</v>
      </c>
      <c r="D33" s="19">
        <v>203.8</v>
      </c>
      <c r="E33" s="467">
        <v>204.6</v>
      </c>
      <c r="F33" s="19">
        <v>209.8</v>
      </c>
      <c r="G33" s="19">
        <v>210.4</v>
      </c>
      <c r="H33" s="467">
        <v>210.5</v>
      </c>
      <c r="I33" s="439">
        <v>3.281171125694101</v>
      </c>
      <c r="J33" s="439">
        <v>0.3925417075564326</v>
      </c>
      <c r="K33" s="439">
        <v>2.8836754643206177</v>
      </c>
      <c r="L33" s="469">
        <v>0.04752851711027972</v>
      </c>
    </row>
    <row r="34" spans="1:12" ht="12.75">
      <c r="A34" s="26"/>
      <c r="B34" s="338"/>
      <c r="C34" s="488"/>
      <c r="D34" s="19"/>
      <c r="E34" s="467"/>
      <c r="F34" s="19"/>
      <c r="G34" s="19"/>
      <c r="H34" s="467"/>
      <c r="I34" s="438"/>
      <c r="J34" s="438"/>
      <c r="K34" s="438"/>
      <c r="L34" s="468"/>
    </row>
    <row r="35" spans="1:12" ht="12.75">
      <c r="A35" s="168" t="s">
        <v>725</v>
      </c>
      <c r="B35" s="436">
        <v>46.8</v>
      </c>
      <c r="C35" s="487">
        <v>173.2</v>
      </c>
      <c r="D35" s="259">
        <v>181.8</v>
      </c>
      <c r="E35" s="464">
        <v>188.9</v>
      </c>
      <c r="F35" s="259">
        <v>193.6</v>
      </c>
      <c r="G35" s="259">
        <v>195</v>
      </c>
      <c r="H35" s="464">
        <v>195</v>
      </c>
      <c r="I35" s="437">
        <v>9.064665127020803</v>
      </c>
      <c r="J35" s="437">
        <v>3.905390539053897</v>
      </c>
      <c r="K35" s="437">
        <v>3.2292218104817323</v>
      </c>
      <c r="L35" s="465">
        <v>0</v>
      </c>
    </row>
    <row r="36" spans="1:12" ht="12.75">
      <c r="A36" s="26"/>
      <c r="B36" s="440"/>
      <c r="C36" s="488"/>
      <c r="D36" s="19"/>
      <c r="E36" s="467"/>
      <c r="F36" s="19"/>
      <c r="G36" s="19"/>
      <c r="H36" s="467"/>
      <c r="I36" s="439"/>
      <c r="J36" s="439"/>
      <c r="K36" s="439"/>
      <c r="L36" s="469"/>
    </row>
    <row r="37" spans="1:12" ht="12.75">
      <c r="A37" s="466" t="s">
        <v>110</v>
      </c>
      <c r="B37" s="440">
        <v>8.92</v>
      </c>
      <c r="C37" s="488">
        <v>141.9</v>
      </c>
      <c r="D37" s="19">
        <v>145.9</v>
      </c>
      <c r="E37" s="467">
        <v>146</v>
      </c>
      <c r="F37" s="19">
        <v>148.7</v>
      </c>
      <c r="G37" s="19">
        <v>149.6</v>
      </c>
      <c r="H37" s="467">
        <v>149.5</v>
      </c>
      <c r="I37" s="439">
        <v>2.8893587033121975</v>
      </c>
      <c r="J37" s="439">
        <v>0.06854009595613775</v>
      </c>
      <c r="K37" s="439">
        <v>2.3972602739726057</v>
      </c>
      <c r="L37" s="469">
        <v>-0.0668449197860923</v>
      </c>
    </row>
    <row r="38" spans="1:12" ht="12.75">
      <c r="A38" s="466" t="s">
        <v>726</v>
      </c>
      <c r="B38" s="440" t="s">
        <v>111</v>
      </c>
      <c r="C38" s="488">
        <v>131</v>
      </c>
      <c r="D38" s="19">
        <v>133.7</v>
      </c>
      <c r="E38" s="467">
        <v>133.9</v>
      </c>
      <c r="F38" s="19">
        <v>136.7</v>
      </c>
      <c r="G38" s="19">
        <v>136.7</v>
      </c>
      <c r="H38" s="467">
        <v>135.5</v>
      </c>
      <c r="I38" s="439">
        <v>2.2137404580152804</v>
      </c>
      <c r="J38" s="439">
        <v>0.14958863126403799</v>
      </c>
      <c r="K38" s="439">
        <v>1.1949215832710962</v>
      </c>
      <c r="L38" s="469">
        <v>-0.8778346744696393</v>
      </c>
    </row>
    <row r="39" spans="1:12" ht="12.75">
      <c r="A39" s="466" t="s">
        <v>727</v>
      </c>
      <c r="B39" s="440" t="s">
        <v>112</v>
      </c>
      <c r="C39" s="488">
        <v>141</v>
      </c>
      <c r="D39" s="19">
        <v>145.3</v>
      </c>
      <c r="E39" s="467">
        <v>145.2</v>
      </c>
      <c r="F39" s="19">
        <v>147.9</v>
      </c>
      <c r="G39" s="19">
        <v>148.6</v>
      </c>
      <c r="H39" s="467">
        <v>148.8</v>
      </c>
      <c r="I39" s="439">
        <v>2.9787234042553052</v>
      </c>
      <c r="J39" s="439">
        <v>-0.0688231245698745</v>
      </c>
      <c r="K39" s="439">
        <v>2.479338842975224</v>
      </c>
      <c r="L39" s="469">
        <v>0.134589502018855</v>
      </c>
    </row>
    <row r="40" spans="1:12" ht="12.75" hidden="1">
      <c r="A40" s="466" t="s">
        <v>728</v>
      </c>
      <c r="B40" s="338">
        <v>0.89</v>
      </c>
      <c r="C40" s="488">
        <v>181.2</v>
      </c>
      <c r="D40" s="19">
        <v>187.5</v>
      </c>
      <c r="E40" s="467">
        <v>187.5</v>
      </c>
      <c r="F40" s="19">
        <v>190.2</v>
      </c>
      <c r="G40" s="19">
        <v>194.8</v>
      </c>
      <c r="H40" s="467">
        <v>194.8</v>
      </c>
      <c r="I40" s="439">
        <v>3.476821192052995</v>
      </c>
      <c r="J40" s="439">
        <v>0</v>
      </c>
      <c r="K40" s="439">
        <v>3.893333333333345</v>
      </c>
      <c r="L40" s="469">
        <v>0</v>
      </c>
    </row>
    <row r="41" spans="1:12" ht="12.75">
      <c r="A41" s="466" t="s">
        <v>113</v>
      </c>
      <c r="B41" s="338">
        <v>2.2</v>
      </c>
      <c r="C41" s="488">
        <v>134.4</v>
      </c>
      <c r="D41" s="19">
        <v>138.1</v>
      </c>
      <c r="E41" s="467">
        <v>138.1</v>
      </c>
      <c r="F41" s="19">
        <v>140.6</v>
      </c>
      <c r="G41" s="19">
        <v>146.5</v>
      </c>
      <c r="H41" s="467">
        <v>146.5</v>
      </c>
      <c r="I41" s="439">
        <v>2.75297619047619</v>
      </c>
      <c r="J41" s="439">
        <v>0</v>
      </c>
      <c r="K41" s="439">
        <v>6.082548877624916</v>
      </c>
      <c r="L41" s="469">
        <v>0</v>
      </c>
    </row>
    <row r="42" spans="1:12" ht="12.75">
      <c r="A42" s="466" t="s">
        <v>114</v>
      </c>
      <c r="B42" s="338">
        <v>14.87</v>
      </c>
      <c r="C42" s="488">
        <v>184.1</v>
      </c>
      <c r="D42" s="19">
        <v>196.8</v>
      </c>
      <c r="E42" s="467">
        <v>210</v>
      </c>
      <c r="F42" s="19">
        <v>214.5</v>
      </c>
      <c r="G42" s="19">
        <v>216.5</v>
      </c>
      <c r="H42" s="467">
        <v>216.5</v>
      </c>
      <c r="I42" s="439">
        <v>14.068441064638776</v>
      </c>
      <c r="J42" s="439">
        <v>6.707317073170714</v>
      </c>
      <c r="K42" s="439">
        <v>3.095238095238088</v>
      </c>
      <c r="L42" s="469">
        <v>0</v>
      </c>
    </row>
    <row r="43" spans="1:12" ht="12.75" hidden="1">
      <c r="A43" s="466" t="s">
        <v>729</v>
      </c>
      <c r="B43" s="338">
        <v>3.5</v>
      </c>
      <c r="C43" s="488">
        <v>136.5</v>
      </c>
      <c r="D43" s="19">
        <v>141.6</v>
      </c>
      <c r="E43" s="467">
        <v>141.6</v>
      </c>
      <c r="F43" s="19">
        <v>148.1</v>
      </c>
      <c r="G43" s="19">
        <v>149.9</v>
      </c>
      <c r="H43" s="467">
        <v>149.9</v>
      </c>
      <c r="I43" s="439">
        <v>3.736263736263723</v>
      </c>
      <c r="J43" s="439">
        <v>0</v>
      </c>
      <c r="K43" s="439">
        <v>5.861581920903959</v>
      </c>
      <c r="L43" s="469">
        <v>0</v>
      </c>
    </row>
    <row r="44" spans="1:12" ht="12.75" hidden="1">
      <c r="A44" s="466" t="s">
        <v>730</v>
      </c>
      <c r="B44" s="338">
        <v>4.19</v>
      </c>
      <c r="C44" s="488">
        <v>154.9</v>
      </c>
      <c r="D44" s="19">
        <v>161.8</v>
      </c>
      <c r="E44" s="467">
        <v>161.8</v>
      </c>
      <c r="F44" s="19">
        <v>161.8</v>
      </c>
      <c r="G44" s="19">
        <v>168.5</v>
      </c>
      <c r="H44" s="467">
        <v>168.5</v>
      </c>
      <c r="I44" s="439">
        <v>4.454486765655275</v>
      </c>
      <c r="J44" s="439">
        <v>0</v>
      </c>
      <c r="K44" s="439">
        <v>4.140914709517915</v>
      </c>
      <c r="L44" s="469">
        <v>0</v>
      </c>
    </row>
    <row r="45" spans="1:12" ht="12.75" hidden="1">
      <c r="A45" s="466" t="s">
        <v>731</v>
      </c>
      <c r="B45" s="338">
        <v>1.26</v>
      </c>
      <c r="C45" s="488">
        <v>141.9</v>
      </c>
      <c r="D45" s="19">
        <v>145.4</v>
      </c>
      <c r="E45" s="467">
        <v>145.4</v>
      </c>
      <c r="F45" s="19">
        <v>159</v>
      </c>
      <c r="G45" s="19">
        <v>159.1</v>
      </c>
      <c r="H45" s="467">
        <v>159.2</v>
      </c>
      <c r="I45" s="439">
        <v>2.466525722339668</v>
      </c>
      <c r="J45" s="439">
        <v>0</v>
      </c>
      <c r="K45" s="439">
        <v>9.49105914718018</v>
      </c>
      <c r="L45" s="469">
        <v>0.0628535512256434</v>
      </c>
    </row>
    <row r="46" spans="1:12" ht="12.75">
      <c r="A46" s="466" t="s">
        <v>732</v>
      </c>
      <c r="B46" s="440" t="s">
        <v>115</v>
      </c>
      <c r="C46" s="488">
        <v>242.3</v>
      </c>
      <c r="D46" s="19">
        <v>265.4</v>
      </c>
      <c r="E46" s="467">
        <v>297.6</v>
      </c>
      <c r="F46" s="19">
        <v>301.6</v>
      </c>
      <c r="G46" s="19">
        <v>301.8</v>
      </c>
      <c r="H46" s="467">
        <v>301.8</v>
      </c>
      <c r="I46" s="439">
        <v>22.82294676021462</v>
      </c>
      <c r="J46" s="439">
        <v>12.132629992464231</v>
      </c>
      <c r="K46" s="439">
        <v>1.4112903225806548</v>
      </c>
      <c r="L46" s="469">
        <v>0</v>
      </c>
    </row>
    <row r="47" spans="1:12" ht="12.75">
      <c r="A47" s="466" t="s">
        <v>733</v>
      </c>
      <c r="B47" s="338">
        <v>4.03</v>
      </c>
      <c r="C47" s="488">
        <v>209.4</v>
      </c>
      <c r="D47" s="19">
        <v>220.4</v>
      </c>
      <c r="E47" s="467">
        <v>253.7</v>
      </c>
      <c r="F47" s="19">
        <v>254.7</v>
      </c>
      <c r="G47" s="19">
        <v>254.9</v>
      </c>
      <c r="H47" s="467">
        <v>254.9</v>
      </c>
      <c r="I47" s="439">
        <v>21.155682903533886</v>
      </c>
      <c r="J47" s="439">
        <v>15.108892921960077</v>
      </c>
      <c r="K47" s="439">
        <v>0.47299960583366385</v>
      </c>
      <c r="L47" s="469">
        <v>0</v>
      </c>
    </row>
    <row r="48" spans="1:12" ht="12.75" hidden="1">
      <c r="A48" s="466" t="s">
        <v>734</v>
      </c>
      <c r="B48" s="338">
        <v>3.61</v>
      </c>
      <c r="C48" s="488">
        <v>219.4</v>
      </c>
      <c r="D48" s="19">
        <v>231.3</v>
      </c>
      <c r="E48" s="467">
        <v>268.6</v>
      </c>
      <c r="F48" s="19">
        <v>269.7</v>
      </c>
      <c r="G48" s="19">
        <v>269.9</v>
      </c>
      <c r="H48" s="467">
        <v>269.9</v>
      </c>
      <c r="I48" s="439">
        <v>22.424794895168645</v>
      </c>
      <c r="J48" s="439">
        <v>16.126242974492015</v>
      </c>
      <c r="K48" s="439">
        <v>0.4839910647803265</v>
      </c>
      <c r="L48" s="469">
        <v>0</v>
      </c>
    </row>
    <row r="49" spans="1:12" ht="12.75" hidden="1">
      <c r="A49" s="466" t="s">
        <v>735</v>
      </c>
      <c r="B49" s="338">
        <v>2.54</v>
      </c>
      <c r="C49" s="488">
        <v>236.6</v>
      </c>
      <c r="D49" s="19">
        <v>249.2</v>
      </c>
      <c r="E49" s="467">
        <v>300.3</v>
      </c>
      <c r="F49" s="19">
        <v>301.7</v>
      </c>
      <c r="G49" s="19">
        <v>302.5</v>
      </c>
      <c r="H49" s="467">
        <v>302.5</v>
      </c>
      <c r="I49" s="439">
        <v>26.923076923076934</v>
      </c>
      <c r="J49" s="439">
        <v>20.505617977528104</v>
      </c>
      <c r="K49" s="439">
        <v>0.73260073260073</v>
      </c>
      <c r="L49" s="469">
        <v>0</v>
      </c>
    </row>
    <row r="50" spans="1:12" ht="12.75" hidden="1">
      <c r="A50" s="466" t="s">
        <v>736</v>
      </c>
      <c r="B50" s="338">
        <v>1.07</v>
      </c>
      <c r="C50" s="488">
        <v>172.2</v>
      </c>
      <c r="D50" s="19">
        <v>185.4</v>
      </c>
      <c r="E50" s="467">
        <v>185.7</v>
      </c>
      <c r="F50" s="19">
        <v>185</v>
      </c>
      <c r="G50" s="19">
        <v>184.2</v>
      </c>
      <c r="H50" s="467">
        <v>184.2</v>
      </c>
      <c r="I50" s="439">
        <v>7.839721254355396</v>
      </c>
      <c r="J50" s="439">
        <v>0.16181229773462746</v>
      </c>
      <c r="K50" s="439">
        <v>-0.8077544426494399</v>
      </c>
      <c r="L50" s="469">
        <v>0</v>
      </c>
    </row>
    <row r="51" spans="1:12" ht="12.75" hidden="1">
      <c r="A51" s="466" t="s">
        <v>737</v>
      </c>
      <c r="B51" s="338">
        <v>0.42</v>
      </c>
      <c r="C51" s="488">
        <v>123.4</v>
      </c>
      <c r="D51" s="19">
        <v>126.6</v>
      </c>
      <c r="E51" s="467">
        <v>126.6</v>
      </c>
      <c r="F51" s="19">
        <v>126.6</v>
      </c>
      <c r="G51" s="19">
        <v>126.6</v>
      </c>
      <c r="H51" s="467">
        <v>126.6</v>
      </c>
      <c r="I51" s="439">
        <v>2.5931928687195978</v>
      </c>
      <c r="J51" s="439">
        <v>0</v>
      </c>
      <c r="K51" s="439">
        <v>0</v>
      </c>
      <c r="L51" s="469">
        <v>0</v>
      </c>
    </row>
    <row r="52" spans="1:12" ht="12.75">
      <c r="A52" s="466" t="s">
        <v>116</v>
      </c>
      <c r="B52" s="338">
        <v>8.03</v>
      </c>
      <c r="C52" s="488">
        <v>172.2</v>
      </c>
      <c r="D52" s="19">
        <v>177.4</v>
      </c>
      <c r="E52" s="467">
        <v>177.4</v>
      </c>
      <c r="F52" s="19">
        <v>179.8</v>
      </c>
      <c r="G52" s="19">
        <v>181.6</v>
      </c>
      <c r="H52" s="467">
        <v>181.6</v>
      </c>
      <c r="I52" s="439">
        <v>3.019744483159144</v>
      </c>
      <c r="J52" s="439">
        <v>0</v>
      </c>
      <c r="K52" s="439">
        <v>2.367531003382183</v>
      </c>
      <c r="L52" s="469">
        <v>0</v>
      </c>
    </row>
    <row r="53" spans="1:12" ht="12.75" hidden="1">
      <c r="A53" s="466" t="s">
        <v>738</v>
      </c>
      <c r="B53" s="338">
        <v>6.21</v>
      </c>
      <c r="C53" s="488">
        <v>177</v>
      </c>
      <c r="D53" s="19">
        <v>183.2</v>
      </c>
      <c r="E53" s="467">
        <v>183.2</v>
      </c>
      <c r="F53" s="19">
        <v>185.7</v>
      </c>
      <c r="G53" s="19">
        <v>187.4</v>
      </c>
      <c r="H53" s="467">
        <v>187.4</v>
      </c>
      <c r="I53" s="439">
        <v>3.502824858757066</v>
      </c>
      <c r="J53" s="439">
        <v>0</v>
      </c>
      <c r="K53" s="439">
        <v>2.2925764192139866</v>
      </c>
      <c r="L53" s="469">
        <v>0</v>
      </c>
    </row>
    <row r="54" spans="1:12" ht="12.75" hidden="1">
      <c r="A54" s="466" t="s">
        <v>739</v>
      </c>
      <c r="B54" s="338">
        <v>1.82</v>
      </c>
      <c r="C54" s="488">
        <v>155.4</v>
      </c>
      <c r="D54" s="19">
        <v>157.6</v>
      </c>
      <c r="E54" s="467">
        <v>157.6</v>
      </c>
      <c r="F54" s="19">
        <v>159</v>
      </c>
      <c r="G54" s="19">
        <v>161.4</v>
      </c>
      <c r="H54" s="467">
        <v>161.4</v>
      </c>
      <c r="I54" s="439">
        <v>1.4157014157013919</v>
      </c>
      <c r="J54" s="439">
        <v>0</v>
      </c>
      <c r="K54" s="439">
        <v>2.411167512690369</v>
      </c>
      <c r="L54" s="469">
        <v>0</v>
      </c>
    </row>
    <row r="55" spans="1:12" ht="12.75">
      <c r="A55" s="466" t="s">
        <v>117</v>
      </c>
      <c r="B55" s="338">
        <v>7.09</v>
      </c>
      <c r="C55" s="488">
        <v>190.9</v>
      </c>
      <c r="D55" s="19">
        <v>199.8</v>
      </c>
      <c r="E55" s="467">
        <v>200</v>
      </c>
      <c r="F55" s="19">
        <v>212.1</v>
      </c>
      <c r="G55" s="19">
        <v>212</v>
      </c>
      <c r="H55" s="467">
        <v>212.1</v>
      </c>
      <c r="I55" s="439">
        <v>4.766893661602921</v>
      </c>
      <c r="J55" s="439">
        <v>0.10010010010009296</v>
      </c>
      <c r="K55" s="439">
        <v>6.05</v>
      </c>
      <c r="L55" s="469">
        <v>0.047169811320756594</v>
      </c>
    </row>
    <row r="56" spans="1:12" ht="12.75" hidden="1">
      <c r="A56" s="466" t="s">
        <v>740</v>
      </c>
      <c r="B56" s="338">
        <v>4.78</v>
      </c>
      <c r="C56" s="488">
        <v>210.6</v>
      </c>
      <c r="D56" s="19">
        <v>221.2</v>
      </c>
      <c r="E56" s="467">
        <v>221.2</v>
      </c>
      <c r="F56" s="19">
        <v>236.7</v>
      </c>
      <c r="G56" s="19">
        <v>237</v>
      </c>
      <c r="H56" s="467">
        <v>237</v>
      </c>
      <c r="I56" s="439">
        <v>5.033238366571709</v>
      </c>
      <c r="J56" s="439">
        <v>0</v>
      </c>
      <c r="K56" s="439">
        <v>7.142857142857139</v>
      </c>
      <c r="L56" s="469">
        <v>0</v>
      </c>
    </row>
    <row r="57" spans="1:12" ht="12.75" hidden="1">
      <c r="A57" s="466" t="s">
        <v>741</v>
      </c>
      <c r="B57" s="338">
        <v>1.63</v>
      </c>
      <c r="C57" s="488">
        <v>144.2</v>
      </c>
      <c r="D57" s="19">
        <v>149.7</v>
      </c>
      <c r="E57" s="467">
        <v>149.7</v>
      </c>
      <c r="F57" s="19">
        <v>150.1</v>
      </c>
      <c r="G57" s="19">
        <v>149.5</v>
      </c>
      <c r="H57" s="467">
        <v>149.5</v>
      </c>
      <c r="I57" s="439">
        <v>3.8141470180305106</v>
      </c>
      <c r="J57" s="439">
        <v>0</v>
      </c>
      <c r="K57" s="439">
        <v>-0.13360053440213449</v>
      </c>
      <c r="L57" s="469">
        <v>0</v>
      </c>
    </row>
    <row r="58" spans="1:12" ht="12.75" hidden="1">
      <c r="A58" s="466" t="s">
        <v>742</v>
      </c>
      <c r="B58" s="338">
        <v>0.68</v>
      </c>
      <c r="C58" s="488">
        <v>171.6</v>
      </c>
      <c r="D58" s="19">
        <v>177.1</v>
      </c>
      <c r="E58" s="467">
        <v>178.8</v>
      </c>
      <c r="F58" s="19">
        <v>194.4</v>
      </c>
      <c r="G58" s="19">
        <v>193.7</v>
      </c>
      <c r="H58" s="467">
        <v>194.8</v>
      </c>
      <c r="I58" s="439">
        <v>4.1958041958042145</v>
      </c>
      <c r="J58" s="439">
        <v>0.9599096555618303</v>
      </c>
      <c r="K58" s="439">
        <v>8.948545861297546</v>
      </c>
      <c r="L58" s="469">
        <v>0.5678884873515813</v>
      </c>
    </row>
    <row r="59" spans="1:12" ht="12.75">
      <c r="A59" s="470" t="s">
        <v>118</v>
      </c>
      <c r="B59" s="340">
        <v>1.66</v>
      </c>
      <c r="C59" s="489">
        <v>157</v>
      </c>
      <c r="D59" s="471">
        <v>162.9</v>
      </c>
      <c r="E59" s="472">
        <v>162.9</v>
      </c>
      <c r="F59" s="471">
        <v>173.1</v>
      </c>
      <c r="G59" s="471">
        <v>173.3</v>
      </c>
      <c r="H59" s="472">
        <v>173.3</v>
      </c>
      <c r="I59" s="441">
        <v>3.757961783439498</v>
      </c>
      <c r="J59" s="441">
        <v>0</v>
      </c>
      <c r="K59" s="441">
        <v>6.38428483732352</v>
      </c>
      <c r="L59" s="473">
        <v>0</v>
      </c>
    </row>
    <row r="60" spans="1:12" ht="12.75">
      <c r="A60" s="474" t="str">
        <f>A72</f>
        <v>Petroleum Product</v>
      </c>
      <c r="B60" s="338">
        <v>2.7129871270971364</v>
      </c>
      <c r="C60" s="488">
        <v>333</v>
      </c>
      <c r="D60" s="19">
        <v>379.2</v>
      </c>
      <c r="E60" s="467">
        <v>447</v>
      </c>
      <c r="F60" s="19">
        <v>449</v>
      </c>
      <c r="G60" s="19">
        <v>449</v>
      </c>
      <c r="H60" s="467">
        <v>449</v>
      </c>
      <c r="I60" s="439">
        <v>34.234234234234236</v>
      </c>
      <c r="J60" s="439">
        <v>17.879746835443044</v>
      </c>
      <c r="K60" s="439">
        <v>0.4474272930648908</v>
      </c>
      <c r="L60" s="469">
        <v>0</v>
      </c>
    </row>
    <row r="61" spans="1:12" ht="12.75">
      <c r="A61" s="484" t="str">
        <f>A73</f>
        <v>Non-Petroleum Product</v>
      </c>
      <c r="B61" s="340">
        <v>97.28701000738475</v>
      </c>
      <c r="C61" s="489">
        <v>157.2</v>
      </c>
      <c r="D61" s="471">
        <v>165.1</v>
      </c>
      <c r="E61" s="472">
        <v>166.9</v>
      </c>
      <c r="F61" s="471">
        <v>176.5</v>
      </c>
      <c r="G61" s="471">
        <v>177.4</v>
      </c>
      <c r="H61" s="472">
        <v>178</v>
      </c>
      <c r="I61" s="441">
        <v>6.170483460559822</v>
      </c>
      <c r="J61" s="441">
        <v>1.0902483343428315</v>
      </c>
      <c r="K61" s="441">
        <v>6.65068903535051</v>
      </c>
      <c r="L61" s="473">
        <v>0.3382187147688853</v>
      </c>
    </row>
    <row r="62" spans="1:12" ht="12.75">
      <c r="A62" s="850" t="s">
        <v>119</v>
      </c>
      <c r="B62" s="852"/>
      <c r="C62" s="852"/>
      <c r="D62" s="852"/>
      <c r="E62" s="852"/>
      <c r="F62" s="852"/>
      <c r="G62" s="852"/>
      <c r="H62" s="852"/>
      <c r="I62" s="852"/>
      <c r="J62" s="852"/>
      <c r="K62" s="852"/>
      <c r="L62" s="856"/>
    </row>
    <row r="63" spans="1:12" ht="12.75">
      <c r="A63" s="184" t="s">
        <v>222</v>
      </c>
      <c r="B63" s="745">
        <v>100</v>
      </c>
      <c r="C63" s="479">
        <v>158</v>
      </c>
      <c r="D63" s="744">
        <v>165</v>
      </c>
      <c r="E63" s="480">
        <v>166.7</v>
      </c>
      <c r="F63" s="479">
        <v>176.3</v>
      </c>
      <c r="G63" s="479">
        <v>177.2</v>
      </c>
      <c r="H63" s="480">
        <v>177.4</v>
      </c>
      <c r="I63" s="746">
        <v>5.506329113924039</v>
      </c>
      <c r="J63" s="746">
        <v>1.0303030303030312</v>
      </c>
      <c r="K63" s="746">
        <v>6.418716256748652</v>
      </c>
      <c r="L63" s="747">
        <v>0.11286681715576208</v>
      </c>
    </row>
    <row r="64" spans="1:12" ht="12.75">
      <c r="A64" s="26" t="s">
        <v>821</v>
      </c>
      <c r="B64" s="745">
        <v>51.53</v>
      </c>
      <c r="C64" s="479">
        <v>150.2</v>
      </c>
      <c r="D64" s="744">
        <v>155.9</v>
      </c>
      <c r="E64" s="480">
        <v>153.5</v>
      </c>
      <c r="F64" s="479">
        <v>167</v>
      </c>
      <c r="G64" s="479">
        <v>166.4</v>
      </c>
      <c r="H64" s="480">
        <v>166.8</v>
      </c>
      <c r="I64" s="746">
        <v>2.197070572569899</v>
      </c>
      <c r="J64" s="746">
        <v>-1.5394483643361099</v>
      </c>
      <c r="K64" s="746">
        <v>8.664495114006527</v>
      </c>
      <c r="L64" s="747">
        <v>0.2403846153846274</v>
      </c>
    </row>
    <row r="65" spans="1:12" ht="12.75">
      <c r="A65" s="26" t="s">
        <v>822</v>
      </c>
      <c r="B65" s="444">
        <v>48.47</v>
      </c>
      <c r="C65" s="471">
        <v>166.4</v>
      </c>
      <c r="D65" s="483">
        <v>174.7</v>
      </c>
      <c r="E65" s="472">
        <v>180.8</v>
      </c>
      <c r="F65" s="471">
        <v>186.3</v>
      </c>
      <c r="G65" s="471">
        <v>188.8</v>
      </c>
      <c r="H65" s="472">
        <v>188.6</v>
      </c>
      <c r="I65" s="441">
        <v>8.65384615384616</v>
      </c>
      <c r="J65" s="441">
        <v>3.4917000572410046</v>
      </c>
      <c r="K65" s="441">
        <v>4.314159292035384</v>
      </c>
      <c r="L65" s="473">
        <v>-0.1059322033898411</v>
      </c>
    </row>
    <row r="66" spans="1:12" ht="12.75">
      <c r="A66" s="26" t="s">
        <v>823</v>
      </c>
      <c r="B66" s="334">
        <v>81.26</v>
      </c>
      <c r="C66" s="19">
        <v>153.9</v>
      </c>
      <c r="D66" s="646">
        <v>160.9</v>
      </c>
      <c r="E66" s="467">
        <v>160.9</v>
      </c>
      <c r="F66" s="19">
        <v>170.9</v>
      </c>
      <c r="G66" s="19">
        <v>171.2</v>
      </c>
      <c r="H66" s="467">
        <v>171.2</v>
      </c>
      <c r="I66" s="439">
        <v>4.548408057179998</v>
      </c>
      <c r="J66" s="439">
        <v>0</v>
      </c>
      <c r="K66" s="439">
        <v>6.401491609695455</v>
      </c>
      <c r="L66" s="469">
        <v>0</v>
      </c>
    </row>
    <row r="67" spans="1:12" ht="12.75">
      <c r="A67" s="26" t="s">
        <v>824</v>
      </c>
      <c r="B67" s="334">
        <v>18.74</v>
      </c>
      <c r="C67" s="19">
        <v>175.8</v>
      </c>
      <c r="D67" s="646">
        <v>182.8</v>
      </c>
      <c r="E67" s="467">
        <v>192</v>
      </c>
      <c r="F67" s="19">
        <v>199.7</v>
      </c>
      <c r="G67" s="19">
        <v>203.5</v>
      </c>
      <c r="H67" s="467">
        <v>204</v>
      </c>
      <c r="I67" s="439">
        <v>9.215017064846421</v>
      </c>
      <c r="J67" s="439">
        <v>5.032822757111589</v>
      </c>
      <c r="K67" s="439">
        <v>6.25</v>
      </c>
      <c r="L67" s="469">
        <v>0.24570024570024884</v>
      </c>
    </row>
    <row r="68" spans="1:12" ht="12.75">
      <c r="A68" s="26" t="s">
        <v>825</v>
      </c>
      <c r="B68" s="334">
        <v>68.86</v>
      </c>
      <c r="C68" s="19">
        <v>153.8</v>
      </c>
      <c r="D68" s="646">
        <v>160.2</v>
      </c>
      <c r="E68" s="467">
        <v>161.1</v>
      </c>
      <c r="F68" s="19">
        <v>172.6</v>
      </c>
      <c r="G68" s="19">
        <v>173.2</v>
      </c>
      <c r="H68" s="467">
        <v>173.5</v>
      </c>
      <c r="I68" s="439">
        <v>4.746423927178142</v>
      </c>
      <c r="J68" s="439">
        <v>0.5617977528089995</v>
      </c>
      <c r="K68" s="439">
        <v>7.697082557417772</v>
      </c>
      <c r="L68" s="469">
        <v>0.17321016166282277</v>
      </c>
    </row>
    <row r="69" spans="1:12" ht="12.75">
      <c r="A69" s="26" t="s">
        <v>826</v>
      </c>
      <c r="B69" s="334">
        <v>31.14</v>
      </c>
      <c r="C69" s="19">
        <v>167.4</v>
      </c>
      <c r="D69" s="646">
        <v>175.6</v>
      </c>
      <c r="E69" s="467">
        <v>179.3</v>
      </c>
      <c r="F69" s="19">
        <v>184.6</v>
      </c>
      <c r="G69" s="19">
        <v>186.1</v>
      </c>
      <c r="H69" s="467">
        <v>185.9</v>
      </c>
      <c r="I69" s="439">
        <v>7.108721624850659</v>
      </c>
      <c r="J69" s="439">
        <v>2.1070615034168583</v>
      </c>
      <c r="K69" s="439">
        <v>3.680981595092021</v>
      </c>
      <c r="L69" s="469">
        <v>-0.10746910263299014</v>
      </c>
    </row>
    <row r="70" spans="1:12" ht="12.75">
      <c r="A70" s="26" t="s">
        <v>827</v>
      </c>
      <c r="B70" s="334">
        <v>17.03</v>
      </c>
      <c r="C70" s="19">
        <v>182.5</v>
      </c>
      <c r="D70" s="646">
        <v>198.8</v>
      </c>
      <c r="E70" s="467">
        <v>214.7</v>
      </c>
      <c r="F70" s="19">
        <v>221.1</v>
      </c>
      <c r="G70" s="19">
        <v>222</v>
      </c>
      <c r="H70" s="467">
        <v>221.8</v>
      </c>
      <c r="I70" s="439">
        <v>17.643835616438338</v>
      </c>
      <c r="J70" s="439">
        <v>7.99798792756539</v>
      </c>
      <c r="K70" s="439">
        <v>3.3069399161620936</v>
      </c>
      <c r="L70" s="469">
        <v>-0.0900900900900865</v>
      </c>
    </row>
    <row r="71" spans="1:12" ht="12.75">
      <c r="A71" s="478" t="s">
        <v>828</v>
      </c>
      <c r="B71" s="334">
        <v>82.97</v>
      </c>
      <c r="C71" s="19">
        <v>153</v>
      </c>
      <c r="D71" s="646">
        <v>158</v>
      </c>
      <c r="E71" s="467">
        <v>156.9</v>
      </c>
      <c r="F71" s="19">
        <v>167.1</v>
      </c>
      <c r="G71" s="19">
        <v>168</v>
      </c>
      <c r="H71" s="467">
        <v>168.3</v>
      </c>
      <c r="I71" s="439">
        <v>2.5490196078431495</v>
      </c>
      <c r="J71" s="439">
        <v>-0.696202531645568</v>
      </c>
      <c r="K71" s="439">
        <v>7.265774378585093</v>
      </c>
      <c r="L71" s="469">
        <v>0.1785714285714306</v>
      </c>
    </row>
    <row r="72" spans="1:12" ht="12.75">
      <c r="A72" s="474" t="s">
        <v>829</v>
      </c>
      <c r="B72" s="445">
        <v>3.0403594784183583</v>
      </c>
      <c r="C72" s="479">
        <v>317.3</v>
      </c>
      <c r="D72" s="744">
        <v>360.1</v>
      </c>
      <c r="E72" s="480">
        <v>418.3</v>
      </c>
      <c r="F72" s="479">
        <v>418.3</v>
      </c>
      <c r="G72" s="479">
        <v>418.3</v>
      </c>
      <c r="H72" s="480">
        <v>418.3</v>
      </c>
      <c r="I72" s="746">
        <v>31.831074692719824</v>
      </c>
      <c r="J72" s="746">
        <v>16.162177173007493</v>
      </c>
      <c r="K72" s="746">
        <v>0</v>
      </c>
      <c r="L72" s="747">
        <v>0</v>
      </c>
    </row>
    <row r="73" spans="1:12" ht="12.75">
      <c r="A73" s="380" t="s">
        <v>830</v>
      </c>
      <c r="B73" s="340">
        <v>96.95964052158165</v>
      </c>
      <c r="C73" s="471">
        <v>153</v>
      </c>
      <c r="D73" s="483">
        <v>158.9</v>
      </c>
      <c r="E73" s="472">
        <v>158.9</v>
      </c>
      <c r="F73" s="471">
        <v>168.7</v>
      </c>
      <c r="G73" s="471">
        <v>169.7</v>
      </c>
      <c r="H73" s="472">
        <v>169.8</v>
      </c>
      <c r="I73" s="441">
        <v>3.856209150326805</v>
      </c>
      <c r="J73" s="441">
        <v>0</v>
      </c>
      <c r="K73" s="441">
        <v>6.859660163624909</v>
      </c>
      <c r="L73" s="473">
        <v>0.05892751915146732</v>
      </c>
    </row>
    <row r="74" spans="1:12" ht="12.75">
      <c r="A74" s="850" t="s">
        <v>120</v>
      </c>
      <c r="B74" s="851"/>
      <c r="C74" s="851"/>
      <c r="D74" s="851"/>
      <c r="E74" s="851"/>
      <c r="F74" s="851"/>
      <c r="G74" s="851"/>
      <c r="H74" s="852"/>
      <c r="I74" s="851"/>
      <c r="J74" s="851"/>
      <c r="K74" s="851"/>
      <c r="L74" s="481"/>
    </row>
    <row r="75" spans="1:12" ht="12.75">
      <c r="A75" s="26" t="str">
        <f>A63</f>
        <v>Overall Index</v>
      </c>
      <c r="B75" s="444">
        <v>100</v>
      </c>
      <c r="C75" s="471">
        <v>163.1</v>
      </c>
      <c r="D75" s="743">
        <v>173.1</v>
      </c>
      <c r="E75" s="476">
        <v>177.7</v>
      </c>
      <c r="F75" s="471">
        <v>187.3</v>
      </c>
      <c r="G75" s="471">
        <v>188.5</v>
      </c>
      <c r="H75" s="476">
        <v>189.2</v>
      </c>
      <c r="I75" s="441">
        <v>8.951563458001232</v>
      </c>
      <c r="J75" s="441">
        <v>2.6574234546504982</v>
      </c>
      <c r="K75" s="441">
        <v>6.471581316826104</v>
      </c>
      <c r="L75" s="473">
        <v>0.37135278514588776</v>
      </c>
    </row>
    <row r="76" spans="1:12" ht="12.75">
      <c r="A76" s="26" t="str">
        <f>A64</f>
        <v>Food &amp; Beverages</v>
      </c>
      <c r="B76" s="440">
        <v>54.98</v>
      </c>
      <c r="C76" s="19">
        <v>151.1</v>
      </c>
      <c r="D76" s="646">
        <v>162.6</v>
      </c>
      <c r="E76" s="467">
        <v>164.7</v>
      </c>
      <c r="F76" s="19">
        <v>178.4</v>
      </c>
      <c r="G76" s="19">
        <v>179.7</v>
      </c>
      <c r="H76" s="467">
        <v>181</v>
      </c>
      <c r="I76" s="439">
        <v>9.000661813368623</v>
      </c>
      <c r="J76" s="439">
        <v>1.2915129151291467</v>
      </c>
      <c r="K76" s="439">
        <v>9.89678202792959</v>
      </c>
      <c r="L76" s="469">
        <v>0.7234279354479725</v>
      </c>
    </row>
    <row r="77" spans="1:12" ht="12.75">
      <c r="A77" s="159" t="str">
        <f>A65</f>
        <v>Non-Food &amp; Services</v>
      </c>
      <c r="B77" s="444">
        <v>45.02</v>
      </c>
      <c r="C77" s="471">
        <v>177.8</v>
      </c>
      <c r="D77" s="483">
        <v>186</v>
      </c>
      <c r="E77" s="472">
        <v>193.6</v>
      </c>
      <c r="F77" s="471">
        <v>198</v>
      </c>
      <c r="G77" s="471">
        <v>199.1</v>
      </c>
      <c r="H77" s="472">
        <v>199.3</v>
      </c>
      <c r="I77" s="441">
        <v>8.886389201349829</v>
      </c>
      <c r="J77" s="441">
        <v>4.086021505376337</v>
      </c>
      <c r="K77" s="441">
        <v>2.9442148760330724</v>
      </c>
      <c r="L77" s="473">
        <v>0.10045203415370452</v>
      </c>
    </row>
    <row r="78" spans="1:12" ht="12.75">
      <c r="A78" s="474" t="str">
        <f>A72</f>
        <v>Petroleum Product</v>
      </c>
      <c r="B78" s="445">
        <v>2.5436097629598367</v>
      </c>
      <c r="C78" s="479">
        <v>334.5</v>
      </c>
      <c r="D78" s="744">
        <v>380.6</v>
      </c>
      <c r="E78" s="480">
        <v>451.9</v>
      </c>
      <c r="F78" s="479">
        <v>451.5</v>
      </c>
      <c r="G78" s="479">
        <v>451.5</v>
      </c>
      <c r="H78" s="480">
        <v>451.5</v>
      </c>
      <c r="I78" s="439">
        <v>35.09715994020925</v>
      </c>
      <c r="J78" s="439">
        <v>18.733578560168155</v>
      </c>
      <c r="K78" s="439">
        <v>-0.08851515822084366</v>
      </c>
      <c r="L78" s="469">
        <v>0</v>
      </c>
    </row>
    <row r="79" spans="1:12" ht="12.75">
      <c r="A79" s="380" t="str">
        <f>A73</f>
        <v>Non-Petroleum Product</v>
      </c>
      <c r="B79" s="340">
        <v>97.45639023704015</v>
      </c>
      <c r="C79" s="471">
        <v>158.6</v>
      </c>
      <c r="D79" s="483">
        <v>167.7</v>
      </c>
      <c r="E79" s="472">
        <v>170.6</v>
      </c>
      <c r="F79" s="471">
        <v>180.4</v>
      </c>
      <c r="G79" s="471">
        <v>181.6</v>
      </c>
      <c r="H79" s="472">
        <v>182.4</v>
      </c>
      <c r="I79" s="441">
        <v>7.56620428751576</v>
      </c>
      <c r="J79" s="441">
        <v>1.7292784734645181</v>
      </c>
      <c r="K79" s="441">
        <v>6.916764361078549</v>
      </c>
      <c r="L79" s="473">
        <v>0.4405286343612431</v>
      </c>
    </row>
    <row r="80" spans="1:12" ht="12.75">
      <c r="A80" s="482" t="s">
        <v>121</v>
      </c>
      <c r="B80" s="446"/>
      <c r="C80" s="447"/>
      <c r="D80" s="448"/>
      <c r="E80" s="448"/>
      <c r="F80" s="448"/>
      <c r="G80" s="448"/>
      <c r="H80" s="448"/>
      <c r="I80" s="448"/>
      <c r="J80" s="448"/>
      <c r="K80" s="448"/>
      <c r="L80" s="33"/>
    </row>
    <row r="81" spans="1:12" ht="12.75">
      <c r="A81" s="184" t="str">
        <f>A75</f>
        <v>Overall Index</v>
      </c>
      <c r="B81" s="442">
        <v>100</v>
      </c>
      <c r="C81" s="475">
        <v>165</v>
      </c>
      <c r="D81" s="475">
        <v>174</v>
      </c>
      <c r="E81" s="475">
        <v>177.5</v>
      </c>
      <c r="F81" s="475">
        <v>185.9</v>
      </c>
      <c r="G81" s="475">
        <v>186</v>
      </c>
      <c r="H81" s="476">
        <v>186.7</v>
      </c>
      <c r="I81" s="443">
        <v>7.575757575757564</v>
      </c>
      <c r="J81" s="443">
        <v>2.0114942528735753</v>
      </c>
      <c r="K81" s="443">
        <v>5.183098591549282</v>
      </c>
      <c r="L81" s="477">
        <v>0.37634408602148994</v>
      </c>
    </row>
    <row r="82" spans="1:12" ht="12.75">
      <c r="A82" s="26" t="str">
        <f>A76</f>
        <v>Food &amp; Beverages</v>
      </c>
      <c r="B82" s="440">
        <v>53.04</v>
      </c>
      <c r="C82" s="19">
        <v>158.6</v>
      </c>
      <c r="D82" s="19">
        <v>166.8</v>
      </c>
      <c r="E82" s="19">
        <v>167</v>
      </c>
      <c r="F82" s="19">
        <v>179.2</v>
      </c>
      <c r="G82" s="19">
        <v>178.9</v>
      </c>
      <c r="H82" s="467">
        <v>180.4</v>
      </c>
      <c r="I82" s="439">
        <v>5.296343001261022</v>
      </c>
      <c r="J82" s="439">
        <v>0.11990407673860659</v>
      </c>
      <c r="K82" s="439">
        <v>8.023952095808397</v>
      </c>
      <c r="L82" s="469">
        <v>0.8384572386808316</v>
      </c>
    </row>
    <row r="83" spans="1:12" ht="12.75">
      <c r="A83" s="26" t="str">
        <f>A77</f>
        <v>Non-Food &amp; Services</v>
      </c>
      <c r="B83" s="338">
        <v>46.96</v>
      </c>
      <c r="C83" s="483">
        <v>172.3</v>
      </c>
      <c r="D83" s="471">
        <v>182.1</v>
      </c>
      <c r="E83" s="471">
        <v>189.2</v>
      </c>
      <c r="F83" s="471">
        <v>193.6</v>
      </c>
      <c r="G83" s="471">
        <v>194</v>
      </c>
      <c r="H83" s="472">
        <v>193.9</v>
      </c>
      <c r="I83" s="441">
        <v>9.80847359257109</v>
      </c>
      <c r="J83" s="441">
        <v>3.8989566172432717</v>
      </c>
      <c r="K83" s="441">
        <v>2.484143763213524</v>
      </c>
      <c r="L83" s="473">
        <v>-0.05154639175258069</v>
      </c>
    </row>
    <row r="84" spans="1:12" ht="12.75">
      <c r="A84" s="474" t="str">
        <f>A78</f>
        <v>Petroleum Product</v>
      </c>
      <c r="B84" s="445">
        <v>2.332799605862791</v>
      </c>
      <c r="C84" s="19">
        <v>354.8</v>
      </c>
      <c r="D84" s="19">
        <v>406.7</v>
      </c>
      <c r="E84" s="19">
        <v>481.2</v>
      </c>
      <c r="F84" s="19">
        <v>492.7</v>
      </c>
      <c r="G84" s="19">
        <v>492.6</v>
      </c>
      <c r="H84" s="467">
        <v>492.6</v>
      </c>
      <c r="I84" s="439">
        <v>35.62570462232242</v>
      </c>
      <c r="J84" s="439">
        <v>18.31817064175067</v>
      </c>
      <c r="K84" s="439">
        <v>2.3690773067331747</v>
      </c>
      <c r="L84" s="469">
        <v>0</v>
      </c>
    </row>
    <row r="85" spans="1:12" ht="12.75">
      <c r="A85" s="484" t="str">
        <f>A79</f>
        <v>Non-Petroleum Product</v>
      </c>
      <c r="B85" s="340">
        <v>97.66720039413721</v>
      </c>
      <c r="C85" s="471">
        <v>160.5</v>
      </c>
      <c r="D85" s="471">
        <v>168.4</v>
      </c>
      <c r="E85" s="471">
        <v>170.2</v>
      </c>
      <c r="F85" s="485">
        <v>178.6</v>
      </c>
      <c r="G85" s="471">
        <v>178.7</v>
      </c>
      <c r="H85" s="472">
        <v>179.4</v>
      </c>
      <c r="I85" s="441">
        <v>6.0436137071651075</v>
      </c>
      <c r="J85" s="441">
        <v>1.0688836104512944</v>
      </c>
      <c r="K85" s="441">
        <v>5.405405405405418</v>
      </c>
      <c r="L85" s="473">
        <v>0.3917179630666112</v>
      </c>
    </row>
    <row r="86" spans="1:2" ht="12.75">
      <c r="A86" s="8" t="s">
        <v>122</v>
      </c>
      <c r="B86" s="10"/>
    </row>
    <row r="87" ht="12.75">
      <c r="B87" s="10"/>
    </row>
    <row r="88" ht="12.75">
      <c r="B88" s="10"/>
    </row>
    <row r="89" ht="12.75">
      <c r="B89" s="10"/>
    </row>
    <row r="90" ht="12.75">
      <c r="B90" s="10"/>
    </row>
    <row r="91" ht="12.75">
      <c r="B91" s="10"/>
    </row>
  </sheetData>
  <mergeCells count="5">
    <mergeCell ref="A74:K74"/>
    <mergeCell ref="A1:L1"/>
    <mergeCell ref="D5:E5"/>
    <mergeCell ref="F5:H5"/>
    <mergeCell ref="A62:L62"/>
  </mergeCells>
  <printOptions/>
  <pageMargins left="1.3" right="1.3" top="2" bottom="2" header="0.5" footer="0.5"/>
  <pageSetup fitToHeight="1" fitToWidth="1" horizontalDpi="600" verticalDpi="600" orientation="portrait" paperSize="9" scale="5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79"/>
  <sheetViews>
    <sheetView showGridLines="0" workbookViewId="0" topLeftCell="A1">
      <selection activeCell="A2" sqref="A2:J2"/>
    </sheetView>
  </sheetViews>
  <sheetFormatPr defaultColWidth="9.140625" defaultRowHeight="12.75"/>
  <cols>
    <col min="1" max="1" width="36.8515625" style="8" bestFit="1" customWidth="1"/>
    <col min="2" max="2" width="9.140625" style="8" customWidth="1"/>
    <col min="3" max="4" width="0" style="8" hidden="1" customWidth="1"/>
    <col min="5" max="16384" width="9.140625" style="8" customWidth="1"/>
  </cols>
  <sheetData>
    <row r="1" spans="1:14" ht="15.75">
      <c r="A1" s="797" t="s">
        <v>161</v>
      </c>
      <c r="B1" s="797"/>
      <c r="C1" s="797"/>
      <c r="D1" s="797"/>
      <c r="E1" s="797"/>
      <c r="F1" s="797"/>
      <c r="G1" s="797"/>
      <c r="H1" s="797"/>
      <c r="I1" s="797"/>
      <c r="J1" s="797"/>
      <c r="K1" s="321"/>
      <c r="L1" s="321"/>
      <c r="M1" s="321"/>
      <c r="N1" s="321"/>
    </row>
    <row r="2" spans="1:14" ht="18.75">
      <c r="A2" s="858" t="s">
        <v>769</v>
      </c>
      <c r="B2" s="858"/>
      <c r="C2" s="858"/>
      <c r="D2" s="858"/>
      <c r="E2" s="858"/>
      <c r="F2" s="858"/>
      <c r="G2" s="858"/>
      <c r="H2" s="858"/>
      <c r="I2" s="858"/>
      <c r="J2" s="858"/>
      <c r="K2" s="321"/>
      <c r="L2" s="321"/>
      <c r="M2" s="321"/>
      <c r="N2" s="321"/>
    </row>
    <row r="3" spans="1:14" s="240" customFormat="1" ht="15.75">
      <c r="A3" s="859" t="s">
        <v>83</v>
      </c>
      <c r="B3" s="859"/>
      <c r="C3" s="859"/>
      <c r="D3" s="859"/>
      <c r="E3" s="859"/>
      <c r="F3" s="859"/>
      <c r="G3" s="859"/>
      <c r="H3" s="859"/>
      <c r="I3" s="859"/>
      <c r="J3" s="859"/>
      <c r="K3" s="322"/>
      <c r="L3" s="322"/>
      <c r="M3" s="322"/>
      <c r="N3" s="322"/>
    </row>
    <row r="4" spans="1:14" s="452" customFormat="1" ht="15.75">
      <c r="A4" s="860" t="str">
        <f>CPI!A4</f>
        <v>MID-MARCH 2007 (FAGUN 2063)</v>
      </c>
      <c r="B4" s="860"/>
      <c r="C4" s="860"/>
      <c r="D4" s="860"/>
      <c r="E4" s="860"/>
      <c r="F4" s="860"/>
      <c r="G4" s="860"/>
      <c r="H4" s="860"/>
      <c r="I4" s="860"/>
      <c r="J4" s="860"/>
      <c r="K4" s="510"/>
      <c r="L4" s="510"/>
      <c r="M4" s="510"/>
      <c r="N4" s="510"/>
    </row>
    <row r="5" spans="1:14" ht="12.75">
      <c r="A5" s="861" t="s">
        <v>124</v>
      </c>
      <c r="B5" s="283" t="s">
        <v>84</v>
      </c>
      <c r="C5" s="511"/>
      <c r="D5" s="511"/>
      <c r="E5" s="283" t="s">
        <v>125</v>
      </c>
      <c r="F5" s="512" t="s">
        <v>85</v>
      </c>
      <c r="G5" s="512" t="s">
        <v>2</v>
      </c>
      <c r="H5" s="512" t="s">
        <v>86</v>
      </c>
      <c r="I5" s="839" t="s">
        <v>315</v>
      </c>
      <c r="J5" s="841"/>
      <c r="K5" s="321"/>
      <c r="L5" s="321"/>
      <c r="M5" s="321"/>
      <c r="N5" s="321"/>
    </row>
    <row r="6" spans="1:14" ht="12.75">
      <c r="A6" s="862"/>
      <c r="B6" s="280" t="s">
        <v>88</v>
      </c>
      <c r="C6" s="513"/>
      <c r="D6" s="513"/>
      <c r="E6" s="280" t="s">
        <v>84</v>
      </c>
      <c r="F6" s="454" t="s">
        <v>843</v>
      </c>
      <c r="G6" s="454" t="str">
        <f>F6</f>
        <v>Feb/Mar</v>
      </c>
      <c r="H6" s="454" t="str">
        <f>F6</f>
        <v>Feb/Mar</v>
      </c>
      <c r="I6" s="514" t="s">
        <v>2</v>
      </c>
      <c r="J6" s="514" t="s">
        <v>86</v>
      </c>
      <c r="K6" s="321"/>
      <c r="L6" s="321"/>
      <c r="M6" s="321"/>
      <c r="N6" s="321"/>
    </row>
    <row r="7" spans="1:14" ht="12.75">
      <c r="A7" s="498" t="s">
        <v>126</v>
      </c>
      <c r="B7" s="402">
        <v>100</v>
      </c>
      <c r="C7" s="490"/>
      <c r="D7" s="329"/>
      <c r="E7" s="402">
        <v>100</v>
      </c>
      <c r="F7" s="358">
        <v>161.59471000000002</v>
      </c>
      <c r="G7" s="358">
        <v>167.55956999999998</v>
      </c>
      <c r="H7" s="358">
        <v>178.88345999999999</v>
      </c>
      <c r="I7" s="392">
        <v>3.7</v>
      </c>
      <c r="J7" s="499">
        <v>6.8</v>
      </c>
      <c r="K7" s="321"/>
      <c r="M7" s="321"/>
      <c r="N7" s="321"/>
    </row>
    <row r="8" spans="1:14" ht="12.75">
      <c r="A8" s="498"/>
      <c r="B8" s="402"/>
      <c r="C8" s="490"/>
      <c r="D8" s="329"/>
      <c r="E8" s="402"/>
      <c r="F8" s="330"/>
      <c r="G8" s="330"/>
      <c r="H8" s="500"/>
      <c r="I8" s="392"/>
      <c r="J8" s="499"/>
      <c r="K8" s="321"/>
      <c r="M8" s="321"/>
      <c r="N8" s="321"/>
    </row>
    <row r="9" spans="1:14" ht="12.75">
      <c r="A9" s="498" t="s">
        <v>127</v>
      </c>
      <c r="B9" s="402">
        <v>53.2</v>
      </c>
      <c r="C9" s="490"/>
      <c r="D9" s="490"/>
      <c r="E9" s="402">
        <v>45.53</v>
      </c>
      <c r="F9" s="358">
        <v>164.99510213046347</v>
      </c>
      <c r="G9" s="358">
        <v>171.24845157039314</v>
      </c>
      <c r="H9" s="358">
        <v>187.7402811333187</v>
      </c>
      <c r="I9" s="392">
        <v>3.8</v>
      </c>
      <c r="J9" s="499">
        <v>9.6</v>
      </c>
      <c r="K9" s="321"/>
      <c r="M9" s="321"/>
      <c r="N9" s="321"/>
    </row>
    <row r="10" spans="1:14" ht="12.75">
      <c r="A10" s="501"/>
      <c r="B10" s="395"/>
      <c r="C10" s="338"/>
      <c r="D10" s="338"/>
      <c r="E10" s="395"/>
      <c r="F10" s="373"/>
      <c r="G10" s="373"/>
      <c r="H10" s="502"/>
      <c r="I10" s="491"/>
      <c r="J10" s="503"/>
      <c r="K10" s="321"/>
      <c r="M10" s="321"/>
      <c r="N10" s="321"/>
    </row>
    <row r="11" spans="1:14" ht="12.75">
      <c r="A11" s="504" t="s">
        <v>96</v>
      </c>
      <c r="B11" s="338"/>
      <c r="C11" s="334"/>
      <c r="D11" s="334"/>
      <c r="E11" s="338"/>
      <c r="F11" s="373"/>
      <c r="G11" s="373"/>
      <c r="H11" s="502"/>
      <c r="I11" s="492"/>
      <c r="J11" s="503"/>
      <c r="K11" s="321"/>
      <c r="M11" s="321"/>
      <c r="N11" s="321"/>
    </row>
    <row r="12" spans="1:14" ht="12.75">
      <c r="A12" s="505" t="s">
        <v>128</v>
      </c>
      <c r="B12" s="338">
        <v>14.16</v>
      </c>
      <c r="C12" s="338"/>
      <c r="D12" s="338"/>
      <c r="E12" s="338">
        <v>0</v>
      </c>
      <c r="F12" s="19">
        <v>139.6</v>
      </c>
      <c r="G12" s="19">
        <v>160.3</v>
      </c>
      <c r="H12" s="467">
        <v>165.8</v>
      </c>
      <c r="I12" s="373">
        <v>14.8</v>
      </c>
      <c r="J12" s="502">
        <v>3.4</v>
      </c>
      <c r="K12" s="321"/>
      <c r="L12" s="493"/>
      <c r="M12" s="321"/>
      <c r="N12" s="321"/>
    </row>
    <row r="13" spans="1:14" ht="12.75">
      <c r="A13" s="505" t="s">
        <v>129</v>
      </c>
      <c r="B13" s="338">
        <v>1.79</v>
      </c>
      <c r="C13" s="338">
        <v>1.79</v>
      </c>
      <c r="D13" s="338">
        <v>0.8261940952937737</v>
      </c>
      <c r="E13" s="338">
        <v>2.62</v>
      </c>
      <c r="F13" s="19">
        <v>175.8</v>
      </c>
      <c r="G13" s="19">
        <v>195.6</v>
      </c>
      <c r="H13" s="467">
        <v>249.8</v>
      </c>
      <c r="I13" s="373">
        <v>11.3</v>
      </c>
      <c r="J13" s="502">
        <v>27.7</v>
      </c>
      <c r="K13" s="321"/>
      <c r="L13" s="493"/>
      <c r="M13" s="321"/>
      <c r="N13" s="321"/>
    </row>
    <row r="14" spans="1:14" ht="12.75">
      <c r="A14" s="505" t="s">
        <v>130</v>
      </c>
      <c r="B14" s="338">
        <v>2.05</v>
      </c>
      <c r="C14" s="338">
        <v>2.05</v>
      </c>
      <c r="D14" s="338">
        <v>0.946199941537562</v>
      </c>
      <c r="E14" s="338">
        <v>3</v>
      </c>
      <c r="F14" s="19">
        <v>143.6</v>
      </c>
      <c r="G14" s="19">
        <v>147.8</v>
      </c>
      <c r="H14" s="467">
        <v>168.8</v>
      </c>
      <c r="I14" s="373">
        <v>2.9</v>
      </c>
      <c r="J14" s="502">
        <v>14.2</v>
      </c>
      <c r="K14" s="321"/>
      <c r="L14" s="493"/>
      <c r="M14" s="321"/>
      <c r="N14" s="321"/>
    </row>
    <row r="15" spans="1:14" ht="12.75">
      <c r="A15" s="504" t="s">
        <v>98</v>
      </c>
      <c r="B15" s="338">
        <v>2.73</v>
      </c>
      <c r="C15" s="338">
        <v>2.73</v>
      </c>
      <c r="D15" s="338">
        <v>1.2600613855597778</v>
      </c>
      <c r="E15" s="338">
        <v>3.99</v>
      </c>
      <c r="F15" s="19">
        <v>130.9</v>
      </c>
      <c r="G15" s="19">
        <v>147.1</v>
      </c>
      <c r="H15" s="467">
        <v>173.4</v>
      </c>
      <c r="I15" s="373">
        <v>12.4</v>
      </c>
      <c r="J15" s="502">
        <v>17.9</v>
      </c>
      <c r="K15" s="321"/>
      <c r="L15" s="493"/>
      <c r="M15" s="321"/>
      <c r="N15" s="332"/>
    </row>
    <row r="16" spans="1:14" ht="12.75">
      <c r="A16" s="506" t="s">
        <v>131</v>
      </c>
      <c r="B16" s="338">
        <v>7.89</v>
      </c>
      <c r="C16" s="338"/>
      <c r="D16" s="338"/>
      <c r="E16" s="338">
        <v>0</v>
      </c>
      <c r="F16" s="19">
        <v>125.8</v>
      </c>
      <c r="G16" s="19">
        <v>127.7</v>
      </c>
      <c r="H16" s="467">
        <v>151.2</v>
      </c>
      <c r="I16" s="373">
        <v>1.5</v>
      </c>
      <c r="J16" s="502">
        <v>18.4</v>
      </c>
      <c r="K16" s="321"/>
      <c r="L16" s="493"/>
      <c r="M16" s="321"/>
      <c r="N16" s="321"/>
    </row>
    <row r="17" spans="1:14" ht="12.75" hidden="1">
      <c r="A17" s="466" t="s">
        <v>132</v>
      </c>
      <c r="B17" s="338"/>
      <c r="C17" s="338"/>
      <c r="D17" s="338"/>
      <c r="E17" s="338">
        <v>0</v>
      </c>
      <c r="F17" s="19">
        <v>114.2</v>
      </c>
      <c r="G17" s="19">
        <v>120.9</v>
      </c>
      <c r="H17" s="467">
        <v>145.3</v>
      </c>
      <c r="I17" s="373">
        <v>5.9</v>
      </c>
      <c r="J17" s="502">
        <v>20.2</v>
      </c>
      <c r="K17" s="321"/>
      <c r="L17" s="493"/>
      <c r="M17" s="321"/>
      <c r="N17" s="321"/>
    </row>
    <row r="18" spans="1:14" ht="12.75" hidden="1">
      <c r="A18" s="507" t="s">
        <v>133</v>
      </c>
      <c r="B18" s="338"/>
      <c r="C18" s="338"/>
      <c r="D18" s="338"/>
      <c r="E18" s="338">
        <v>0</v>
      </c>
      <c r="F18" s="19">
        <v>115.8</v>
      </c>
      <c r="G18" s="19">
        <v>124.2</v>
      </c>
      <c r="H18" s="467">
        <v>152.3</v>
      </c>
      <c r="I18" s="373">
        <v>7.3</v>
      </c>
      <c r="J18" s="502">
        <v>22.6</v>
      </c>
      <c r="K18" s="321"/>
      <c r="L18" s="493"/>
      <c r="M18" s="321"/>
      <c r="N18" s="321"/>
    </row>
    <row r="19" spans="1:14" ht="12.75" hidden="1">
      <c r="A19" s="507" t="s">
        <v>134</v>
      </c>
      <c r="B19" s="338"/>
      <c r="C19" s="338"/>
      <c r="D19" s="338"/>
      <c r="E19" s="338">
        <v>0</v>
      </c>
      <c r="F19" s="19">
        <v>115.7</v>
      </c>
      <c r="G19" s="19">
        <v>108</v>
      </c>
      <c r="H19" s="467">
        <v>114.6</v>
      </c>
      <c r="I19" s="373">
        <v>-6.7</v>
      </c>
      <c r="J19" s="502">
        <v>6.1</v>
      </c>
      <c r="K19" s="321"/>
      <c r="L19" s="493"/>
      <c r="M19" s="321"/>
      <c r="N19" s="321"/>
    </row>
    <row r="20" spans="1:14" ht="12.75" hidden="1">
      <c r="A20" s="466" t="s">
        <v>135</v>
      </c>
      <c r="B20" s="338"/>
      <c r="C20" s="338"/>
      <c r="D20" s="338"/>
      <c r="E20" s="338">
        <v>0</v>
      </c>
      <c r="F20" s="19">
        <v>171.6</v>
      </c>
      <c r="G20" s="19">
        <v>154.1</v>
      </c>
      <c r="H20" s="467">
        <v>172.2</v>
      </c>
      <c r="I20" s="373">
        <v>-10.2</v>
      </c>
      <c r="J20" s="502">
        <v>11.7</v>
      </c>
      <c r="K20" s="321"/>
      <c r="L20" s="493"/>
      <c r="M20" s="321"/>
      <c r="N20" s="321"/>
    </row>
    <row r="21" spans="1:14" ht="12.75" hidden="1">
      <c r="A21" s="507" t="s">
        <v>136</v>
      </c>
      <c r="B21" s="338"/>
      <c r="C21" s="338"/>
      <c r="D21" s="338"/>
      <c r="E21" s="338">
        <v>0</v>
      </c>
      <c r="F21" s="19">
        <v>170</v>
      </c>
      <c r="G21" s="19">
        <v>151.3</v>
      </c>
      <c r="H21" s="467">
        <v>171.5</v>
      </c>
      <c r="I21" s="373">
        <v>-11</v>
      </c>
      <c r="J21" s="502">
        <v>13.4</v>
      </c>
      <c r="K21" s="321"/>
      <c r="L21" s="493"/>
      <c r="M21" s="321"/>
      <c r="N21" s="321"/>
    </row>
    <row r="22" spans="1:14" ht="12.75" hidden="1">
      <c r="A22" s="507" t="s">
        <v>137</v>
      </c>
      <c r="B22" s="338"/>
      <c r="C22" s="338"/>
      <c r="D22" s="338"/>
      <c r="E22" s="338">
        <v>0</v>
      </c>
      <c r="F22" s="19">
        <v>206.7</v>
      </c>
      <c r="G22" s="19">
        <v>218.5</v>
      </c>
      <c r="H22" s="467">
        <v>181.6</v>
      </c>
      <c r="I22" s="373">
        <v>5.7</v>
      </c>
      <c r="J22" s="502">
        <v>-16.9</v>
      </c>
      <c r="K22" s="321"/>
      <c r="L22" s="493"/>
      <c r="M22" s="321"/>
      <c r="N22" s="321"/>
    </row>
    <row r="23" spans="1:12" ht="12.75">
      <c r="A23" s="504" t="s">
        <v>101</v>
      </c>
      <c r="B23" s="338">
        <v>1.85</v>
      </c>
      <c r="C23" s="338">
        <v>1.85</v>
      </c>
      <c r="D23" s="338">
        <v>0.8538877521192633</v>
      </c>
      <c r="E23" s="338">
        <v>2.7</v>
      </c>
      <c r="F23" s="19">
        <v>144.6</v>
      </c>
      <c r="G23" s="19">
        <v>148.1</v>
      </c>
      <c r="H23" s="467">
        <v>187.8</v>
      </c>
      <c r="I23" s="373">
        <v>2.4</v>
      </c>
      <c r="J23" s="502">
        <v>26.8</v>
      </c>
      <c r="L23" s="493"/>
    </row>
    <row r="24" spans="1:12" ht="12.75">
      <c r="A24" s="504" t="s">
        <v>102</v>
      </c>
      <c r="B24" s="338">
        <v>5.21</v>
      </c>
      <c r="C24" s="338">
        <v>5.21</v>
      </c>
      <c r="D24" s="338">
        <v>2.404732534346682</v>
      </c>
      <c r="E24" s="338">
        <v>7.61</v>
      </c>
      <c r="F24" s="19">
        <v>171.4</v>
      </c>
      <c r="G24" s="19">
        <v>169.3</v>
      </c>
      <c r="H24" s="467">
        <v>189.7</v>
      </c>
      <c r="I24" s="373">
        <v>-1.2</v>
      </c>
      <c r="J24" s="502">
        <v>12</v>
      </c>
      <c r="L24" s="493"/>
    </row>
    <row r="25" spans="1:12" ht="12.75">
      <c r="A25" s="504" t="s">
        <v>103</v>
      </c>
      <c r="B25" s="338">
        <v>4.05</v>
      </c>
      <c r="C25" s="338">
        <v>4.05</v>
      </c>
      <c r="D25" s="338">
        <v>1.8693218357205494</v>
      </c>
      <c r="E25" s="338">
        <v>5.92</v>
      </c>
      <c r="F25" s="19">
        <v>150.3</v>
      </c>
      <c r="G25" s="19">
        <v>157.9</v>
      </c>
      <c r="H25" s="467">
        <v>168.8</v>
      </c>
      <c r="I25" s="373">
        <v>5.1</v>
      </c>
      <c r="J25" s="502">
        <v>6.9</v>
      </c>
      <c r="L25" s="493"/>
    </row>
    <row r="26" spans="1:12" ht="12.75">
      <c r="A26" s="504" t="s">
        <v>104</v>
      </c>
      <c r="B26" s="338">
        <v>3.07</v>
      </c>
      <c r="C26" s="338">
        <v>3.07</v>
      </c>
      <c r="D26" s="338">
        <v>1.4169921075708856</v>
      </c>
      <c r="E26" s="338">
        <v>4.49</v>
      </c>
      <c r="F26" s="19">
        <v>151.1</v>
      </c>
      <c r="G26" s="19">
        <v>146.5</v>
      </c>
      <c r="H26" s="467">
        <v>162.5</v>
      </c>
      <c r="I26" s="373">
        <v>-3</v>
      </c>
      <c r="J26" s="502">
        <v>10.9</v>
      </c>
      <c r="L26" s="493"/>
    </row>
    <row r="27" spans="1:12" ht="12.75">
      <c r="A27" s="504" t="s">
        <v>105</v>
      </c>
      <c r="B27" s="338">
        <v>1.21</v>
      </c>
      <c r="C27" s="338">
        <v>1.21</v>
      </c>
      <c r="D27" s="338">
        <v>0.5584887459807074</v>
      </c>
      <c r="E27" s="338">
        <v>1.77</v>
      </c>
      <c r="F27" s="19">
        <v>159.3</v>
      </c>
      <c r="G27" s="19">
        <v>167.7</v>
      </c>
      <c r="H27" s="467">
        <v>147.3</v>
      </c>
      <c r="I27" s="373">
        <v>5.3</v>
      </c>
      <c r="J27" s="502">
        <v>-12.2</v>
      </c>
      <c r="L27" s="493"/>
    </row>
    <row r="28" spans="1:12" ht="12.75">
      <c r="A28" s="504" t="s">
        <v>106</v>
      </c>
      <c r="B28" s="338">
        <v>2.28</v>
      </c>
      <c r="C28" s="338">
        <v>2.28</v>
      </c>
      <c r="D28" s="338">
        <v>1.0523589593686056</v>
      </c>
      <c r="E28" s="338">
        <v>3.33</v>
      </c>
      <c r="F28" s="19">
        <v>166</v>
      </c>
      <c r="G28" s="19">
        <v>183.2</v>
      </c>
      <c r="H28" s="467">
        <v>188.8</v>
      </c>
      <c r="I28" s="373">
        <v>10.4</v>
      </c>
      <c r="J28" s="502">
        <v>3.1</v>
      </c>
      <c r="L28" s="493"/>
    </row>
    <row r="29" spans="1:12" ht="12.75" hidden="1">
      <c r="A29" s="466" t="s">
        <v>138</v>
      </c>
      <c r="B29" s="338"/>
      <c r="C29" s="338"/>
      <c r="D29" s="338"/>
      <c r="E29" s="338">
        <v>0</v>
      </c>
      <c r="F29" s="19">
        <v>137.3</v>
      </c>
      <c r="G29" s="19">
        <v>141.2</v>
      </c>
      <c r="H29" s="467">
        <v>143.3</v>
      </c>
      <c r="I29" s="373">
        <v>2.8</v>
      </c>
      <c r="J29" s="502">
        <v>1.5</v>
      </c>
      <c r="L29" s="493"/>
    </row>
    <row r="30" spans="1:12" ht="12.75" hidden="1">
      <c r="A30" s="466" t="s">
        <v>139</v>
      </c>
      <c r="B30" s="338"/>
      <c r="C30" s="338"/>
      <c r="D30" s="338"/>
      <c r="E30" s="338">
        <v>0</v>
      </c>
      <c r="F30" s="19">
        <v>177.6</v>
      </c>
      <c r="G30" s="19">
        <v>199.6</v>
      </c>
      <c r="H30" s="467">
        <v>206.8</v>
      </c>
      <c r="I30" s="373">
        <v>12.4</v>
      </c>
      <c r="J30" s="502">
        <v>3.6</v>
      </c>
      <c r="L30" s="493"/>
    </row>
    <row r="31" spans="1:12" ht="12.75">
      <c r="A31" s="504" t="s">
        <v>109</v>
      </c>
      <c r="B31" s="338">
        <v>6.91</v>
      </c>
      <c r="C31" s="338">
        <v>6.91</v>
      </c>
      <c r="D31" s="338">
        <v>3.189386144402221</v>
      </c>
      <c r="E31" s="338">
        <v>10.1</v>
      </c>
      <c r="F31" s="19">
        <v>198.1</v>
      </c>
      <c r="G31" s="19">
        <v>204.6</v>
      </c>
      <c r="H31" s="467">
        <v>210.5</v>
      </c>
      <c r="I31" s="373">
        <v>3.3</v>
      </c>
      <c r="J31" s="502">
        <v>2.9</v>
      </c>
      <c r="L31" s="493"/>
    </row>
    <row r="32" spans="1:12" ht="12.75">
      <c r="A32" s="504"/>
      <c r="B32" s="338"/>
      <c r="C32" s="338"/>
      <c r="D32" s="338"/>
      <c r="E32" s="338"/>
      <c r="F32" s="373"/>
      <c r="G32" s="373"/>
      <c r="H32" s="502"/>
      <c r="I32" s="373"/>
      <c r="J32" s="502"/>
      <c r="L32" s="493"/>
    </row>
    <row r="33" spans="1:12" ht="12.75">
      <c r="A33" s="498" t="s">
        <v>140</v>
      </c>
      <c r="B33" s="402">
        <v>46.8</v>
      </c>
      <c r="C33" s="490"/>
      <c r="D33" s="490"/>
      <c r="E33" s="402">
        <v>54.47</v>
      </c>
      <c r="F33" s="358">
        <v>158.75241417293924</v>
      </c>
      <c r="G33" s="358">
        <v>164.4761336515513</v>
      </c>
      <c r="H33" s="358">
        <v>171.48028272443545</v>
      </c>
      <c r="I33" s="392">
        <v>3.6</v>
      </c>
      <c r="J33" s="499">
        <v>4.3</v>
      </c>
      <c r="L33" s="493"/>
    </row>
    <row r="34" spans="1:12" ht="12.75">
      <c r="A34" s="501"/>
      <c r="B34" s="395"/>
      <c r="C34" s="338"/>
      <c r="D34" s="338"/>
      <c r="E34" s="395"/>
      <c r="F34" s="373"/>
      <c r="G34" s="373"/>
      <c r="H34" s="502"/>
      <c r="I34" s="492"/>
      <c r="J34" s="503"/>
      <c r="L34" s="493"/>
    </row>
    <row r="35" spans="1:12" ht="12.75">
      <c r="A35" s="504" t="s">
        <v>110</v>
      </c>
      <c r="B35" s="338">
        <v>8.92</v>
      </c>
      <c r="C35" s="338">
        <v>8.92</v>
      </c>
      <c r="D35" s="338">
        <v>4.117123648056124</v>
      </c>
      <c r="E35" s="338">
        <v>13.04</v>
      </c>
      <c r="F35" s="19">
        <v>141.9</v>
      </c>
      <c r="G35" s="19">
        <v>146</v>
      </c>
      <c r="H35" s="467">
        <v>149.5</v>
      </c>
      <c r="I35" s="373">
        <v>2.9</v>
      </c>
      <c r="J35" s="502">
        <v>2.4</v>
      </c>
      <c r="L35" s="493"/>
    </row>
    <row r="36" spans="1:12" ht="12.75" hidden="1">
      <c r="A36" s="466" t="s">
        <v>141</v>
      </c>
      <c r="B36" s="338"/>
      <c r="C36" s="338"/>
      <c r="D36" s="338"/>
      <c r="E36" s="338">
        <v>0</v>
      </c>
      <c r="F36" s="19">
        <v>131</v>
      </c>
      <c r="G36" s="19">
        <v>133.9</v>
      </c>
      <c r="H36" s="467">
        <v>135.5</v>
      </c>
      <c r="I36" s="373">
        <v>2.2</v>
      </c>
      <c r="J36" s="502">
        <v>1.2</v>
      </c>
      <c r="L36" s="493"/>
    </row>
    <row r="37" spans="1:12" ht="12.75" hidden="1">
      <c r="A37" s="466" t="s">
        <v>142</v>
      </c>
      <c r="B37" s="338"/>
      <c r="C37" s="338"/>
      <c r="D37" s="338"/>
      <c r="E37" s="338">
        <v>0</v>
      </c>
      <c r="F37" s="19">
        <v>141</v>
      </c>
      <c r="G37" s="19">
        <v>145.2</v>
      </c>
      <c r="H37" s="467">
        <v>148.8</v>
      </c>
      <c r="I37" s="373">
        <v>3</v>
      </c>
      <c r="J37" s="502">
        <v>2.5</v>
      </c>
      <c r="L37" s="493"/>
    </row>
    <row r="38" spans="1:12" ht="12.75" hidden="1">
      <c r="A38" s="466" t="s">
        <v>143</v>
      </c>
      <c r="B38" s="338"/>
      <c r="C38" s="338"/>
      <c r="D38" s="338"/>
      <c r="E38" s="338">
        <v>0</v>
      </c>
      <c r="F38" s="19">
        <v>181.2</v>
      </c>
      <c r="G38" s="19">
        <v>187.5</v>
      </c>
      <c r="H38" s="467">
        <v>194.8</v>
      </c>
      <c r="I38" s="373">
        <v>3.5</v>
      </c>
      <c r="J38" s="502">
        <v>3.9</v>
      </c>
      <c r="L38" s="493"/>
    </row>
    <row r="39" spans="1:12" ht="12.75">
      <c r="A39" s="504" t="s">
        <v>113</v>
      </c>
      <c r="B39" s="338">
        <v>2.2</v>
      </c>
      <c r="C39" s="338">
        <v>2.2</v>
      </c>
      <c r="D39" s="338">
        <v>1.0154340836012863</v>
      </c>
      <c r="E39" s="338">
        <v>3.22</v>
      </c>
      <c r="F39" s="19">
        <v>134.4</v>
      </c>
      <c r="G39" s="19">
        <v>138.1</v>
      </c>
      <c r="H39" s="467">
        <v>146.5</v>
      </c>
      <c r="I39" s="373">
        <v>2.8</v>
      </c>
      <c r="J39" s="502">
        <v>6.1</v>
      </c>
      <c r="L39" s="493"/>
    </row>
    <row r="40" spans="1:12" ht="12.75">
      <c r="A40" s="504" t="s">
        <v>114</v>
      </c>
      <c r="B40" s="338"/>
      <c r="C40" s="338"/>
      <c r="D40" s="338"/>
      <c r="E40" s="338"/>
      <c r="F40" s="19"/>
      <c r="G40" s="19"/>
      <c r="H40" s="467"/>
      <c r="I40" s="373"/>
      <c r="J40" s="502"/>
      <c r="L40" s="493"/>
    </row>
    <row r="41" spans="1:12" ht="12.75">
      <c r="A41" s="505" t="s">
        <v>144</v>
      </c>
      <c r="B41" s="338">
        <v>3.5</v>
      </c>
      <c r="C41" s="338">
        <v>3.5</v>
      </c>
      <c r="D41" s="338">
        <v>1.615463314820228</v>
      </c>
      <c r="E41" s="338">
        <v>5.12</v>
      </c>
      <c r="F41" s="19">
        <v>136.5</v>
      </c>
      <c r="G41" s="19">
        <v>141.6</v>
      </c>
      <c r="H41" s="467">
        <v>149.9</v>
      </c>
      <c r="I41" s="373">
        <v>3.7</v>
      </c>
      <c r="J41" s="502">
        <v>5.9</v>
      </c>
      <c r="L41" s="493"/>
    </row>
    <row r="42" spans="1:12" ht="12.75">
      <c r="A42" s="505" t="s">
        <v>145</v>
      </c>
      <c r="B42" s="338">
        <v>4.19</v>
      </c>
      <c r="C42" s="338">
        <v>4.19</v>
      </c>
      <c r="D42" s="338">
        <v>1.9339403683133587</v>
      </c>
      <c r="E42" s="338">
        <v>6.12</v>
      </c>
      <c r="F42" s="19">
        <v>154.9</v>
      </c>
      <c r="G42" s="19">
        <v>161.8</v>
      </c>
      <c r="H42" s="467">
        <v>168.5</v>
      </c>
      <c r="I42" s="373">
        <v>4.5</v>
      </c>
      <c r="J42" s="502">
        <v>4.1</v>
      </c>
      <c r="L42" s="493"/>
    </row>
    <row r="43" spans="1:12" ht="12.75">
      <c r="A43" s="505" t="s">
        <v>146</v>
      </c>
      <c r="B43" s="338">
        <v>1.26</v>
      </c>
      <c r="C43" s="338">
        <v>1.26</v>
      </c>
      <c r="D43" s="338">
        <v>0.5815667933352819</v>
      </c>
      <c r="E43" s="338">
        <v>1.84</v>
      </c>
      <c r="F43" s="19">
        <v>141.9</v>
      </c>
      <c r="G43" s="19">
        <v>145.4</v>
      </c>
      <c r="H43" s="467">
        <v>159.2</v>
      </c>
      <c r="I43" s="373">
        <v>2.5</v>
      </c>
      <c r="J43" s="502">
        <v>9.5</v>
      </c>
      <c r="L43" s="493"/>
    </row>
    <row r="44" spans="1:12" ht="12.75">
      <c r="A44" s="505" t="s">
        <v>147</v>
      </c>
      <c r="B44" s="338">
        <v>5.92</v>
      </c>
      <c r="C44" s="338"/>
      <c r="D44" s="338">
        <v>0</v>
      </c>
      <c r="E44" s="338">
        <v>0</v>
      </c>
      <c r="F44" s="19">
        <v>242.3</v>
      </c>
      <c r="G44" s="19">
        <v>297.6</v>
      </c>
      <c r="H44" s="467">
        <v>301.8</v>
      </c>
      <c r="I44" s="373">
        <v>22.8</v>
      </c>
      <c r="J44" s="502">
        <v>1.4</v>
      </c>
      <c r="L44" s="493"/>
    </row>
    <row r="45" spans="1:12" ht="12.75" hidden="1">
      <c r="A45" s="26" t="s">
        <v>148</v>
      </c>
      <c r="B45" s="338"/>
      <c r="C45" s="338"/>
      <c r="D45" s="338"/>
      <c r="E45" s="338">
        <v>0</v>
      </c>
      <c r="F45" s="19">
        <v>209.4</v>
      </c>
      <c r="G45" s="19">
        <v>253.7</v>
      </c>
      <c r="H45" s="467">
        <v>254.9</v>
      </c>
      <c r="I45" s="373">
        <v>21.2</v>
      </c>
      <c r="J45" s="502">
        <v>0.5</v>
      </c>
      <c r="L45" s="493"/>
    </row>
    <row r="46" spans="1:12" ht="12.75">
      <c r="A46" s="506" t="s">
        <v>149</v>
      </c>
      <c r="B46" s="338">
        <v>3.61</v>
      </c>
      <c r="C46" s="338"/>
      <c r="D46" s="338">
        <v>0</v>
      </c>
      <c r="E46" s="338">
        <v>0</v>
      </c>
      <c r="F46" s="19">
        <v>219.4</v>
      </c>
      <c r="G46" s="19">
        <v>268.6</v>
      </c>
      <c r="H46" s="467">
        <v>269.9</v>
      </c>
      <c r="I46" s="373">
        <v>22.4</v>
      </c>
      <c r="J46" s="502">
        <v>0.5</v>
      </c>
      <c r="L46" s="493"/>
    </row>
    <row r="47" spans="1:12" ht="12.75" hidden="1">
      <c r="A47" s="507" t="s">
        <v>150</v>
      </c>
      <c r="B47" s="338"/>
      <c r="C47" s="338"/>
      <c r="D47" s="338"/>
      <c r="E47" s="338">
        <v>0</v>
      </c>
      <c r="F47" s="19">
        <v>236.6</v>
      </c>
      <c r="G47" s="19">
        <v>300.3</v>
      </c>
      <c r="H47" s="467">
        <v>302.5</v>
      </c>
      <c r="I47" s="373">
        <v>26.9</v>
      </c>
      <c r="J47" s="502">
        <v>0.7</v>
      </c>
      <c r="L47" s="493"/>
    </row>
    <row r="48" spans="1:12" ht="12.75" hidden="1">
      <c r="A48" s="507" t="s">
        <v>151</v>
      </c>
      <c r="B48" s="338"/>
      <c r="C48" s="338"/>
      <c r="D48" s="338"/>
      <c r="E48" s="338">
        <v>0</v>
      </c>
      <c r="F48" s="19">
        <v>172.2</v>
      </c>
      <c r="G48" s="19">
        <v>185.7</v>
      </c>
      <c r="H48" s="467">
        <v>184.2</v>
      </c>
      <c r="I48" s="373">
        <v>7.8</v>
      </c>
      <c r="J48" s="502">
        <v>-0.8</v>
      </c>
      <c r="L48" s="493"/>
    </row>
    <row r="49" spans="1:12" ht="12.75">
      <c r="A49" s="504" t="s">
        <v>152</v>
      </c>
      <c r="B49" s="338">
        <v>0.42</v>
      </c>
      <c r="C49" s="338">
        <v>0.42</v>
      </c>
      <c r="D49" s="338">
        <v>0.19385559777842734</v>
      </c>
      <c r="E49" s="338">
        <v>0.61</v>
      </c>
      <c r="F49" s="19">
        <v>123.4</v>
      </c>
      <c r="G49" s="19">
        <v>126.6</v>
      </c>
      <c r="H49" s="467">
        <v>126.6</v>
      </c>
      <c r="I49" s="373">
        <v>2.6</v>
      </c>
      <c r="J49" s="502">
        <v>0</v>
      </c>
      <c r="K49" s="321"/>
      <c r="L49" s="493"/>
    </row>
    <row r="50" spans="1:12" ht="12.75">
      <c r="A50" s="504" t="s">
        <v>116</v>
      </c>
      <c r="B50" s="338">
        <v>8.03</v>
      </c>
      <c r="C50" s="338">
        <v>8.03</v>
      </c>
      <c r="D50" s="338">
        <v>3.7063344051446943</v>
      </c>
      <c r="E50" s="338">
        <v>11.74</v>
      </c>
      <c r="F50" s="19">
        <v>172.2</v>
      </c>
      <c r="G50" s="19">
        <v>177.4</v>
      </c>
      <c r="H50" s="467">
        <v>181.6</v>
      </c>
      <c r="I50" s="373">
        <v>3</v>
      </c>
      <c r="J50" s="502">
        <v>2.4</v>
      </c>
      <c r="K50" s="321"/>
      <c r="L50" s="493"/>
    </row>
    <row r="51" spans="1:12" ht="12.75" hidden="1">
      <c r="A51" s="466" t="s">
        <v>153</v>
      </c>
      <c r="B51" s="338"/>
      <c r="C51" s="338"/>
      <c r="D51" s="338"/>
      <c r="E51" s="338">
        <v>0</v>
      </c>
      <c r="F51" s="19">
        <v>177</v>
      </c>
      <c r="G51" s="19">
        <v>183.2</v>
      </c>
      <c r="H51" s="467">
        <v>187.4</v>
      </c>
      <c r="I51" s="373">
        <v>3.5</v>
      </c>
      <c r="J51" s="502">
        <v>2.3</v>
      </c>
      <c r="K51" s="321"/>
      <c r="L51" s="493"/>
    </row>
    <row r="52" spans="1:12" ht="12.75" hidden="1">
      <c r="A52" s="466" t="s">
        <v>154</v>
      </c>
      <c r="B52" s="338"/>
      <c r="C52" s="338"/>
      <c r="D52" s="338"/>
      <c r="E52" s="338">
        <v>0</v>
      </c>
      <c r="F52" s="19">
        <v>155.4</v>
      </c>
      <c r="G52" s="19">
        <v>157.6</v>
      </c>
      <c r="H52" s="467">
        <v>161.4</v>
      </c>
      <c r="I52" s="373">
        <v>1.4</v>
      </c>
      <c r="J52" s="502">
        <v>2.4</v>
      </c>
      <c r="K52" s="321"/>
      <c r="L52" s="493"/>
    </row>
    <row r="53" spans="1:12" ht="12.75">
      <c r="A53" s="504" t="s">
        <v>117</v>
      </c>
      <c r="B53" s="338">
        <v>7.09</v>
      </c>
      <c r="C53" s="338">
        <v>7.09</v>
      </c>
      <c r="D53" s="338">
        <v>3.2724671148786904</v>
      </c>
      <c r="E53" s="338">
        <v>10.36</v>
      </c>
      <c r="F53" s="19">
        <v>190.9</v>
      </c>
      <c r="G53" s="19">
        <v>200</v>
      </c>
      <c r="H53" s="467">
        <v>212.1</v>
      </c>
      <c r="I53" s="373">
        <v>4.8</v>
      </c>
      <c r="J53" s="502">
        <v>6.1</v>
      </c>
      <c r="K53" s="321"/>
      <c r="L53" s="493"/>
    </row>
    <row r="54" spans="1:12" ht="12.75" hidden="1">
      <c r="A54" s="466" t="s">
        <v>155</v>
      </c>
      <c r="B54" s="338"/>
      <c r="C54" s="338"/>
      <c r="D54" s="338"/>
      <c r="E54" s="338">
        <v>0</v>
      </c>
      <c r="F54" s="19">
        <v>210.6</v>
      </c>
      <c r="G54" s="19">
        <v>221.2</v>
      </c>
      <c r="H54" s="467">
        <v>237</v>
      </c>
      <c r="I54" s="373"/>
      <c r="J54" s="502"/>
      <c r="K54" s="321"/>
      <c r="L54" s="493"/>
    </row>
    <row r="55" spans="1:12" ht="12.75" hidden="1">
      <c r="A55" s="466" t="s">
        <v>156</v>
      </c>
      <c r="B55" s="338"/>
      <c r="C55" s="338"/>
      <c r="D55" s="338"/>
      <c r="E55" s="338">
        <v>0</v>
      </c>
      <c r="F55" s="19">
        <v>144.2</v>
      </c>
      <c r="G55" s="19">
        <v>149.7</v>
      </c>
      <c r="H55" s="467">
        <v>149.5</v>
      </c>
      <c r="I55" s="373"/>
      <c r="J55" s="502"/>
      <c r="K55" s="321"/>
      <c r="L55" s="493"/>
    </row>
    <row r="56" spans="1:12" ht="12.75" hidden="1">
      <c r="A56" s="466" t="s">
        <v>157</v>
      </c>
      <c r="B56" s="338"/>
      <c r="C56" s="338"/>
      <c r="D56" s="338"/>
      <c r="E56" s="338">
        <v>0</v>
      </c>
      <c r="F56" s="19">
        <v>171.6</v>
      </c>
      <c r="G56" s="19">
        <v>178.8</v>
      </c>
      <c r="H56" s="467">
        <v>194.8</v>
      </c>
      <c r="I56" s="373"/>
      <c r="J56" s="502"/>
      <c r="K56" s="321"/>
      <c r="L56" s="493"/>
    </row>
    <row r="57" spans="1:12" ht="12.75">
      <c r="A57" s="508" t="s">
        <v>118</v>
      </c>
      <c r="B57" s="340">
        <v>1.66</v>
      </c>
      <c r="C57" s="340">
        <v>1.66</v>
      </c>
      <c r="D57" s="340">
        <v>0.7661911721718795</v>
      </c>
      <c r="E57" s="340">
        <v>2.43</v>
      </c>
      <c r="F57" s="471">
        <v>157</v>
      </c>
      <c r="G57" s="471">
        <v>162.9</v>
      </c>
      <c r="H57" s="472">
        <v>173.3</v>
      </c>
      <c r="I57" s="361">
        <v>3.8</v>
      </c>
      <c r="J57" s="509">
        <v>6.4</v>
      </c>
      <c r="K57" s="321"/>
      <c r="L57" s="493"/>
    </row>
    <row r="58" spans="1:12" ht="13.5" hidden="1" thickTop="1">
      <c r="A58" s="321"/>
      <c r="B58" s="496">
        <v>31.58</v>
      </c>
      <c r="C58" s="496">
        <v>68.42</v>
      </c>
      <c r="D58" s="321"/>
      <c r="E58" s="321"/>
      <c r="F58" s="321"/>
      <c r="G58" s="321"/>
      <c r="H58" s="321"/>
      <c r="I58" s="321"/>
      <c r="J58" s="321"/>
      <c r="K58" s="321"/>
      <c r="L58" s="494"/>
    </row>
    <row r="59" spans="1:12" ht="12.75">
      <c r="A59" s="321"/>
      <c r="B59" s="497"/>
      <c r="C59" s="321"/>
      <c r="D59" s="321"/>
      <c r="E59" s="321"/>
      <c r="F59" s="321"/>
      <c r="G59" s="321"/>
      <c r="H59" s="321"/>
      <c r="I59" s="321"/>
      <c r="J59" s="321"/>
      <c r="K59" s="321"/>
      <c r="L59" s="494"/>
    </row>
    <row r="60" spans="1:11" ht="12.75">
      <c r="A60" s="321" t="s">
        <v>208</v>
      </c>
      <c r="B60" s="321"/>
      <c r="C60" s="321"/>
      <c r="D60" s="321"/>
      <c r="E60" s="321"/>
      <c r="F60" s="321"/>
      <c r="G60" s="321"/>
      <c r="H60" s="321"/>
      <c r="I60" s="321"/>
      <c r="J60" s="321"/>
      <c r="K60" s="321"/>
    </row>
    <row r="61" spans="1:11" ht="12.75" customHeight="1">
      <c r="A61" s="857" t="s">
        <v>158</v>
      </c>
      <c r="B61" s="857"/>
      <c r="C61" s="857"/>
      <c r="D61" s="857"/>
      <c r="E61" s="857"/>
      <c r="F61" s="857"/>
      <c r="G61" s="857"/>
      <c r="H61" s="857"/>
      <c r="I61" s="857"/>
      <c r="J61" s="857"/>
      <c r="K61" s="321"/>
    </row>
    <row r="62" spans="1:12" ht="12.75">
      <c r="A62" s="857"/>
      <c r="B62" s="857"/>
      <c r="C62" s="857"/>
      <c r="D62" s="857"/>
      <c r="E62" s="857"/>
      <c r="F62" s="857"/>
      <c r="G62" s="857"/>
      <c r="H62" s="857"/>
      <c r="I62" s="857"/>
      <c r="J62" s="857"/>
      <c r="K62" s="321"/>
      <c r="L62" s="494"/>
    </row>
    <row r="63" spans="1:12" ht="12.75">
      <c r="A63" s="321" t="s">
        <v>159</v>
      </c>
      <c r="B63" s="321"/>
      <c r="C63" s="321"/>
      <c r="D63" s="321"/>
      <c r="E63" s="321"/>
      <c r="F63" s="321"/>
      <c r="G63" s="321"/>
      <c r="H63" s="321"/>
      <c r="I63" s="321"/>
      <c r="J63" s="321"/>
      <c r="K63" s="321"/>
      <c r="L63" s="494"/>
    </row>
    <row r="64" spans="1:12" ht="12.75">
      <c r="A64" s="321" t="s">
        <v>160</v>
      </c>
      <c r="L64" s="494"/>
    </row>
    <row r="65" ht="12.75">
      <c r="L65" s="494"/>
    </row>
    <row r="67" ht="12.75">
      <c r="L67" s="494"/>
    </row>
    <row r="68" ht="12.75">
      <c r="L68" s="495"/>
    </row>
    <row r="69" ht="12.75">
      <c r="L69" s="495"/>
    </row>
    <row r="70" ht="12.75">
      <c r="L70" s="494"/>
    </row>
    <row r="72" ht="12.75">
      <c r="L72" s="494"/>
    </row>
    <row r="73" ht="12.75">
      <c r="L73" s="494"/>
    </row>
    <row r="75" ht="12.75">
      <c r="L75" s="494"/>
    </row>
    <row r="76" ht="12.75">
      <c r="L76" s="494"/>
    </row>
    <row r="77" ht="12.75">
      <c r="L77" s="494"/>
    </row>
    <row r="79" ht="12.75">
      <c r="L79" s="494"/>
    </row>
  </sheetData>
  <mergeCells count="7">
    <mergeCell ref="I5:J5"/>
    <mergeCell ref="A61:J62"/>
    <mergeCell ref="A1:J1"/>
    <mergeCell ref="A2:J2"/>
    <mergeCell ref="A3:J3"/>
    <mergeCell ref="A4:J4"/>
    <mergeCell ref="A5:A6"/>
  </mergeCells>
  <printOptions/>
  <pageMargins left="1.3" right="1.3" top="2" bottom="2"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Belta</cp:lastModifiedBy>
  <cp:lastPrinted>2007-05-08T07:33:21Z</cp:lastPrinted>
  <dcterms:created xsi:type="dcterms:W3CDTF">1996-10-14T23:33:28Z</dcterms:created>
  <dcterms:modified xsi:type="dcterms:W3CDTF">2007-05-08T07:33:23Z</dcterms:modified>
  <cp:category/>
  <cp:version/>
  <cp:contentType/>
  <cp:contentStatus/>
</cp:coreProperties>
</file>