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551" firstSheet="18" activeTab="23"/>
  </bookViews>
  <sheets>
    <sheet name="cover" sheetId="1" r:id="rId1"/>
    <sheet name="Monetary Survey" sheetId="2" r:id="rId2"/>
    <sheet name="Monetary Account" sheetId="3" r:id="rId3"/>
    <sheet name="Assets and Liabilities" sheetId="4" r:id="rId4"/>
    <sheet name="summary of Share market" sheetId="5" r:id="rId5"/>
    <sheet name="Public Issue Approval" sheetId="6" r:id="rId6"/>
    <sheet name="Share Market Activities" sheetId="7" r:id="rId7"/>
    <sheet name="CPI" sheetId="8" r:id="rId8"/>
    <sheet name="Core CPI" sheetId="9" r:id="rId9"/>
    <sheet name="CPI Y-O-Y" sheetId="10" r:id="rId10"/>
    <sheet name="WPI" sheetId="11" r:id="rId11"/>
    <sheet name="WPI Y-O-Y" sheetId="12" r:id="rId12"/>
    <sheet name="SWRI" sheetId="13" r:id="rId13"/>
    <sheet name="GBO" sheetId="14" r:id="rId14"/>
    <sheet name="ODD" sheetId="15" r:id="rId15"/>
    <sheet name="Dir of Foreign Trade" sheetId="16" r:id="rId16"/>
    <sheet name="X IND" sheetId="17" r:id="rId17"/>
    <sheet name="X Other" sheetId="18" r:id="rId18"/>
    <sheet name="I Ind" sheetId="19" r:id="rId19"/>
    <sheet name="I Others" sheetId="20" r:id="rId20"/>
    <sheet name="BOP" sheetId="21" r:id="rId21"/>
    <sheet name="Reserves" sheetId="22" r:id="rId22"/>
    <sheet name="Table22" sheetId="23" r:id="rId23"/>
    <sheet name="Ex Rate" sheetId="24" r:id="rId24"/>
  </sheets>
  <definedNames>
    <definedName name="_xlnm.Print_Area" localSheetId="0">'cover'!$A$1:$H$31</definedName>
    <definedName name="_xlnm.Print_Area" localSheetId="19">'I Others'!$A$1:$I$74</definedName>
    <definedName name="_xlnm.Print_Area" localSheetId="1">'Monetary Survey'!$A$1:$L$38</definedName>
    <definedName name="_xlnm.Print_Area" localSheetId="22">'Table22'!$A$1:$J$42</definedName>
  </definedNames>
  <calcPr fullCalcOnLoad="1"/>
</workbook>
</file>

<file path=xl/comments2.xml><?xml version="1.0" encoding="utf-8"?>
<comments xmlns="http://schemas.openxmlformats.org/spreadsheetml/2006/main">
  <authors>
    <author>Monetery</author>
    <author>user</author>
  </authors>
  <commentList>
    <comment ref="E16" authorId="0">
      <text>
        <r>
          <rPr>
            <b/>
            <sz val="8"/>
            <rFont val="Tahoma"/>
            <family val="0"/>
          </rPr>
          <t>Monetery:</t>
        </r>
        <r>
          <rPr>
            <sz val="8"/>
            <rFont val="Tahoma"/>
            <family val="0"/>
          </rPr>
          <t xml:space="preserve">
</t>
        </r>
      </text>
    </comment>
    <comment ref="E67" authorId="1">
      <text>
        <r>
          <rPr>
            <b/>
            <sz val="8"/>
            <rFont val="Tahoma"/>
            <family val="0"/>
          </rPr>
          <t>user:</t>
        </r>
        <r>
          <rPr>
            <sz val="8"/>
            <rFont val="Tahoma"/>
            <family val="0"/>
          </rPr>
          <t xml:space="preserve">
Revised on Nov.3, 2004</t>
        </r>
      </text>
    </comment>
  </commentList>
</comments>
</file>

<file path=xl/comments3.xml><?xml version="1.0" encoding="utf-8"?>
<comments xmlns="http://schemas.openxmlformats.org/spreadsheetml/2006/main">
  <authors>
    <author>user</author>
  </authors>
  <commentList>
    <comment ref="E33" authorId="0">
      <text>
        <r>
          <rPr>
            <b/>
            <sz val="8"/>
            <rFont val="Tahoma"/>
            <family val="0"/>
          </rPr>
          <t>user:</t>
        </r>
        <r>
          <rPr>
            <sz val="8"/>
            <rFont val="Tahoma"/>
            <family val="0"/>
          </rPr>
          <t xml:space="preserve">
Revised on Nov.3, 2004</t>
        </r>
      </text>
    </comment>
  </commentList>
</comments>
</file>

<file path=xl/sharedStrings.xml><?xml version="1.0" encoding="utf-8"?>
<sst xmlns="http://schemas.openxmlformats.org/spreadsheetml/2006/main" count="1576" uniqueCount="917">
  <si>
    <t>MONETARY SURVEY</t>
  </si>
  <si>
    <t xml:space="preserve"> </t>
  </si>
  <si>
    <t>2005/06</t>
  </si>
  <si>
    <t>2006/07</t>
  </si>
  <si>
    <t xml:space="preserve">Jul </t>
  </si>
  <si>
    <t>Aug</t>
  </si>
  <si>
    <t>Jul (p)</t>
  </si>
  <si>
    <t>Amount</t>
  </si>
  <si>
    <t>1. Foreign Assets, Net</t>
  </si>
  <si>
    <t>1/</t>
  </si>
  <si>
    <t>2/</t>
  </si>
  <si>
    <t xml:space="preserve">     1.1.  Foreign Assets</t>
  </si>
  <si>
    <t xml:space="preserve">     1.2 Foreign Currency Deposits</t>
  </si>
  <si>
    <t xml:space="preserve">     1.3 Other Foreign Liabilities</t>
  </si>
  <si>
    <t>2. Net Domestic Assets</t>
  </si>
  <si>
    <t xml:space="preserve">   2.1. Domestic Credit</t>
  </si>
  <si>
    <t xml:space="preserve">        a. Net Claims on Govt.</t>
  </si>
  <si>
    <t xml:space="preserve">            i. Claims on Govt.</t>
  </si>
  <si>
    <t xml:space="preserve">             ii. Govt. Deposits</t>
  </si>
  <si>
    <t xml:space="preserve">       b. Claims on Non-Financial Govt. Ent.</t>
  </si>
  <si>
    <t xml:space="preserve">       c. Claims on Financial Institutions</t>
  </si>
  <si>
    <t xml:space="preserve">              i. Government </t>
  </si>
  <si>
    <t xml:space="preserve">              ii. Non-government</t>
  </si>
  <si>
    <t xml:space="preserve">   2.2. Net Non-monetary Liabilities</t>
  </si>
  <si>
    <t>3. Broad Money (M2)</t>
  </si>
  <si>
    <t xml:space="preserve">  3.1. Money Supply (M1)</t>
  </si>
  <si>
    <t xml:space="preserve">        a. Currency</t>
  </si>
  <si>
    <t xml:space="preserve">         b. Demand Deposits</t>
  </si>
  <si>
    <t xml:space="preserve">  3.2. Time Deposits</t>
  </si>
  <si>
    <t>4. Broad Money Liquidity (M3)</t>
  </si>
  <si>
    <t>Reserve Money</t>
  </si>
  <si>
    <t>1. Foreign Assets</t>
  </si>
  <si>
    <t xml:space="preserve">   1.1 Gold</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</si>
  <si>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</si>
  <si>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</si>
  <si>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</si>
  <si>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</si>
  <si>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</si>
  <si>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</si>
  <si>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Govt. Papers</t>
  </si>
  <si>
    <t xml:space="preserve">   2.4 Loans and Advances</t>
  </si>
  <si>
    <t>3. Claims on Non-Financial Govt. Ent.</t>
  </si>
  <si>
    <t>4. Claims on Financial Institutions</t>
  </si>
  <si>
    <t xml:space="preserve">     4.1 Government </t>
  </si>
  <si>
    <t xml:space="preserve">     4.2 Non-government</t>
  </si>
  <si>
    <t>5. Claims on Banks</t>
  </si>
  <si>
    <t xml:space="preserve">     5.1 Refinance</t>
  </si>
  <si>
    <t>6. Claims on Private Sector</t>
  </si>
  <si>
    <t>7. Other Assets</t>
  </si>
  <si>
    <t xml:space="preserve">   Assets = Liabilities</t>
  </si>
  <si>
    <t>8.  Reserve Money</t>
  </si>
  <si>
    <t xml:space="preserve">    8.1 Currency Outside Banks</t>
  </si>
  <si>
    <t xml:space="preserve">    8.2 Currency Held by Commercial Banks</t>
  </si>
  <si>
    <t xml:space="preserve">    8.3 Deposits of Commercial Banks</t>
  </si>
  <si>
    <t xml:space="preserve">    8.4 Other Deposits</t>
  </si>
  <si>
    <t>9.  Govt. Deposits</t>
  </si>
  <si>
    <t>10.  Foreign Liabilities</t>
  </si>
  <si>
    <t xml:space="preserve">    10.1 Foreign Deposits</t>
  </si>
  <si>
    <t>12. Other Liabilities</t>
  </si>
  <si>
    <t>NFA</t>
  </si>
  <si>
    <t>NDA</t>
  </si>
  <si>
    <t>Other Items, net</t>
  </si>
  <si>
    <t>CONDENSED ASSETS AND LIABILITIES OF COMMERCIAL BANKS</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</si>
  <si>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</si>
  <si>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</si>
  <si>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</si>
  <si>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</si>
  <si>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</si>
  <si>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</si>
  <si>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Margin Deposits</t>
  </si>
  <si>
    <t>2. Borrowings from Rastra Bank</t>
  </si>
  <si>
    <t>3. Foreign Liabilities</t>
  </si>
  <si>
    <t>4. Other Liabilities</t>
  </si>
  <si>
    <t xml:space="preserve">     4.1 Paid-up Capital</t>
  </si>
  <si>
    <t xml:space="preserve">     4.2 General Reserves</t>
  </si>
  <si>
    <t xml:space="preserve">     4.3 Other Liabilities</t>
  </si>
  <si>
    <t>Assets =  Liabilities</t>
  </si>
  <si>
    <t xml:space="preserve">           a.  Principal</t>
  </si>
  <si>
    <t xml:space="preserve">           b.  Interest Accrued</t>
  </si>
  <si>
    <t>Total Foreign Deposits</t>
  </si>
  <si>
    <t>Table 1</t>
  </si>
  <si>
    <t>Table 2</t>
  </si>
  <si>
    <t>Table 3</t>
  </si>
  <si>
    <t>(1995/96 = 100)</t>
  </si>
  <si>
    <t>Weight</t>
  </si>
  <si>
    <t>2004/05</t>
  </si>
  <si>
    <t>2006/07P</t>
  </si>
  <si>
    <t>Groups &amp; sub-groups</t>
  </si>
  <si>
    <t>%</t>
  </si>
  <si>
    <t>Column 5</t>
  </si>
  <si>
    <t>Column 8</t>
  </si>
  <si>
    <t>3</t>
  </si>
  <si>
    <t>Over 3</t>
  </si>
  <si>
    <t>Over 4</t>
  </si>
  <si>
    <t>Over 5</t>
  </si>
  <si>
    <t>Over 7</t>
  </si>
  <si>
    <t>Grains and Cereal Products</t>
  </si>
  <si>
    <t>(14.16)</t>
  </si>
  <si>
    <t>Pulses</t>
  </si>
  <si>
    <t>3.1 All Vegetables</t>
  </si>
  <si>
    <t>3.2 Fruits and Nuts</t>
  </si>
  <si>
    <t>Spices</t>
  </si>
  <si>
    <t>Meat, Fish and Eggs</t>
  </si>
  <si>
    <t>Milk and Milk Products</t>
  </si>
  <si>
    <t>Oil and Ghee</t>
  </si>
  <si>
    <t>Sugar and Related Products</t>
  </si>
  <si>
    <t>Beverages</t>
  </si>
  <si>
    <t>9.1 Non Alcoholic Beverages</t>
  </si>
  <si>
    <t>9.2 Alcoholic Beverages</t>
  </si>
  <si>
    <t>Restaurant Meals</t>
  </si>
  <si>
    <t>Cloth, Clothing &amp; Sewing Services</t>
  </si>
  <si>
    <t>(2.28)</t>
  </si>
  <si>
    <t>(5.75)</t>
  </si>
  <si>
    <t>Footwear</t>
  </si>
  <si>
    <t>Housing goods and Services</t>
  </si>
  <si>
    <t>(5.92)</t>
  </si>
  <si>
    <t>Medical and Personal Care</t>
  </si>
  <si>
    <t>Education, Reading and Recreation</t>
  </si>
  <si>
    <t>Tobacco and Related Products</t>
  </si>
  <si>
    <t>Urban Consumer Price Index : Kathmandu Valley</t>
  </si>
  <si>
    <t>Urban Consumer Price Index : Terai</t>
  </si>
  <si>
    <t>Urban Consumer Price Index : Hills</t>
  </si>
  <si>
    <t>P = Provisional.</t>
  </si>
  <si>
    <t>Table 7</t>
  </si>
  <si>
    <t>Group &amp; sub-groups</t>
  </si>
  <si>
    <t>Revised</t>
  </si>
  <si>
    <t>OVERALL (Adjusted)</t>
  </si>
  <si>
    <t>FOOD AND BEVERAGES (Adjusted)</t>
  </si>
  <si>
    <t>Rice and Rice Products</t>
  </si>
  <si>
    <t>Wheat and Wheat Flour</t>
  </si>
  <si>
    <t>Other Grains and Cereal Products</t>
  </si>
  <si>
    <t>Vegetables and Fruits</t>
  </si>
  <si>
    <t>ALL VEGETABLES</t>
  </si>
  <si>
    <t>VEG WITHOUT LEAFY GREEN</t>
  </si>
  <si>
    <t>LEAFY GREEN VEGETABLES</t>
  </si>
  <si>
    <t>FRUITS &amp; NUTS</t>
  </si>
  <si>
    <t>FRUITS</t>
  </si>
  <si>
    <t>NUTS</t>
  </si>
  <si>
    <t>NON ALCOHOLIC BEVERAGES</t>
  </si>
  <si>
    <t>ALCOHOLIC BEVERAGES</t>
  </si>
  <si>
    <t>NON-FOOD AND SERVICES (Adjusted)</t>
  </si>
  <si>
    <t>CLOTH</t>
  </si>
  <si>
    <t>CLOTHING</t>
  </si>
  <si>
    <t>SEWING SERVICES</t>
  </si>
  <si>
    <t>House Furnishing and Household Goods</t>
  </si>
  <si>
    <t>House Rent</t>
  </si>
  <si>
    <t>Cleaning Supplies</t>
  </si>
  <si>
    <t>Fuel, Light and Water</t>
  </si>
  <si>
    <t>TRANSPORT &amp; COMMUNICATION</t>
  </si>
  <si>
    <t>Transport</t>
  </si>
  <si>
    <t xml:space="preserve">PUBLIC TRANSPORT </t>
  </si>
  <si>
    <t xml:space="preserve">PRIVATE TRANSPORT </t>
  </si>
  <si>
    <t>Communication</t>
  </si>
  <si>
    <t>MEDICAL CARE</t>
  </si>
  <si>
    <t>PERSONAL CARE</t>
  </si>
  <si>
    <t>EDUCATION</t>
  </si>
  <si>
    <t>READING AND RECREATION</t>
  </si>
  <si>
    <t>RELIGIUS ACTIVITIES</t>
  </si>
  <si>
    <t>**Based on the exclusion principle by excluding rice and rice products, vegetables and fruits, fuel, light and water and transports.</t>
  </si>
  <si>
    <t>Total weight excluded 31.58</t>
  </si>
  <si>
    <t>Total weight included 68.42</t>
  </si>
  <si>
    <t>Table 8</t>
  </si>
  <si>
    <t xml:space="preserve">     2004/05</t>
  </si>
  <si>
    <t xml:space="preserve">     2005/06P</t>
  </si>
  <si>
    <t>INDEX</t>
  </si>
  <si>
    <t>%CHANGES</t>
  </si>
  <si>
    <t>Average</t>
  </si>
  <si>
    <t>Table 9</t>
  </si>
  <si>
    <t>Nepal Rastra Bank</t>
  </si>
  <si>
    <t>Research Department</t>
  </si>
  <si>
    <t>Price Division</t>
  </si>
  <si>
    <t>National Wholesale Price Index</t>
  </si>
  <si>
    <t>(1999/00 = 100)</t>
  </si>
  <si>
    <t>S.</t>
  </si>
  <si>
    <t>N.</t>
  </si>
  <si>
    <t>Groups and Sub-groups</t>
  </si>
  <si>
    <t>Weight %</t>
  </si>
  <si>
    <t>1.1.1</t>
  </si>
  <si>
    <t xml:space="preserve">        Foodgrains </t>
  </si>
  <si>
    <t>1.1.2</t>
  </si>
  <si>
    <t xml:space="preserve">       Cash Crops </t>
  </si>
  <si>
    <t>1.1.3</t>
  </si>
  <si>
    <t xml:space="preserve">        Pulses </t>
  </si>
  <si>
    <t>1.1.4</t>
  </si>
  <si>
    <t xml:space="preserve">        Fruits and Vegetables</t>
  </si>
  <si>
    <t>1.1.5</t>
  </si>
  <si>
    <t xml:space="preserve">        Spices </t>
  </si>
  <si>
    <t>1.1.6</t>
  </si>
  <si>
    <t xml:space="preserve">        Livestock Production</t>
  </si>
  <si>
    <t>1.2.1</t>
  </si>
  <si>
    <t xml:space="preserve">        Food-Related Products</t>
  </si>
  <si>
    <t>1.2.2</t>
  </si>
  <si>
    <t xml:space="preserve">        Beverages and Tobacco </t>
  </si>
  <si>
    <t>1.2.3</t>
  </si>
  <si>
    <t xml:space="preserve">        Construction Materials</t>
  </si>
  <si>
    <t>1.2.4</t>
  </si>
  <si>
    <t xml:space="preserve">        Others </t>
  </si>
  <si>
    <t>1.3.1</t>
  </si>
  <si>
    <t xml:space="preserve">        Petroleum Products and Coal</t>
  </si>
  <si>
    <t>1.3.2</t>
  </si>
  <si>
    <t xml:space="preserve">        Chemical Fertilizers and Chemical Goods</t>
  </si>
  <si>
    <t>1.3.3</t>
  </si>
  <si>
    <t xml:space="preserve">        Transport Vehicles and Machinery Goods</t>
  </si>
  <si>
    <t xml:space="preserve">        Electric and Electronic Goods</t>
  </si>
  <si>
    <t xml:space="preserve">        Drugs and Medicine</t>
  </si>
  <si>
    <t xml:space="preserve">        Textile-Related Products</t>
  </si>
  <si>
    <t>1.3.4</t>
  </si>
  <si>
    <t xml:space="preserve">        Others</t>
  </si>
  <si>
    <t>P = Provisional</t>
  </si>
  <si>
    <t>R = Revised</t>
  </si>
  <si>
    <t>* Revised</t>
  </si>
  <si>
    <t>Note: Some adjustment has been done on Agricultural commodities to make annual average 100</t>
  </si>
  <si>
    <t>Table 10</t>
  </si>
  <si>
    <t>National Salary and Wage Rate Index</t>
  </si>
  <si>
    <t>(2004/05=100)</t>
  </si>
  <si>
    <t>S.No.</t>
  </si>
  <si>
    <t>Groups/Sub-groups</t>
  </si>
  <si>
    <t>Mid-Jul</t>
  </si>
  <si>
    <t>5 over 3</t>
  </si>
  <si>
    <t>5 over 4</t>
  </si>
  <si>
    <t>8 over 5</t>
  </si>
  <si>
    <t>8 over 7</t>
  </si>
  <si>
    <t>Overall Index</t>
  </si>
  <si>
    <t>Salary Index</t>
  </si>
  <si>
    <t>Officers</t>
  </si>
  <si>
    <t>Non Officers</t>
  </si>
  <si>
    <t>Civil Service</t>
  </si>
  <si>
    <t>Public Corporations</t>
  </si>
  <si>
    <t>Bank &amp; Financial Institutions</t>
  </si>
  <si>
    <t>Army &amp;Police Forces</t>
  </si>
  <si>
    <t>Education</t>
  </si>
  <si>
    <t>Private Organisations</t>
  </si>
  <si>
    <t>Wage Rate Index</t>
  </si>
  <si>
    <t>Agricultural Labourer</t>
  </si>
  <si>
    <t>Male</t>
  </si>
  <si>
    <t>Female</t>
  </si>
  <si>
    <t>Industrial Labourer</t>
  </si>
  <si>
    <t>High Skilled</t>
  </si>
  <si>
    <t>Skilled</t>
  </si>
  <si>
    <t>Semi Skilled</t>
  </si>
  <si>
    <t>Unskilled</t>
  </si>
  <si>
    <t>Construction Labourer</t>
  </si>
  <si>
    <t>Mason</t>
  </si>
  <si>
    <t>Carpenter</t>
  </si>
  <si>
    <t>Table 11</t>
  </si>
  <si>
    <t>Table 12</t>
  </si>
  <si>
    <t>(On Cash Basis)</t>
  </si>
  <si>
    <t>Heads</t>
  </si>
  <si>
    <t>2003/04</t>
  </si>
  <si>
    <t>Sanctioned Expenditure</t>
  </si>
  <si>
    <t xml:space="preserve">   Recurrent</t>
  </si>
  <si>
    <t>-</t>
  </si>
  <si>
    <t xml:space="preserve">   Capital</t>
  </si>
  <si>
    <t xml:space="preserve">       a.Domestic Resources &amp; Loans </t>
  </si>
  <si>
    <t xml:space="preserve">       b.Foreign Cash Grants</t>
  </si>
  <si>
    <t xml:space="preserve">   Principal Repayment</t>
  </si>
  <si>
    <t xml:space="preserve">   Others</t>
  </si>
  <si>
    <t>Unspent Government Balance</t>
  </si>
  <si>
    <t>Actual Expenduture</t>
  </si>
  <si>
    <t xml:space="preserve">   Others (Freez Account)</t>
  </si>
  <si>
    <t xml:space="preserve">   Revenue</t>
  </si>
  <si>
    <t xml:space="preserve">   Foreign  Grants</t>
  </si>
  <si>
    <t xml:space="preserve">   Non-Budgetary Receipts,net</t>
  </si>
  <si>
    <t xml:space="preserve">   Others  #</t>
  </si>
  <si>
    <t xml:space="preserve">   V.A.T.</t>
  </si>
  <si>
    <t>Local Authority Accounts (LAA)</t>
  </si>
  <si>
    <t>Deficits(-) Surplus(+)</t>
  </si>
  <si>
    <t>Sources of Financing</t>
  </si>
  <si>
    <t xml:space="preserve">   Internal Loans</t>
  </si>
  <si>
    <t xml:space="preserve">     Domestic Borrowings</t>
  </si>
  <si>
    <t xml:space="preserve">       a. Treasury Bills</t>
  </si>
  <si>
    <t xml:space="preserve">       b. Development Bonds</t>
  </si>
  <si>
    <t xml:space="preserve">       c. National Saving Certificates</t>
  </si>
  <si>
    <t xml:space="preserve">       d. Citizen Saving Certificates</t>
  </si>
  <si>
    <t xml:space="preserve">     Others@</t>
  </si>
  <si>
    <t xml:space="preserve">   Foreign  Loans</t>
  </si>
  <si>
    <t xml:space="preserve"> +    As per NRB records.</t>
  </si>
  <si>
    <t xml:space="preserve"> ++ Minus (-) indicates surplus.</t>
  </si>
  <si>
    <t xml:space="preserve"> #  Change in outstanding amount disbursed to VDC/DDC remaining unspent.</t>
  </si>
  <si>
    <t>Table 13</t>
  </si>
  <si>
    <t>Outstanding Domestic Debt of the Government of Nepal</t>
  </si>
  <si>
    <t>No.</t>
  </si>
  <si>
    <t xml:space="preserve"> Name of Bonds/Ownership</t>
  </si>
  <si>
    <t xml:space="preserve"> Treasury Bills</t>
  </si>
  <si>
    <t>a. Banking Sector</t>
  </si>
  <si>
    <t xml:space="preserve">   i. Nepal Rastra Bank</t>
  </si>
  <si>
    <t xml:space="preserve">  ii. Commercial Banks</t>
  </si>
  <si>
    <t>b. Non-Banking Sector</t>
  </si>
  <si>
    <t xml:space="preserve">     (of which ADB/N)</t>
  </si>
  <si>
    <t xml:space="preserve"> Development Bonds</t>
  </si>
  <si>
    <t xml:space="preserve">   i. Nepal Rastra Bank </t>
  </si>
  <si>
    <t xml:space="preserve">b. Non-Banking Sector </t>
  </si>
  <si>
    <t xml:space="preserve"> National Saving Certificates</t>
  </si>
  <si>
    <t xml:space="preserve"> Citizen Saving Bonds</t>
  </si>
  <si>
    <t xml:space="preserve"> Special Bonds</t>
  </si>
  <si>
    <t xml:space="preserve">  i. Commercial Banks</t>
  </si>
  <si>
    <t>b.Non-Banking Sector</t>
  </si>
  <si>
    <t xml:space="preserve">    (Of which duty drawback)</t>
  </si>
  <si>
    <t>Short Term Loan &amp; Advances</t>
  </si>
  <si>
    <t xml:space="preserve"> Grand Total</t>
  </si>
  <si>
    <t xml:space="preserve">  a  Banking Sector</t>
  </si>
  <si>
    <t xml:space="preserve">   i  NRB </t>
  </si>
  <si>
    <t xml:space="preserve"> b. Non-Banking Sector</t>
  </si>
  <si>
    <t>Oct</t>
  </si>
  <si>
    <t>Nov</t>
  </si>
  <si>
    <t>Dec</t>
  </si>
  <si>
    <t>Jan</t>
  </si>
  <si>
    <t>Feb</t>
  </si>
  <si>
    <t>Mar</t>
  </si>
  <si>
    <t>Apr</t>
  </si>
  <si>
    <t>May</t>
  </si>
  <si>
    <t>S.N.</t>
  </si>
  <si>
    <t xml:space="preserve">Particulars                                                                    </t>
  </si>
  <si>
    <t>% Change</t>
  </si>
  <si>
    <t>4 Over 1</t>
  </si>
  <si>
    <t>4 Over 2</t>
  </si>
  <si>
    <t>Total</t>
  </si>
  <si>
    <t xml:space="preserve">Total </t>
  </si>
  <si>
    <t>Share %</t>
  </si>
  <si>
    <t xml:space="preserve">Number of Companies Listed </t>
  </si>
  <si>
    <t xml:space="preserve"> Financial Institutions</t>
  </si>
  <si>
    <t xml:space="preserve">        Commercial Banks</t>
  </si>
  <si>
    <t xml:space="preserve">        Development Banks</t>
  </si>
  <si>
    <t xml:space="preserve">        Insurance</t>
  </si>
  <si>
    <t>Manufacturing &amp; Processing</t>
  </si>
  <si>
    <t>Hotel</t>
  </si>
  <si>
    <t>Trading</t>
  </si>
  <si>
    <t>Others</t>
  </si>
  <si>
    <t>Financial Institutions</t>
  </si>
  <si>
    <t xml:space="preserve">Total Paid Up Value of Listed Shares    (Rs. Million) </t>
  </si>
  <si>
    <t>Market Days</t>
  </si>
  <si>
    <t>Number of Companies Traded</t>
  </si>
  <si>
    <t>Number of Transactions</t>
  </si>
  <si>
    <t xml:space="preserve">Ratio of Turnover to Market Capitalization (%) </t>
  </si>
  <si>
    <t>GDP at current prices ( Rs.in million)</t>
  </si>
  <si>
    <t>Ratio of  Market Capitalization to GDP(%) *</t>
  </si>
  <si>
    <t>* The annual GDP figure has been used.</t>
  </si>
  <si>
    <t>Public Issue Approval</t>
  </si>
  <si>
    <t>Name of Issuing Company</t>
  </si>
  <si>
    <t>Types of Securities</t>
  </si>
  <si>
    <t>Amount of Issue Approved</t>
  </si>
  <si>
    <t>Permission Date</t>
  </si>
  <si>
    <t>(Rs. in million)</t>
  </si>
  <si>
    <t>Ordinary Share</t>
  </si>
  <si>
    <t>18/07/2006 (2063/4/2)</t>
  </si>
  <si>
    <t>Rights Share</t>
  </si>
  <si>
    <t>03/08/2006 (2063/4/18)</t>
  </si>
  <si>
    <t>Group</t>
  </si>
  <si>
    <t>NEPSE*</t>
  </si>
  <si>
    <t>Closing</t>
  </si>
  <si>
    <t>High</t>
  </si>
  <si>
    <t>Low</t>
  </si>
  <si>
    <t>4 over 1</t>
  </si>
  <si>
    <t>10 over 4</t>
  </si>
  <si>
    <t>10 over 7</t>
  </si>
  <si>
    <t>Commercial Banks</t>
  </si>
  <si>
    <t>Development Banks</t>
  </si>
  <si>
    <t xml:space="preserve"> Turnover Details </t>
  </si>
  <si>
    <t>Change in Share Unit (%)</t>
  </si>
  <si>
    <t>Change  in Share Amount (%)</t>
  </si>
  <si>
    <t>Share Units ('000)</t>
  </si>
  <si>
    <t>% Share of Value</t>
  </si>
  <si>
    <t>7 over 1</t>
  </si>
  <si>
    <t>7over 4</t>
  </si>
  <si>
    <t>8 over 2</t>
  </si>
  <si>
    <t>* Base Year: February 12, 1994</t>
  </si>
  <si>
    <t>Share Market Activities</t>
  </si>
  <si>
    <t>Table 6</t>
  </si>
  <si>
    <t xml:space="preserve">Current Macroeconomic Situation </t>
  </si>
  <si>
    <t>Monetary Survey</t>
  </si>
  <si>
    <t>Monetary Authorities' Account</t>
  </si>
  <si>
    <t>Condensed Assets and Liabilities of Commercial Banks</t>
  </si>
  <si>
    <t>Summary of Share Market Transactions</t>
  </si>
  <si>
    <t>National Urban Consumer Price Index</t>
  </si>
  <si>
    <t>Core CPI Inflation</t>
  </si>
  <si>
    <t>National Urban Consumer Price Index (Monthly Series)</t>
  </si>
  <si>
    <t>National Wholesale Price Index (Monthly Series)</t>
  </si>
  <si>
    <t>Government Budgetary Operation</t>
  </si>
  <si>
    <t>Direction of Foreign Trade</t>
  </si>
  <si>
    <t>Export of Major Commodities to India</t>
  </si>
  <si>
    <t>Export of Major Commodities to Other Countries</t>
  </si>
  <si>
    <t>Import of Selected Commodities from India</t>
  </si>
  <si>
    <t>Import of Selected Commodities from Other Countries</t>
  </si>
  <si>
    <t>Gross Foreign Exchange Holdings of the Banking Sector</t>
  </si>
  <si>
    <t xml:space="preserve">Summary  Balance of Payments </t>
  </si>
  <si>
    <t>DIRECTION OF FOREIGN TRADE*</t>
  </si>
  <si>
    <t>TOTAL EXPORTS</t>
  </si>
  <si>
    <t>To India</t>
  </si>
  <si>
    <t>To Other Countries</t>
  </si>
  <si>
    <t>TOTAL IMPORTS</t>
  </si>
  <si>
    <t>From India</t>
  </si>
  <si>
    <t>From Other Countries</t>
  </si>
  <si>
    <t>TOTAL TRADE BALANCE</t>
  </si>
  <si>
    <t>With India</t>
  </si>
  <si>
    <t>With Other Countries</t>
  </si>
  <si>
    <t>TOTAL FOREIGN TRADE</t>
  </si>
  <si>
    <t>1. Ratio of export and import</t>
  </si>
  <si>
    <t>India</t>
  </si>
  <si>
    <t>Other Countries</t>
  </si>
  <si>
    <t>2.Share in  total export</t>
  </si>
  <si>
    <t>3.Share in  total import</t>
  </si>
  <si>
    <t xml:space="preserve">5.Share in  total trade </t>
  </si>
  <si>
    <t>6. Share of  export and import in total trade</t>
  </si>
  <si>
    <t>Export</t>
  </si>
  <si>
    <t>Import</t>
  </si>
  <si>
    <t>* On customs data basis</t>
  </si>
  <si>
    <t>Table 14</t>
  </si>
  <si>
    <t>Aluminium Section</t>
  </si>
  <si>
    <t>Batica hair oil</t>
  </si>
  <si>
    <t>Biscuits</t>
  </si>
  <si>
    <t>Brans</t>
  </si>
  <si>
    <t>Brooms</t>
  </si>
  <si>
    <t>Cardamom</t>
  </si>
  <si>
    <t>Catechue</t>
  </si>
  <si>
    <t>Cattlefeed</t>
  </si>
  <si>
    <t>Chemicals</t>
  </si>
  <si>
    <t>Cinnamon</t>
  </si>
  <si>
    <t>Copper Wire Rod</t>
  </si>
  <si>
    <t>Dried Ginger</t>
  </si>
  <si>
    <t>Fruits</t>
  </si>
  <si>
    <t>G.I. pipe</t>
  </si>
  <si>
    <t>Ghee (Vegetable)</t>
  </si>
  <si>
    <t>Ghee(Clarified)</t>
  </si>
  <si>
    <t>Ginger</t>
  </si>
  <si>
    <t>Handicraft Goods</t>
  </si>
  <si>
    <t>Herbs</t>
  </si>
  <si>
    <t>Juice</t>
  </si>
  <si>
    <t>Jute Goods</t>
  </si>
  <si>
    <t>Live Animals</t>
  </si>
  <si>
    <t>M.S. Pipe</t>
  </si>
  <si>
    <t>Marble Slab</t>
  </si>
  <si>
    <t>Medicine (Ayurvedic)</t>
  </si>
  <si>
    <t>Mustard &amp; Linseed</t>
  </si>
  <si>
    <t>Noodles</t>
  </si>
  <si>
    <t>Oil Cakes</t>
  </si>
  <si>
    <t>Paper</t>
  </si>
  <si>
    <t>Particle Board</t>
  </si>
  <si>
    <t>Pashmina</t>
  </si>
  <si>
    <t>Plastic Utensils</t>
  </si>
  <si>
    <t>Polyster Yarn</t>
  </si>
  <si>
    <t>Raw Jute</t>
  </si>
  <si>
    <t>Readymade garment</t>
  </si>
  <si>
    <t>Ricebran Oil</t>
  </si>
  <si>
    <t>Rosin</t>
  </si>
  <si>
    <t>Shoes and Sandles</t>
  </si>
  <si>
    <t>Skin</t>
  </si>
  <si>
    <t>Soap</t>
  </si>
  <si>
    <t>Stone and Sand</t>
  </si>
  <si>
    <t>Tarpentine</t>
  </si>
  <si>
    <t>Textiles*</t>
  </si>
  <si>
    <t>Thread</t>
  </si>
  <si>
    <t>Tooth Paste</t>
  </si>
  <si>
    <t>Turmeric</t>
  </si>
  <si>
    <t>Vegetable</t>
  </si>
  <si>
    <t>Wire</t>
  </si>
  <si>
    <t>Zinc Oxide</t>
  </si>
  <si>
    <t>Zinc sheet</t>
  </si>
  <si>
    <t xml:space="preserve"> B. Others</t>
  </si>
  <si>
    <t xml:space="preserve"> Total(A+B)</t>
  </si>
  <si>
    <t>Table 15</t>
  </si>
  <si>
    <t>Handicraft ( Metal and Wooden )</t>
  </si>
  <si>
    <t>Nepalese Paper &amp; Paper Products</t>
  </si>
  <si>
    <t>Nigerseed</t>
  </si>
  <si>
    <t>Readymade Garments</t>
  </si>
  <si>
    <t>Readymade Leather Goods</t>
  </si>
  <si>
    <t>Silverware and Jewelleries</t>
  </si>
  <si>
    <t>Tanned Skin</t>
  </si>
  <si>
    <t>Tea</t>
  </si>
  <si>
    <t>Woolen Carpet</t>
  </si>
  <si>
    <t xml:space="preserve">    Total  (A+B)</t>
  </si>
  <si>
    <t>Table 16</t>
  </si>
  <si>
    <t>Agri. Equip.&amp; Parts</t>
  </si>
  <si>
    <t>Aluminium Ingot, Billet &amp; Rod</t>
  </si>
  <si>
    <t>Baby Food &amp; Milk Products</t>
  </si>
  <si>
    <t>Bitumen</t>
  </si>
  <si>
    <t>Books and Magazines</t>
  </si>
  <si>
    <t>Cement</t>
  </si>
  <si>
    <t>Chemical Fertilizer</t>
  </si>
  <si>
    <t>Coal</t>
  </si>
  <si>
    <t>Coldrolled Sheet Incoil</t>
  </si>
  <si>
    <t>Cooking Stoves</t>
  </si>
  <si>
    <t>Cosmetics</t>
  </si>
  <si>
    <t>Cuminseeds and Peppers</t>
  </si>
  <si>
    <t>Dry Cell Battery</t>
  </si>
  <si>
    <t>Electrical Equipment</t>
  </si>
  <si>
    <t>Enamel &amp; Other Paints</t>
  </si>
  <si>
    <t>Glass Sheet and G.Wares</t>
  </si>
  <si>
    <t>Hotrolled Sheet Incoil</t>
  </si>
  <si>
    <t>Incense Sticks</t>
  </si>
  <si>
    <t>Insecticides</t>
  </si>
  <si>
    <t>M.S. Billet</t>
  </si>
  <si>
    <t>M.S. Wire Rod</t>
  </si>
  <si>
    <t>Medicine</t>
  </si>
  <si>
    <t>Molasses Sugar</t>
  </si>
  <si>
    <t>Other Machinery &amp; Parts</t>
  </si>
  <si>
    <t>Other Stationary Goods</t>
  </si>
  <si>
    <t>Petroleum Products</t>
  </si>
  <si>
    <t>Pipe and Pipe Fittings</t>
  </si>
  <si>
    <t>Radio, TV, Deck &amp; Parts</t>
  </si>
  <si>
    <t>Raw Cotton</t>
  </si>
  <si>
    <t>Rice</t>
  </si>
  <si>
    <t>Salt</t>
  </si>
  <si>
    <t>Sanitaryware</t>
  </si>
  <si>
    <t>Shoes &amp; Sandles</t>
  </si>
  <si>
    <t>Steel Sheet</t>
  </si>
  <si>
    <t>Sugar</t>
  </si>
  <si>
    <t>Textiles</t>
  </si>
  <si>
    <t>Tobacco</t>
  </si>
  <si>
    <t>Vegetables</t>
  </si>
  <si>
    <t>Vehicles &amp; Spare Parts</t>
  </si>
  <si>
    <t>Wire Products</t>
  </si>
  <si>
    <t xml:space="preserve"> Total (A+B)</t>
  </si>
  <si>
    <t>Table 17</t>
  </si>
  <si>
    <t>Aircraft Spareparts</t>
  </si>
  <si>
    <t>Bags</t>
  </si>
  <si>
    <t>Betelnut</t>
  </si>
  <si>
    <t>Button</t>
  </si>
  <si>
    <t>Camera</t>
  </si>
  <si>
    <t>Cigarette Paper</t>
  </si>
  <si>
    <t>Clove</t>
  </si>
  <si>
    <t>Coconut Oil</t>
  </si>
  <si>
    <t>Computer Parts</t>
  </si>
  <si>
    <t>Copper Wire Rod,Scrapes &amp; Sheets</t>
  </si>
  <si>
    <t>Cosmetic Goods</t>
  </si>
  <si>
    <t>Crude Coconut Oil</t>
  </si>
  <si>
    <t>Crude Palm Oil</t>
  </si>
  <si>
    <t>Crude Soyabean Oil</t>
  </si>
  <si>
    <t>Cuminseed</t>
  </si>
  <si>
    <t>Door Locks</t>
  </si>
  <si>
    <t>Drycell Battery</t>
  </si>
  <si>
    <t>Edible Oil</t>
  </si>
  <si>
    <t>Electrical Goods</t>
  </si>
  <si>
    <t>Fastener</t>
  </si>
  <si>
    <t>Flash Light</t>
  </si>
  <si>
    <t>G.I.Wire</t>
  </si>
  <si>
    <t>Glasswares</t>
  </si>
  <si>
    <t>Gold</t>
  </si>
  <si>
    <t>M.S.Wire Rod</t>
  </si>
  <si>
    <t>Medical Equip.&amp; Tools</t>
  </si>
  <si>
    <t>Office Equip.&amp; Stationary</t>
  </si>
  <si>
    <t>Other Machinary &amp; Parts</t>
  </si>
  <si>
    <t>Other Stationaries</t>
  </si>
  <si>
    <t>P.V.C.Compound</t>
  </si>
  <si>
    <t>Palm Oil</t>
  </si>
  <si>
    <t>Parafin Wax</t>
  </si>
  <si>
    <t>Pipe &amp; Pipe Fittings</t>
  </si>
  <si>
    <t>Polythene Granules</t>
  </si>
  <si>
    <t>Powder Milk</t>
  </si>
  <si>
    <t>Raw Silk</t>
  </si>
  <si>
    <t>Raw Wool</t>
  </si>
  <si>
    <t>Shoes and Sandals</t>
  </si>
  <si>
    <t>Silver</t>
  </si>
  <si>
    <t>Small Cardamom</t>
  </si>
  <si>
    <t>Steel Rod &amp; Sheet</t>
  </si>
  <si>
    <t>Storage Battery</t>
  </si>
  <si>
    <t>Synthetic &amp; Natural Rubber</t>
  </si>
  <si>
    <t>Synthetic Carpet</t>
  </si>
  <si>
    <t>Telecommunication Equip. Parts</t>
  </si>
  <si>
    <t>Tello</t>
  </si>
  <si>
    <t>Textile Dyes</t>
  </si>
  <si>
    <t>Threads</t>
  </si>
  <si>
    <t>Toys</t>
  </si>
  <si>
    <t>Transport Equip.&amp; Parts</t>
  </si>
  <si>
    <t>Tyre,Tube &amp; Flaps</t>
  </si>
  <si>
    <t>Umbrella and Parts</t>
  </si>
  <si>
    <t>Video Television &amp; Parts</t>
  </si>
  <si>
    <t>Watches &amp; Bands</t>
  </si>
  <si>
    <t>Writing &amp; Printing Paper</t>
  </si>
  <si>
    <t>X-Ray Film</t>
  </si>
  <si>
    <t>Zinc Ingot</t>
  </si>
  <si>
    <t>Table 18</t>
  </si>
  <si>
    <t>Mid-Jul.</t>
  </si>
  <si>
    <t xml:space="preserve">2004 </t>
  </si>
  <si>
    <t xml:space="preserve">2005 </t>
  </si>
  <si>
    <t xml:space="preserve">2006 </t>
  </si>
  <si>
    <t>Convertible</t>
  </si>
  <si>
    <t>Inconvertible</t>
  </si>
  <si>
    <t>Commercial Bank</t>
  </si>
  <si>
    <t>Total Reserve</t>
  </si>
  <si>
    <t xml:space="preserve">      Share in total (in percent)</t>
  </si>
  <si>
    <t>Import Capacity(Equivalent Months)</t>
  </si>
  <si>
    <t>Merchandise</t>
  </si>
  <si>
    <t>Merchandise and Services</t>
  </si>
  <si>
    <t>1.Gross Foreign Exchange Reserve</t>
  </si>
  <si>
    <t>2.Gold,SDR,IMF Gold Tranche</t>
  </si>
  <si>
    <t>3.Gross Foreign Assets(1+2)</t>
  </si>
  <si>
    <t>4.Foreign Liabilities</t>
  </si>
  <si>
    <t>5.Net Foreign Assets(3-4)</t>
  </si>
  <si>
    <t>6.Change in NFA (before adj. ex. val.)*</t>
  </si>
  <si>
    <t xml:space="preserve">7.Exchange Valuation </t>
  </si>
  <si>
    <t>8.Change in NFA (6+7)**</t>
  </si>
  <si>
    <t>Sources: Nepal Rastra Bank and Commercial Banks;  Estimated.</t>
  </si>
  <si>
    <t xml:space="preserve">        * * = After adjusting exchange valuation gain/loss</t>
  </si>
  <si>
    <t>Table 20</t>
  </si>
  <si>
    <t xml:space="preserve">FY </t>
  </si>
  <si>
    <t>Month End*</t>
  </si>
  <si>
    <t>Monthly Average*</t>
  </si>
  <si>
    <t>Buying</t>
  </si>
  <si>
    <t>Selling</t>
  </si>
  <si>
    <t>Average
Middle Rate</t>
  </si>
  <si>
    <t>Sep</t>
  </si>
  <si>
    <t>Jun</t>
  </si>
  <si>
    <t>Jul</t>
  </si>
  <si>
    <t>Table 21</t>
  </si>
  <si>
    <t>Mid-July</t>
  </si>
  <si>
    <t>Jul-Jul</t>
  </si>
  <si>
    <t>Oil ($/barrel)*</t>
  </si>
  <si>
    <t>*Crude Oil Brent</t>
  </si>
  <si>
    <t>Price of Gold and Oil in the International Market</t>
  </si>
  <si>
    <t>Exchange Rate of US Dollar</t>
  </si>
  <si>
    <t>Particulars</t>
  </si>
  <si>
    <t>Annual</t>
  </si>
  <si>
    <t>A. Current Account</t>
  </si>
  <si>
    <t>Goods: Exports f.o.b.</t>
  </si>
  <si>
    <t>Oil</t>
  </si>
  <si>
    <t>Other</t>
  </si>
  <si>
    <t>Goods: Imports f.o.b.</t>
  </si>
  <si>
    <t>Balance on Goods</t>
  </si>
  <si>
    <t>Services: Net</t>
  </si>
  <si>
    <t>Services: credit</t>
  </si>
  <si>
    <t>Travel</t>
  </si>
  <si>
    <t>Government n.i.e.</t>
  </si>
  <si>
    <t>Services: debit</t>
  </si>
  <si>
    <t>Transportation</t>
  </si>
  <si>
    <t>Balance on Goods and Services</t>
  </si>
  <si>
    <t>Income: Net</t>
  </si>
  <si>
    <t>Income: credit</t>
  </si>
  <si>
    <t>Income: debit</t>
  </si>
  <si>
    <t>Balance on Goods,Services and Income</t>
  </si>
  <si>
    <t>Transfers: Net</t>
  </si>
  <si>
    <t>Current transfers: credit</t>
  </si>
  <si>
    <t>Grants</t>
  </si>
  <si>
    <t>Workers' remittances</t>
  </si>
  <si>
    <t>Pensions</t>
  </si>
  <si>
    <t>Other (Indian Excise Refund)</t>
  </si>
  <si>
    <t>Current transfers: debit</t>
  </si>
  <si>
    <t>B</t>
  </si>
  <si>
    <t>Capital Account (Capital Transfer)</t>
  </si>
  <si>
    <t>Total, Groups A plus B</t>
  </si>
  <si>
    <t>C</t>
  </si>
  <si>
    <t>Financial Account (Excluding Group E)</t>
  </si>
  <si>
    <t>Direct investment in Nepal</t>
  </si>
  <si>
    <t>Portfolio Investment</t>
  </si>
  <si>
    <t>Other investment: assets</t>
  </si>
  <si>
    <t>Trade credits</t>
  </si>
  <si>
    <t>Other investment: liabilities</t>
  </si>
  <si>
    <t>Loans</t>
  </si>
  <si>
    <t>General Government</t>
  </si>
  <si>
    <t>Drawings</t>
  </si>
  <si>
    <t>Repayments</t>
  </si>
  <si>
    <t>Other sectors</t>
  </si>
  <si>
    <t>Currency and deposits</t>
  </si>
  <si>
    <t>Deposit money banks</t>
  </si>
  <si>
    <t>Other liabilities</t>
  </si>
  <si>
    <t>Total, Group A through C</t>
  </si>
  <si>
    <t>D.</t>
  </si>
  <si>
    <t>Miscellaneous Items, Net</t>
  </si>
  <si>
    <t>Total, Group A through D</t>
  </si>
  <si>
    <t>E. Reserves and Related Items</t>
  </si>
  <si>
    <t>Reserve assets</t>
  </si>
  <si>
    <t>Use of Fund Credit and Loans</t>
  </si>
  <si>
    <t>Changes in reserve net ( - increase )</t>
  </si>
  <si>
    <t>Table 19</t>
  </si>
  <si>
    <t>GROSS FOREIGN HOLDING OF THE BANKING SECTOR</t>
  </si>
  <si>
    <t>01/09/2006 (2063/5/16)</t>
  </si>
  <si>
    <t>03/09/2006 (2063/5/18)</t>
  </si>
  <si>
    <t>07/09/2006 (2063/5/22)</t>
  </si>
  <si>
    <t>** Refers to past London historical fix.</t>
  </si>
  <si>
    <t>Gold ($/ounce)**</t>
  </si>
  <si>
    <t xml:space="preserve">     2005/06</t>
  </si>
  <si>
    <t xml:space="preserve">       d. Claims on Private Sector </t>
  </si>
  <si>
    <r>
      <t>2004/05</t>
    </r>
    <r>
      <rPr>
        <b/>
        <vertAlign val="superscript"/>
        <sz val="10"/>
        <rFont val="Times New Roman"/>
        <family val="1"/>
      </rPr>
      <t>R</t>
    </r>
  </si>
  <si>
    <r>
      <t>2005/06</t>
    </r>
    <r>
      <rPr>
        <b/>
        <vertAlign val="superscript"/>
        <sz val="10"/>
        <rFont val="Times New Roman"/>
        <family val="1"/>
      </rPr>
      <t>P</t>
    </r>
  </si>
  <si>
    <r>
      <t>2006/07</t>
    </r>
    <r>
      <rPr>
        <b/>
        <vertAlign val="superscript"/>
        <sz val="10"/>
        <rFont val="Times New Roman"/>
        <family val="1"/>
      </rPr>
      <t>P</t>
    </r>
  </si>
  <si>
    <t>PRICE OF OIL AND GOLD IN THE INTERNATIONAL MARKET</t>
  </si>
  <si>
    <r>
      <t xml:space="preserve">EXCHANGE RATE OF US DOLLAR
</t>
    </r>
    <r>
      <rPr>
        <sz val="12"/>
        <rFont val="Times New Roman"/>
        <family val="1"/>
      </rPr>
      <t>(NRs/US$)</t>
    </r>
  </si>
  <si>
    <t xml:space="preserve">            *= Change in NFA is derived by taking mid-July as base and minus (-) sign indicates an increase.</t>
  </si>
  <si>
    <t>30/10/2006 (2063/7/13)</t>
  </si>
  <si>
    <t>Rs               In Million</t>
  </si>
  <si>
    <t>Rs  In              Million</t>
  </si>
  <si>
    <t>Rs in million</t>
  </si>
  <si>
    <t xml:space="preserve">             Non-government</t>
  </si>
  <si>
    <t>Table 4</t>
  </si>
  <si>
    <t>Table 5</t>
  </si>
  <si>
    <t xml:space="preserve">   ii. Commercial Banks</t>
  </si>
  <si>
    <t>1.    OVERALL INDEX</t>
  </si>
  <si>
    <t>1.1. FOOD &amp; BEVERAGES</t>
  </si>
  <si>
    <t xml:space="preserve">       Rice and Rice Products</t>
  </si>
  <si>
    <t>1.2 Wheat and Wheat Flour</t>
  </si>
  <si>
    <t>1.3 Other Grains and Cereal products</t>
  </si>
  <si>
    <t xml:space="preserve">Vegetables and Fruits </t>
  </si>
  <si>
    <t>3.1.1 Vegetables without Leafy Green</t>
  </si>
  <si>
    <t>3.1.2 Leafy Green Vegetables</t>
  </si>
  <si>
    <t>3.2.1 Fruits</t>
  </si>
  <si>
    <t>3.2.2 Nuts</t>
  </si>
  <si>
    <t>1.2. NON-FOOD &amp; SERVICES</t>
  </si>
  <si>
    <t xml:space="preserve">       Cloths</t>
  </si>
  <si>
    <t xml:space="preserve">       Clothings</t>
  </si>
  <si>
    <t>11.3 Sewing Services</t>
  </si>
  <si>
    <t>13.1 House Furnishing and Household Goods</t>
  </si>
  <si>
    <t>13.2 House Rent</t>
  </si>
  <si>
    <t>13.3 Cleaning Supplies</t>
  </si>
  <si>
    <t xml:space="preserve">       Fuel, Light and Water</t>
  </si>
  <si>
    <t>Transport and Communication</t>
  </si>
  <si>
    <t>14.1 Transport</t>
  </si>
  <si>
    <t>14.1.1 Public Transport</t>
  </si>
  <si>
    <t>14.1.2 Private Transport</t>
  </si>
  <si>
    <t>14.2 Communication</t>
  </si>
  <si>
    <t>15.1 Medical Care</t>
  </si>
  <si>
    <t>15.2 Personal Care</t>
  </si>
  <si>
    <t>16.1 Education</t>
  </si>
  <si>
    <t>16.2 Reading and Recreation</t>
  </si>
  <si>
    <t>16.3 Religious Activities</t>
  </si>
  <si>
    <t>( Point to Point Annual Changes)</t>
  </si>
  <si>
    <t>Mid - Months</t>
  </si>
  <si>
    <t xml:space="preserve">        Finance Companies</t>
  </si>
  <si>
    <t>Bageshwori Bikash Bank Ltd.</t>
  </si>
  <si>
    <t xml:space="preserve">Peoples Finance Ltd. </t>
  </si>
  <si>
    <t xml:space="preserve">Sahayogi Bikash Bank Ltd. </t>
  </si>
  <si>
    <t>Finance Companies</t>
  </si>
  <si>
    <t>(Rs in million)</t>
  </si>
  <si>
    <t>5. Liquid Funds</t>
  </si>
  <si>
    <t xml:space="preserve">   5.1. Cash in Hand</t>
  </si>
  <si>
    <t xml:space="preserve">   5.3. Foreign Currency in Hand</t>
  </si>
  <si>
    <t xml:space="preserve">   5.5. Cash in Transit</t>
  </si>
  <si>
    <t xml:space="preserve">   5.4. Balance Held Abroad</t>
  </si>
  <si>
    <t>6. Loans and Advances</t>
  </si>
  <si>
    <t xml:space="preserve">   6.3. Claims on Financial Ent.</t>
  </si>
  <si>
    <t xml:space="preserve">   6.4. Claims on Private Sector</t>
  </si>
  <si>
    <t xml:space="preserve">       Number ('000)</t>
  </si>
  <si>
    <t xml:space="preserve">       Amount (Rs.Million)</t>
  </si>
  <si>
    <t>SUMMARY OF SHARE MARKET TRANSACTIONS</t>
  </si>
  <si>
    <t xml:space="preserve">Average Daily Turnover:                      </t>
  </si>
  <si>
    <t xml:space="preserve"> SHARE MARKET ACTIVITIES</t>
  </si>
  <si>
    <t xml:space="preserve"> NATIONAL URBAN CONSUMER PRICE INDEX</t>
  </si>
  <si>
    <t>CORE CPI INFLATION**</t>
  </si>
  <si>
    <t>NATIONAL WHOLESALE PRICE INDEX</t>
  </si>
  <si>
    <t>NATIONAL SALARY AND WAGE RATE INDEX</t>
  </si>
  <si>
    <t>Worker</t>
  </si>
  <si>
    <r>
      <t xml:space="preserve">     Overdrafts</t>
    </r>
    <r>
      <rPr>
        <i/>
        <vertAlign val="superscript"/>
        <sz val="9"/>
        <rFont val="Times New Roman"/>
        <family val="1"/>
      </rPr>
      <t>++</t>
    </r>
  </si>
  <si>
    <t xml:space="preserve">  GOVERNMENT BUDGET OPERATION+</t>
  </si>
  <si>
    <t xml:space="preserve">Chhimek Bikash Bank Ltd. </t>
  </si>
  <si>
    <t>Alpic Everest Finance Ltd.  </t>
  </si>
  <si>
    <t>Nepal Development Bank Ltd. </t>
  </si>
  <si>
    <t>Insurance Companies</t>
  </si>
  <si>
    <t>Mid Month</t>
  </si>
  <si>
    <t>Ann Avg</t>
  </si>
  <si>
    <t>Navadurga Finance Ltd.</t>
  </si>
  <si>
    <t>Right Share</t>
  </si>
  <si>
    <t>12/12/2006 (2063/8/26)</t>
  </si>
  <si>
    <t>Gorkha Development Bank</t>
  </si>
  <si>
    <t>31/12/2006 (2063/9/16)</t>
  </si>
  <si>
    <t>Ace Finance Co. Ltd.</t>
  </si>
  <si>
    <t>12/01/2007 (2063/9/28)</t>
  </si>
  <si>
    <t>Annapurna Finance Ltd.</t>
  </si>
  <si>
    <t>15/01/2007 (2063/10/1)</t>
  </si>
  <si>
    <t>* = Revised</t>
  </si>
  <si>
    <t>*Adjusting credit write off of Rs 2869.3 million (Rs 821.7 million principal and Rs 2047.6 million interest) by NBL and Rs 13154.5 million (Rs 4055.2 million principal and Rs 9099.3 million interest) by RBB at mid-Oct 2006.</t>
  </si>
  <si>
    <t>2005</t>
  </si>
  <si>
    <t>2006</t>
  </si>
  <si>
    <t>2007</t>
  </si>
  <si>
    <t xml:space="preserve">2007 </t>
  </si>
  <si>
    <t>Swablamban Bikas Bank</t>
  </si>
  <si>
    <t>26/02/2007 2063/10/14</t>
  </si>
  <si>
    <t>Himchuli Bikas Bank</t>
  </si>
  <si>
    <t>04/02/2007 2063/10/21</t>
  </si>
  <si>
    <t>Imperial Financial Ins.</t>
  </si>
  <si>
    <t>06/02/2007 2063/10/23</t>
  </si>
  <si>
    <t>NEPSE Sensitive Index</t>
  </si>
  <si>
    <t>OUTSTANDING DOMESTIC DEBT OF THE GON</t>
  </si>
  <si>
    <t>Jan/Feb</t>
  </si>
  <si>
    <t>Food &amp; Beverages</t>
  </si>
  <si>
    <t>Non-Food &amp; Services</t>
  </si>
  <si>
    <t>Domestic Goods</t>
  </si>
  <si>
    <t>Imported Goods</t>
  </si>
  <si>
    <t>Tradable Goods</t>
  </si>
  <si>
    <t>Non-Tradable Goods</t>
  </si>
  <si>
    <t>Govt. Controlled Goods</t>
  </si>
  <si>
    <t>Non-Controlled Goods</t>
  </si>
  <si>
    <t>Petroleum Product</t>
  </si>
  <si>
    <t>Non-Petroleum Product</t>
  </si>
  <si>
    <t>Index</t>
  </si>
  <si>
    <t xml:space="preserve">  Agricultural Commodities</t>
  </si>
  <si>
    <t xml:space="preserve"> Domestic Manufactured Commodities</t>
  </si>
  <si>
    <t xml:space="preserve"> Imported Commodities</t>
  </si>
  <si>
    <t>Feb/Mar</t>
  </si>
  <si>
    <t>March</t>
  </si>
  <si>
    <t xml:space="preserve"> 1/ Adjusting the exchange valuation loss of  Rs. 169.7 million.</t>
  </si>
  <si>
    <t xml:space="preserve">Annapurna Bikas Bank </t>
  </si>
  <si>
    <t>21/02/07 2063/11/21</t>
  </si>
  <si>
    <t>Yeti Finance Ltd.</t>
  </si>
  <si>
    <t>05/03/2007 2063/11/21</t>
  </si>
  <si>
    <t>ICFC Bittiya Sanstha Ltd.</t>
  </si>
  <si>
    <t>08/03/2007 2063/11/24</t>
  </si>
  <si>
    <t>Civil Merchant Bittiya Sanstha</t>
  </si>
  <si>
    <t>15/03/2007 2063/12/1</t>
  </si>
  <si>
    <t>PUBLIC ISSUE APPROVAL</t>
  </si>
  <si>
    <r>
      <t>2006/07</t>
    </r>
    <r>
      <rPr>
        <b/>
        <vertAlign val="superscript"/>
        <sz val="9"/>
        <rFont val="Times New Roman"/>
        <family val="1"/>
      </rPr>
      <t>P</t>
    </r>
  </si>
  <si>
    <t xml:space="preserve"> P  Preliminary </t>
  </si>
  <si>
    <t>@  Interest from Government Treasury transactions and others.</t>
  </si>
  <si>
    <t>Table 23</t>
  </si>
  <si>
    <t>Amount Change</t>
  </si>
  <si>
    <r>
      <t xml:space="preserve">     2006/07</t>
    </r>
    <r>
      <rPr>
        <b/>
        <vertAlign val="superscript"/>
        <sz val="10"/>
        <rFont val="Times New Roman"/>
        <family val="1"/>
      </rPr>
      <t>P</t>
    </r>
  </si>
  <si>
    <t>* As per the Nepalese Calendar.</t>
  </si>
  <si>
    <t>Market Capitalization of Listed Companies (Rs. Million)</t>
  </si>
  <si>
    <t>(Based on the First Nine Months' Data of 2006/07)</t>
  </si>
  <si>
    <t>April</t>
  </si>
  <si>
    <t>April (e)</t>
  </si>
  <si>
    <t xml:space="preserve"> 1/ Adjusting the exchange valuation gain of  Rs. 1599.65 million.</t>
  </si>
  <si>
    <t xml:space="preserve"> 2/ Adjusting the exchange valuation loss of Rs 8150.43 million.</t>
  </si>
  <si>
    <t xml:space="preserve"> 1/ Adjusting the exchange valuation gain of Rs. 1769.35 million.</t>
  </si>
  <si>
    <t xml:space="preserve"> 2/ Adjusting the exchange valuation loss of Rs. 8153.03 million.</t>
  </si>
  <si>
    <t xml:space="preserve">Mid Mar -Mid Apr </t>
  </si>
  <si>
    <t xml:space="preserve">Mid Mar - Mid April </t>
  </si>
  <si>
    <t>Mid Feb -Mid March</t>
  </si>
  <si>
    <t>Capital Merchant Bank &amp; Finance</t>
  </si>
  <si>
    <t>28/03/2007 2063/12/14</t>
  </si>
  <si>
    <t>Laxmi Bank Limited</t>
  </si>
  <si>
    <t>04/04/2007 2063/12/21</t>
  </si>
  <si>
    <t>Mid Mar - Mid April</t>
  </si>
  <si>
    <t>Mid Apr</t>
  </si>
  <si>
    <t>Mid March - Mid April</t>
  </si>
  <si>
    <t>Mid-Feb - Mid March</t>
  </si>
  <si>
    <t>Mid Feb - Mid March</t>
  </si>
  <si>
    <t>Mar/Apr</t>
  </si>
  <si>
    <t>Resources</t>
  </si>
  <si>
    <t>First Nine Months</t>
  </si>
  <si>
    <t>Mid-April</t>
  </si>
  <si>
    <t>July-April</t>
  </si>
  <si>
    <t>FY 2006/07</t>
  </si>
  <si>
    <t>4.Share in trade balance</t>
  </si>
  <si>
    <t>2005/06R</t>
  </si>
  <si>
    <r>
      <t>2004/05</t>
    </r>
    <r>
      <rPr>
        <vertAlign val="superscript"/>
        <sz val="10"/>
        <rFont val="Times New Roman"/>
        <family val="1"/>
      </rPr>
      <t>R</t>
    </r>
  </si>
  <si>
    <r>
      <t>2005/06</t>
    </r>
    <r>
      <rPr>
        <vertAlign val="superscript"/>
        <sz val="10"/>
        <rFont val="Times New Roman"/>
        <family val="1"/>
      </rPr>
      <t>P</t>
    </r>
  </si>
  <si>
    <r>
      <t>2006/07</t>
    </r>
    <r>
      <rPr>
        <vertAlign val="superscript"/>
        <sz val="10"/>
        <rFont val="Times New Roman"/>
        <family val="1"/>
      </rPr>
      <t>P</t>
    </r>
  </si>
  <si>
    <t>A. Major Commodities</t>
  </si>
  <si>
    <t xml:space="preserve">         (a) Hessian</t>
  </si>
  <si>
    <t xml:space="preserve">         (b) Sackings</t>
  </si>
  <si>
    <t xml:space="preserve">         (c) Twines</t>
  </si>
  <si>
    <t>* includes P.P. fabric</t>
  </si>
  <si>
    <t>Tyre, Tubes &amp; Flapes</t>
  </si>
  <si>
    <t>ok</t>
  </si>
  <si>
    <t>During 9 months</t>
  </si>
  <si>
    <t>7 months</t>
  </si>
  <si>
    <t>9 Months</t>
  </si>
  <si>
    <t>Percent Change</t>
  </si>
  <si>
    <t>Apr-Apr</t>
  </si>
  <si>
    <r>
      <t xml:space="preserve">Sources: </t>
    </r>
    <r>
      <rPr>
        <sz val="8"/>
        <rFont val="Arial"/>
        <family val="2"/>
      </rPr>
      <t>h</t>
    </r>
    <r>
      <rPr>
        <u val="single"/>
        <sz val="8"/>
        <rFont val="Arial"/>
        <family val="2"/>
      </rPr>
      <t>ttp://www.eia.doe.gov/emeu/international/crude1.xls</t>
    </r>
    <r>
      <rPr>
        <sz val="8"/>
        <rFont val="Arial"/>
        <family val="2"/>
      </rPr>
      <t xml:space="preserve"> and </t>
    </r>
    <r>
      <rPr>
        <u val="single"/>
        <sz val="8"/>
        <rFont val="Arial"/>
        <family val="2"/>
      </rPr>
      <t>http://www.kitco.com/gold.londonfix.html</t>
    </r>
  </si>
  <si>
    <t xml:space="preserve"> (Rs. in million)</t>
  </si>
  <si>
    <t>Changes during the first nine months of FY</t>
  </si>
  <si>
    <t>Point to point change(Oct to Oct)</t>
  </si>
  <si>
    <t>Monetary aggregates</t>
  </si>
  <si>
    <t>Percent</t>
  </si>
  <si>
    <t>Money multiplier (M1)</t>
  </si>
  <si>
    <t>Money multiplier (M2)</t>
  </si>
  <si>
    <t xml:space="preserve"> e = estimates, p=provisional</t>
  </si>
  <si>
    <t>FACTORS AFFACTING RESERVE MONEY</t>
  </si>
  <si>
    <t>1. NFA (a-b)</t>
  </si>
  <si>
    <t xml:space="preserve">   a. Foreign Assets</t>
  </si>
  <si>
    <t xml:space="preserve">   b. Foreign Liabilities</t>
  </si>
  <si>
    <t>2. NDA (a-b)</t>
  </si>
  <si>
    <t xml:space="preserve">   a. Total Domestic Assets</t>
  </si>
  <si>
    <t xml:space="preserve">      Claims on Govt.</t>
  </si>
  <si>
    <t xml:space="preserve">      Claims on Govt. Ent.</t>
  </si>
  <si>
    <t xml:space="preserve">      Claims on Banks</t>
  </si>
  <si>
    <t xml:space="preserve">      Claims on Pvt. Sector</t>
  </si>
  <si>
    <t xml:space="preserve">      Other Assets</t>
  </si>
  <si>
    <t xml:space="preserve">   b. Total Domestic Liabilities</t>
  </si>
  <si>
    <t xml:space="preserve">      Govt.Deposits</t>
  </si>
  <si>
    <t xml:space="preserve">      Capital and Reserve</t>
  </si>
  <si>
    <t xml:space="preserve">      Other Liabilities</t>
  </si>
  <si>
    <t>3. Reserve Money (sources)</t>
  </si>
  <si>
    <t xml:space="preserve">   Reserve Money (uses)</t>
  </si>
  <si>
    <t xml:space="preserve">   Currency Outside Banks</t>
  </si>
  <si>
    <t xml:space="preserve">   Currency Held by Com.Banks</t>
  </si>
  <si>
    <t xml:space="preserve">   Deposits of Com.Banks</t>
  </si>
  <si>
    <t xml:space="preserve">   Other Deposits</t>
  </si>
  <si>
    <t>Assets (1.a+2.a)</t>
  </si>
  <si>
    <t>Liabilities (1.b+2.b+3)</t>
  </si>
  <si>
    <t>Balance check</t>
  </si>
  <si>
    <t>MONETARY AUTHORITIES ACCOUINT</t>
  </si>
  <si>
    <t>(of which development banks)</t>
  </si>
  <si>
    <t xml:space="preserve">     5.2 Repo Lending</t>
  </si>
  <si>
    <t>11. Capital and Reserve</t>
  </si>
  <si>
    <t>p  = provisional. , e=estimates</t>
  </si>
  <si>
    <t xml:space="preserve">    Other Liabilities*</t>
  </si>
  <si>
    <t xml:space="preserve">  56.2. Balance with Rastra Bank</t>
  </si>
  <si>
    <t>Loans and Advances*</t>
  </si>
  <si>
    <t xml:space="preserve">  6.1. Claims on Government</t>
  </si>
  <si>
    <t xml:space="preserve">  6.2. Claims on  Non-Financial Govt. Ent.</t>
  </si>
  <si>
    <t xml:space="preserve">             Government</t>
  </si>
  <si>
    <t xml:space="preserve"> 6.5. Foreign Bills Purchased &amp; Discounted</t>
  </si>
  <si>
    <t>Total Domestic Deposit</t>
  </si>
  <si>
    <t xml:space="preserve"> 2/ Adjusting the exchange valuation gain of Rs 2.6 million</t>
  </si>
  <si>
    <t>*Adjusting credit write-off by NBL and RBB</t>
  </si>
  <si>
    <t xml:space="preserve">Changes in the First Nine Months of </t>
  </si>
  <si>
    <t>Table 24</t>
  </si>
  <si>
    <t xml:space="preserve">           (US $ in million)</t>
  </si>
  <si>
    <t>Mid-Apr.</t>
  </si>
  <si>
    <t>Mid-Jul To Mid-Apr.</t>
  </si>
  <si>
    <t>.</t>
  </si>
  <si>
    <t xml:space="preserve">            *= Change in NFA is derived by taking mid-July as base and minus (-) sign indicates increase.</t>
  </si>
  <si>
    <t>Period end Buying Rate</t>
  </si>
  <si>
    <t>Gross Foreign Exchange Holdings of the Banking Sector (in US $)</t>
  </si>
  <si>
    <t xml:space="preserve">         Domestic Credit*</t>
  </si>
  <si>
    <t xml:space="preserve">           Claims on Private Sector*</t>
  </si>
  <si>
    <t xml:space="preserve">          Net Non-Monetary Liabilities*</t>
  </si>
  <si>
    <t xml:space="preserve">    10.2 PRGF</t>
  </si>
  <si>
    <t xml:space="preserve">        Claims on Private Sector*</t>
  </si>
  <si>
    <t xml:space="preserve">MID-APRIL 2007 </t>
  </si>
  <si>
    <t xml:space="preserve"> EXPORT OF MAJOR COMMODITIES TO INDIA</t>
  </si>
  <si>
    <t xml:space="preserve"> EXPORT OF MAJOR COMMODITIES TO OTHER COUNTRIES</t>
  </si>
  <si>
    <t>IMPORT OF SELECTED COMMODITIES FROM INDIA</t>
  </si>
  <si>
    <t>IMPORT OF SELECTED COMMODITIES FROM OTHER COUNTIRES</t>
  </si>
  <si>
    <t>SUMMARY BALANCE OF PAYMENTS</t>
  </si>
  <si>
    <t>GROSS FOREIGN EXCHANGE HOLDING OF THE BANKING SECTOR</t>
  </si>
  <si>
    <t>Table 22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</si>
</sst>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0.0_)"/>
    <numFmt numFmtId="167" formatCode="0_)"/>
    <numFmt numFmtId="168" formatCode="0.00_)"/>
    <numFmt numFmtId="169" formatCode="0.000"/>
    <numFmt numFmtId="170" formatCode="0.000000"/>
    <numFmt numFmtId="171" formatCode="0.00000"/>
    <numFmt numFmtId="172" formatCode="0.0000"/>
    <numFmt numFmtId="173" formatCode="0.0000000"/>
    <numFmt numFmtId="174" formatCode="0.000_)"/>
  </numFmts>
  <fonts count="50">
    <font>
      <sz val="10"/>
      <name val="Arial"/>
      <family val="0"/>
    </font>
    <font>
      <b/>
      <sz val="10"/>
      <name val="Times New Roman"/>
      <family val="1"/>
    </font>
    <font>
      <sz val="10"/>
      <name val="Times New Roman"/>
      <family val="1"/>
    </font>
    <font>
      <b/>
      <u val="single"/>
      <sz val="10"/>
      <name val="Times New Roman"/>
      <family val="1"/>
    </font>
    <font>
      <sz val="10"/>
      <name val="Courier"/>
      <family val="0"/>
    </font>
    <font>
      <b/>
      <sz val="28"/>
      <name val="Times New Roman"/>
      <family val="1"/>
    </font>
    <font>
      <b/>
      <sz val="22"/>
      <name val="Times New Roman"/>
      <family val="1"/>
    </font>
    <font>
      <b/>
      <sz val="20"/>
      <name val="Times New Roman"/>
      <family val="1"/>
    </font>
    <font>
      <b/>
      <sz val="12"/>
      <name val="Times New Roman"/>
      <family val="1"/>
    </font>
    <font>
      <b/>
      <i/>
      <sz val="10"/>
      <name val="Times New Roman"/>
      <family val="1"/>
    </font>
    <font>
      <sz val="9"/>
      <name val="Times New Roman"/>
      <family val="1"/>
    </font>
    <font>
      <b/>
      <sz val="11"/>
      <name val="Times New Roman"/>
      <family val="1"/>
    </font>
    <font>
      <sz val="8"/>
      <name val="Times New Roman"/>
      <family val="1"/>
    </font>
    <font>
      <sz val="12"/>
      <name val="Times New Roman"/>
      <family val="1"/>
    </font>
    <font>
      <b/>
      <sz val="14"/>
      <name val="Times New Roman"/>
      <family val="1"/>
    </font>
    <font>
      <u val="single"/>
      <sz val="10"/>
      <color indexed="12"/>
      <name val="Arial"/>
      <family val="0"/>
    </font>
    <font>
      <u val="single"/>
      <sz val="10"/>
      <color indexed="36"/>
      <name val="Arial"/>
      <family val="0"/>
    </font>
    <font>
      <i/>
      <sz val="11"/>
      <name val="Times New Roman"/>
      <family val="1"/>
    </font>
    <font>
      <b/>
      <vertAlign val="superscript"/>
      <sz val="10"/>
      <name val="Times New Roman"/>
      <family val="1"/>
    </font>
    <font>
      <b/>
      <sz val="9"/>
      <name val="Times New Roman"/>
      <family val="1"/>
    </font>
    <font>
      <b/>
      <sz val="14"/>
      <color indexed="8"/>
      <name val="Times New Roman"/>
      <family val="1"/>
    </font>
    <font>
      <sz val="11"/>
      <name val="Times New Roman"/>
      <family val="1"/>
    </font>
    <font>
      <b/>
      <sz val="8"/>
      <name val="Times New Roman"/>
      <family val="1"/>
    </font>
    <font>
      <i/>
      <sz val="10"/>
      <name val="Times New Roman"/>
      <family val="1"/>
    </font>
    <font>
      <sz val="14"/>
      <name val="Times New Roman"/>
      <family val="1"/>
    </font>
    <font>
      <b/>
      <sz val="16"/>
      <name val="Times New Roman"/>
      <family val="1"/>
    </font>
    <font>
      <b/>
      <i/>
      <sz val="12"/>
      <name val="Times New Roman"/>
      <family val="1"/>
    </font>
    <font>
      <i/>
      <sz val="8"/>
      <name val="Times New Roman"/>
      <family val="1"/>
    </font>
    <font>
      <u val="single"/>
      <sz val="10"/>
      <name val="Times New Roman"/>
      <family val="1"/>
    </font>
    <font>
      <sz val="18"/>
      <name val="Times New Roman"/>
      <family val="1"/>
    </font>
    <font>
      <i/>
      <sz val="9"/>
      <name val="Times New Roman"/>
      <family val="1"/>
    </font>
    <font>
      <i/>
      <vertAlign val="superscript"/>
      <sz val="9"/>
      <name val="Times New Roman"/>
      <family val="1"/>
    </font>
    <font>
      <sz val="8"/>
      <name val="Arial"/>
      <family val="2"/>
    </font>
    <font>
      <b/>
      <sz val="10"/>
      <name val="Arial"/>
      <family val="2"/>
    </font>
    <font>
      <b/>
      <vertAlign val="superscript"/>
      <sz val="9"/>
      <name val="Times New Roman"/>
      <family val="1"/>
    </font>
    <font>
      <sz val="9"/>
      <name val="Arial"/>
      <family val="2"/>
    </font>
    <font>
      <b/>
      <sz val="9"/>
      <name val="Arial"/>
      <family val="2"/>
    </font>
    <font>
      <i/>
      <sz val="9"/>
      <name val="Arial"/>
      <family val="2"/>
    </font>
    <font>
      <vertAlign val="superscript"/>
      <sz val="10"/>
      <name val="Times New Roman"/>
      <family val="1"/>
    </font>
    <font>
      <b/>
      <sz val="8"/>
      <name val="Arial"/>
      <family val="2"/>
    </font>
    <font>
      <b/>
      <u val="single"/>
      <sz val="8"/>
      <name val="Arial"/>
      <family val="2"/>
    </font>
    <font>
      <b/>
      <i/>
      <sz val="8"/>
      <name val="Arial"/>
      <family val="2"/>
    </font>
    <font>
      <u val="single"/>
      <sz val="8"/>
      <name val="Arial"/>
      <family val="2"/>
    </font>
    <font>
      <sz val="6"/>
      <name val="Times New Roman"/>
      <family val="1"/>
    </font>
    <font>
      <sz val="9.5"/>
      <name val="Times New Roman"/>
      <family val="1"/>
    </font>
    <font>
      <b/>
      <i/>
      <vertAlign val="superscript"/>
      <sz val="10"/>
      <name val="Times New Roman"/>
      <family val="1"/>
    </font>
    <font>
      <b/>
      <sz val="8"/>
      <name val="Tahoma"/>
      <family val="0"/>
    </font>
    <font>
      <sz val="8"/>
      <name val="Tahoma"/>
      <family val="0"/>
    </font>
    <font>
      <b/>
      <sz val="18"/>
      <name val="Times New Roman"/>
      <family val="1"/>
    </font>
    <font>
      <sz val="16"/>
      <name val="Times New Roman"/>
      <family val="1"/>
    </font>
  </fonts>
  <fills count="3">
    <fill>
      <patternFill/>
    </fill>
    <fill>
      <patternFill patternType="gray125"/>
    </fill>
    <fill>
      <patternFill patternType="solid">
        <fgColor indexed="22"/>
        <bgColor indexed="64"/>
      </patternFill>
    </fill>
  </fills>
  <borders count="60">
    <border>
      <left/>
      <right/>
      <top/>
      <bottom/>
      <diagonal/>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double"/>
      <right>
        <color indexed="63"/>
      </right>
      <top style="double"/>
      <bottom>
        <color indexed="63"/>
      </bottom>
    </border>
    <border>
      <left style="double"/>
      <right>
        <color indexed="63"/>
      </right>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color indexed="63"/>
      </left>
      <right style="hair"/>
      <top style="thin"/>
      <bottom>
        <color indexed="63"/>
      </bottom>
    </border>
    <border>
      <left style="hair"/>
      <right>
        <color indexed="63"/>
      </right>
      <top style="thin"/>
      <bottom>
        <color indexed="63"/>
      </bottom>
    </border>
    <border>
      <left style="hair"/>
      <right style="thin"/>
      <top>
        <color indexed="63"/>
      </top>
      <bottom>
        <color indexed="63"/>
      </bottom>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color indexed="63"/>
      </top>
      <bottom style="thin"/>
    </border>
    <border>
      <left style="hair"/>
      <right style="thin"/>
      <top style="thin"/>
      <bottom>
        <color indexed="63"/>
      </bottom>
    </border>
    <border>
      <left>
        <color indexed="63"/>
      </left>
      <right>
        <color indexed="63"/>
      </right>
      <top style="medium"/>
      <bottom>
        <color indexed="63"/>
      </bottom>
    </border>
    <border>
      <left>
        <color indexed="63"/>
      </left>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double"/>
      <right>
        <color indexed="63"/>
      </right>
      <top>
        <color indexed="63"/>
      </top>
      <bottom style="thin"/>
    </border>
    <border>
      <left>
        <color indexed="63"/>
      </left>
      <right>
        <color indexed="63"/>
      </right>
      <top>
        <color indexed="63"/>
      </top>
      <bottom style="double"/>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165" fontId="4" fillId="0" borderId="0">
      <alignment/>
      <protection/>
    </xf>
    <xf numFmtId="165" fontId="4"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173">
    <xf numFmtId="0" fontId="0" fillId="0" borderId="0" xfId="0" applyAlignment="1">
      <alignment/>
    </xf>
    <xf numFmtId="165" fontId="2" fillId="0" borderId="0" xfId="22" applyFont="1">
      <alignment/>
      <protection/>
    </xf>
    <xf numFmtId="165" fontId="2" fillId="0" borderId="1" xfId="22" applyNumberFormat="1" applyFont="1" applyBorder="1" applyAlignment="1" applyProtection="1">
      <alignment horizontal="centerContinuous"/>
      <protection/>
    </xf>
    <xf numFmtId="165" fontId="2" fillId="0" borderId="2" xfId="22" applyFont="1" applyBorder="1" applyAlignment="1">
      <alignment horizontal="centerContinuous"/>
      <protection/>
    </xf>
    <xf numFmtId="165" fontId="2" fillId="0" borderId="3" xfId="22" applyNumberFormat="1" applyFont="1" applyBorder="1" applyAlignment="1" applyProtection="1">
      <alignment horizontal="center"/>
      <protection/>
    </xf>
    <xf numFmtId="165" fontId="2" fillId="0" borderId="0" xfId="22" applyNumberFormat="1" applyFont="1" applyAlignment="1" applyProtection="1">
      <alignment horizontal="left"/>
      <protection/>
    </xf>
    <xf numFmtId="164" fontId="2" fillId="0" borderId="0" xfId="22" applyNumberFormat="1" applyFont="1">
      <alignment/>
      <protection/>
    </xf>
    <xf numFmtId="0" fontId="2" fillId="0" borderId="0" xfId="0" applyFont="1" applyAlignment="1">
      <alignment/>
    </xf>
    <xf numFmtId="0" fontId="2" fillId="0" borderId="0" xfId="0" applyFont="1" applyAlignment="1">
      <alignment horizontal="left"/>
    </xf>
    <xf numFmtId="0" fontId="2" fillId="0" borderId="0" xfId="0" applyFont="1" applyBorder="1" applyAlignment="1">
      <alignment/>
    </xf>
    <xf numFmtId="0" fontId="1" fillId="0" borderId="0" xfId="0" applyFont="1" applyBorder="1" applyAlignment="1">
      <alignment vertical="center"/>
    </xf>
    <xf numFmtId="0" fontId="7" fillId="0" borderId="0"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vertical="center"/>
    </xf>
    <xf numFmtId="164" fontId="2" fillId="0" borderId="0" xfId="0" applyNumberFormat="1"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xf>
    <xf numFmtId="165" fontId="2" fillId="0" borderId="0" xfId="22" applyNumberFormat="1" applyFont="1" applyBorder="1" applyAlignment="1" applyProtection="1">
      <alignment horizontal="center"/>
      <protection/>
    </xf>
    <xf numFmtId="165" fontId="2" fillId="0" borderId="0" xfId="22" applyNumberFormat="1" applyFont="1" applyBorder="1" applyAlignment="1" applyProtection="1">
      <alignment horizontal="center" vertical="center"/>
      <protection/>
    </xf>
    <xf numFmtId="0" fontId="12" fillId="0" borderId="0" xfId="0" applyFont="1" applyBorder="1" applyAlignment="1">
      <alignment vertical="top" wrapText="1"/>
    </xf>
    <xf numFmtId="0" fontId="2" fillId="0" borderId="6" xfId="0" applyFont="1" applyBorder="1" applyAlignment="1">
      <alignment/>
    </xf>
    <xf numFmtId="0" fontId="2" fillId="0" borderId="0" xfId="0" applyFont="1" applyAlignment="1">
      <alignment horizontal="right"/>
    </xf>
    <xf numFmtId="0" fontId="1" fillId="0" borderId="0" xfId="0" applyFont="1" applyAlignment="1">
      <alignment/>
    </xf>
    <xf numFmtId="0" fontId="2" fillId="0" borderId="7" xfId="0" applyFont="1" applyBorder="1" applyAlignment="1">
      <alignment/>
    </xf>
    <xf numFmtId="0" fontId="2" fillId="0" borderId="8" xfId="0" applyFont="1" applyBorder="1" applyAlignment="1">
      <alignment/>
    </xf>
    <xf numFmtId="0" fontId="2" fillId="0" borderId="3" xfId="0" applyFont="1" applyBorder="1" applyAlignment="1">
      <alignment/>
    </xf>
    <xf numFmtId="0" fontId="3" fillId="0" borderId="8" xfId="0" applyFont="1" applyBorder="1" applyAlignment="1">
      <alignment/>
    </xf>
    <xf numFmtId="0" fontId="2" fillId="0" borderId="8" xfId="0" applyFont="1" applyBorder="1" applyAlignment="1" quotePrefix="1">
      <alignment horizontal="left"/>
    </xf>
    <xf numFmtId="0" fontId="2" fillId="0" borderId="8" xfId="0" applyFont="1" applyFill="1" applyBorder="1" applyAlignment="1">
      <alignment/>
    </xf>
    <xf numFmtId="0" fontId="2" fillId="0" borderId="3" xfId="0" applyFont="1" applyFill="1" applyBorder="1" applyAlignment="1">
      <alignment/>
    </xf>
    <xf numFmtId="0" fontId="2" fillId="0" borderId="9" xfId="0" applyFont="1" applyFill="1" applyBorder="1" applyAlignment="1">
      <alignment/>
    </xf>
    <xf numFmtId="0" fontId="2" fillId="0" borderId="0" xfId="0" applyFont="1" applyAlignment="1" quotePrefix="1">
      <alignment horizontal="left"/>
    </xf>
    <xf numFmtId="0" fontId="2" fillId="0" borderId="0" xfId="0" applyFont="1" applyBorder="1" applyAlignment="1" quotePrefix="1">
      <alignment horizontal="left"/>
    </xf>
    <xf numFmtId="168" fontId="2" fillId="0" borderId="0" xfId="0" applyNumberFormat="1" applyFont="1" applyAlignment="1">
      <alignment/>
    </xf>
    <xf numFmtId="0" fontId="2" fillId="0" borderId="7" xfId="0" applyFont="1" applyFill="1" applyBorder="1" applyAlignment="1">
      <alignment/>
    </xf>
    <xf numFmtId="0" fontId="2" fillId="0" borderId="10" xfId="0" applyFont="1" applyBorder="1" applyAlignment="1">
      <alignment/>
    </xf>
    <xf numFmtId="0" fontId="13" fillId="0" borderId="0" xfId="0" applyFont="1" applyBorder="1" applyAlignment="1">
      <alignment horizontal="center"/>
    </xf>
    <xf numFmtId="0" fontId="21" fillId="0" borderId="0" xfId="0" applyFont="1" applyBorder="1" applyAlignment="1">
      <alignment horizontal="center"/>
    </xf>
    <xf numFmtId="0" fontId="21" fillId="0" borderId="0" xfId="0" applyFont="1" applyBorder="1" applyAlignment="1">
      <alignment/>
    </xf>
    <xf numFmtId="0" fontId="21" fillId="0" borderId="0" xfId="0" applyFont="1" applyAlignment="1">
      <alignment/>
    </xf>
    <xf numFmtId="0" fontId="21" fillId="0" borderId="0" xfId="0" applyFont="1" applyFill="1" applyBorder="1" applyAlignment="1">
      <alignment/>
    </xf>
    <xf numFmtId="2" fontId="10" fillId="0" borderId="0" xfId="0" applyNumberFormat="1" applyFont="1" applyBorder="1" applyAlignment="1">
      <alignment/>
    </xf>
    <xf numFmtId="0" fontId="10" fillId="0" borderId="0" xfId="0" applyFont="1" applyAlignment="1">
      <alignment/>
    </xf>
    <xf numFmtId="0" fontId="10" fillId="0" borderId="0" xfId="0" applyFont="1" applyBorder="1" applyAlignment="1">
      <alignment/>
    </xf>
    <xf numFmtId="0" fontId="10" fillId="0" borderId="6" xfId="0" applyFont="1" applyBorder="1" applyAlignment="1">
      <alignment/>
    </xf>
    <xf numFmtId="2" fontId="10" fillId="0" borderId="6" xfId="0" applyNumberFormat="1" applyFont="1" applyBorder="1" applyAlignment="1">
      <alignment/>
    </xf>
    <xf numFmtId="2" fontId="10" fillId="0" borderId="11" xfId="0" applyNumberFormat="1" applyFont="1" applyBorder="1" applyAlignment="1">
      <alignment/>
    </xf>
    <xf numFmtId="0" fontId="1" fillId="2" borderId="11" xfId="0" applyFont="1" applyFill="1" applyBorder="1" applyAlignment="1">
      <alignment horizontal="center" vertical="center"/>
    </xf>
    <xf numFmtId="165" fontId="1" fillId="0" borderId="12" xfId="22" applyNumberFormat="1" applyFont="1" applyBorder="1" applyAlignment="1" applyProtection="1">
      <alignment horizontal="center" vertical="center"/>
      <protection/>
    </xf>
    <xf numFmtId="0" fontId="1" fillId="0" borderId="0" xfId="0" applyFont="1" applyBorder="1" applyAlignment="1">
      <alignment/>
    </xf>
    <xf numFmtId="0" fontId="2" fillId="0" borderId="9" xfId="0" applyFont="1" applyBorder="1" applyAlignment="1">
      <alignment/>
    </xf>
    <xf numFmtId="0" fontId="10" fillId="0" borderId="0" xfId="0" applyFont="1" applyAlignment="1">
      <alignment horizontal="right"/>
    </xf>
    <xf numFmtId="0" fontId="2" fillId="0" borderId="11" xfId="0" applyFont="1" applyBorder="1" applyAlignment="1">
      <alignment/>
    </xf>
    <xf numFmtId="0" fontId="1" fillId="2" borderId="9" xfId="0" applyFont="1" applyFill="1" applyBorder="1" applyAlignment="1">
      <alignment horizontal="center" vertical="center"/>
    </xf>
    <xf numFmtId="0" fontId="1" fillId="0" borderId="13" xfId="0" applyFont="1" applyBorder="1" applyAlignment="1">
      <alignment/>
    </xf>
    <xf numFmtId="0" fontId="1" fillId="0" borderId="6" xfId="0" applyFont="1" applyBorder="1" applyAlignment="1">
      <alignment/>
    </xf>
    <xf numFmtId="0" fontId="2" fillId="0" borderId="14" xfId="0" applyFont="1" applyBorder="1" applyAlignment="1">
      <alignment/>
    </xf>
    <xf numFmtId="0" fontId="1" fillId="0" borderId="14" xfId="0" applyFont="1" applyFill="1" applyBorder="1" applyAlignment="1">
      <alignment/>
    </xf>
    <xf numFmtId="0" fontId="2" fillId="0" borderId="6" xfId="0" applyFont="1" applyFill="1" applyBorder="1" applyAlignment="1">
      <alignment/>
    </xf>
    <xf numFmtId="0" fontId="2" fillId="0" borderId="11" xfId="0" applyFont="1" applyFill="1" applyBorder="1" applyAlignment="1">
      <alignment/>
    </xf>
    <xf numFmtId="0" fontId="2" fillId="0" borderId="14" xfId="0" applyFont="1" applyBorder="1" applyAlignment="1" quotePrefix="1">
      <alignment horizontal="left"/>
    </xf>
    <xf numFmtId="0" fontId="2" fillId="0" borderId="6" xfId="0" applyFont="1" applyBorder="1" applyAlignment="1" quotePrefix="1">
      <alignment horizontal="left"/>
    </xf>
    <xf numFmtId="0" fontId="1" fillId="0" borderId="11" xfId="0" applyFont="1" applyBorder="1" applyAlignment="1" quotePrefix="1">
      <alignment horizontal="left"/>
    </xf>
    <xf numFmtId="0" fontId="3" fillId="2" borderId="14" xfId="0" applyFont="1" applyFill="1" applyBorder="1" applyAlignment="1">
      <alignment/>
    </xf>
    <xf numFmtId="0" fontId="2" fillId="2" borderId="7" xfId="0" applyFont="1" applyFill="1" applyBorder="1" applyAlignment="1">
      <alignment/>
    </xf>
    <xf numFmtId="0" fontId="2" fillId="2" borderId="15" xfId="0" applyFont="1" applyFill="1" applyBorder="1" applyAlignment="1">
      <alignment/>
    </xf>
    <xf numFmtId="0" fontId="2" fillId="2" borderId="16" xfId="0" applyFont="1" applyFill="1" applyBorder="1" applyAlignment="1">
      <alignment/>
    </xf>
    <xf numFmtId="0" fontId="1" fillId="2" borderId="14" xfId="0" applyFont="1" applyFill="1" applyBorder="1" applyAlignment="1" quotePrefix="1">
      <alignment horizontal="centerContinuous"/>
    </xf>
    <xf numFmtId="0" fontId="1" fillId="2" borderId="7" xfId="0" applyFont="1" applyFill="1" applyBorder="1" applyAlignment="1" quotePrefix="1">
      <alignment horizontal="centerContinuous"/>
    </xf>
    <xf numFmtId="0" fontId="2" fillId="2" borderId="6" xfId="0" applyFont="1" applyFill="1" applyBorder="1" applyAlignment="1">
      <alignment/>
    </xf>
    <xf numFmtId="0" fontId="2" fillId="2" borderId="8" xfId="0" applyFont="1" applyFill="1" applyBorder="1" applyAlignment="1">
      <alignment/>
    </xf>
    <xf numFmtId="0" fontId="1" fillId="2" borderId="10" xfId="0" applyFont="1" applyFill="1" applyBorder="1" applyAlignment="1" quotePrefix="1">
      <alignment horizontal="center"/>
    </xf>
    <xf numFmtId="0" fontId="1" fillId="2" borderId="11" xfId="0" applyFont="1" applyFill="1" applyBorder="1" applyAlignment="1" quotePrefix="1">
      <alignment horizontal="centerContinuous"/>
    </xf>
    <xf numFmtId="0" fontId="1" fillId="2" borderId="3" xfId="0" applyFont="1" applyFill="1" applyBorder="1" applyAlignment="1" quotePrefix="1">
      <alignment horizontal="centerContinuous"/>
    </xf>
    <xf numFmtId="0" fontId="2" fillId="2" borderId="11" xfId="0" applyFont="1" applyFill="1" applyBorder="1" applyAlignment="1">
      <alignment/>
    </xf>
    <xf numFmtId="0" fontId="2" fillId="2" borderId="3" xfId="0" applyFont="1" applyFill="1" applyBorder="1" applyAlignment="1">
      <alignment/>
    </xf>
    <xf numFmtId="0" fontId="1" fillId="2" borderId="17" xfId="0" applyFont="1" applyFill="1" applyBorder="1" applyAlignment="1" quotePrefix="1">
      <alignment horizontal="center"/>
    </xf>
    <xf numFmtId="0" fontId="1" fillId="2" borderId="12" xfId="0" applyFont="1" applyFill="1" applyBorder="1" applyAlignment="1" quotePrefix="1">
      <alignment horizontal="center"/>
    </xf>
    <xf numFmtId="2" fontId="19" fillId="0" borderId="0" xfId="0" applyNumberFormat="1" applyFont="1" applyBorder="1" applyAlignment="1">
      <alignment/>
    </xf>
    <xf numFmtId="2" fontId="10" fillId="0" borderId="8" xfId="0" applyNumberFormat="1" applyFont="1" applyBorder="1" applyAlignment="1">
      <alignment/>
    </xf>
    <xf numFmtId="2" fontId="19" fillId="0" borderId="8" xfId="0" applyNumberFormat="1" applyFont="1" applyBorder="1" applyAlignment="1">
      <alignment/>
    </xf>
    <xf numFmtId="0" fontId="10" fillId="0" borderId="8" xfId="0" applyFont="1" applyBorder="1" applyAlignment="1">
      <alignment/>
    </xf>
    <xf numFmtId="0" fontId="2" fillId="0" borderId="10" xfId="0" applyFont="1" applyBorder="1" applyAlignment="1">
      <alignment horizontal="center"/>
    </xf>
    <xf numFmtId="166" fontId="2" fillId="0" borderId="10" xfId="0" applyNumberFormat="1" applyFont="1" applyBorder="1" applyAlignment="1" applyProtection="1">
      <alignment horizontal="center"/>
      <protection/>
    </xf>
    <xf numFmtId="166" fontId="2" fillId="0" borderId="10" xfId="0" applyNumberFormat="1" applyFont="1" applyBorder="1" applyAlignment="1">
      <alignment horizontal="left" indent="2"/>
    </xf>
    <xf numFmtId="0" fontId="2" fillId="0" borderId="10" xfId="0" applyFont="1" applyBorder="1" applyAlignment="1">
      <alignment horizontal="left" indent="2"/>
    </xf>
    <xf numFmtId="2" fontId="19" fillId="0" borderId="6" xfId="0" applyNumberFormat="1" applyFont="1" applyBorder="1" applyAlignment="1">
      <alignment/>
    </xf>
    <xf numFmtId="0" fontId="1" fillId="2" borderId="3" xfId="0" applyFont="1" applyFill="1" applyBorder="1" applyAlignment="1">
      <alignment horizontal="center" vertical="center" wrapText="1"/>
    </xf>
    <xf numFmtId="0" fontId="2" fillId="0" borderId="17" xfId="0" applyFont="1" applyBorder="1" applyAlignment="1">
      <alignment horizontal="center"/>
    </xf>
    <xf numFmtId="166" fontId="2" fillId="0" borderId="17" xfId="0" applyNumberFormat="1" applyFont="1" applyBorder="1" applyAlignment="1" applyProtection="1">
      <alignment horizontal="left" indent="2"/>
      <protection/>
    </xf>
    <xf numFmtId="2" fontId="10" fillId="0" borderId="9" xfId="0" applyNumberFormat="1" applyFont="1" applyBorder="1" applyAlignment="1">
      <alignment/>
    </xf>
    <xf numFmtId="2" fontId="10" fillId="0" borderId="3" xfId="0" applyNumberFormat="1" applyFont="1" applyBorder="1" applyAlignment="1">
      <alignment/>
    </xf>
    <xf numFmtId="0" fontId="8" fillId="0" borderId="0" xfId="0" applyFont="1" applyAlignment="1">
      <alignment/>
    </xf>
    <xf numFmtId="0" fontId="24" fillId="0" borderId="0" xfId="0" applyFont="1" applyAlignment="1">
      <alignment/>
    </xf>
    <xf numFmtId="0" fontId="8" fillId="0" borderId="0" xfId="0" applyFont="1" applyBorder="1" applyAlignment="1">
      <alignment horizontal="right"/>
    </xf>
    <xf numFmtId="0" fontId="2" fillId="0" borderId="17" xfId="0" applyFont="1" applyBorder="1" applyAlignment="1">
      <alignment/>
    </xf>
    <xf numFmtId="0" fontId="25" fillId="0" borderId="0" xfId="0" applyFont="1" applyAlignment="1">
      <alignment horizontal="centerContinuous"/>
    </xf>
    <xf numFmtId="165" fontId="1" fillId="0" borderId="9" xfId="22" applyFont="1" applyBorder="1" applyAlignment="1" quotePrefix="1">
      <alignment horizontal="center"/>
      <protection/>
    </xf>
    <xf numFmtId="165" fontId="2" fillId="0" borderId="10" xfId="22" applyNumberFormat="1" applyFont="1" applyBorder="1" applyAlignment="1" applyProtection="1">
      <alignment horizontal="center" vertical="center"/>
      <protection/>
    </xf>
    <xf numFmtId="166" fontId="2" fillId="0" borderId="8" xfId="22" applyNumberFormat="1" applyFont="1" applyBorder="1" applyAlignment="1" applyProtection="1">
      <alignment horizontal="center" vertical="center"/>
      <protection/>
    </xf>
    <xf numFmtId="166" fontId="2" fillId="0" borderId="3" xfId="22" applyNumberFormat="1" applyFont="1" applyBorder="1" applyAlignment="1" applyProtection="1">
      <alignment horizontal="center" vertical="center"/>
      <protection/>
    </xf>
    <xf numFmtId="164" fontId="1" fillId="0" borderId="12" xfId="22" applyNumberFormat="1" applyFont="1" applyBorder="1" applyAlignment="1">
      <alignment horizontal="center" vertical="center"/>
      <protection/>
    </xf>
    <xf numFmtId="0" fontId="1" fillId="0" borderId="12" xfId="0" applyFont="1" applyBorder="1" applyAlignment="1">
      <alignment horizontal="center" vertical="center"/>
    </xf>
    <xf numFmtId="0" fontId="26" fillId="0" borderId="5" xfId="0" applyFont="1" applyBorder="1" applyAlignment="1">
      <alignment horizontal="left" vertical="center"/>
    </xf>
    <xf numFmtId="0" fontId="26" fillId="0" borderId="0" xfId="0" applyFont="1" applyBorder="1" applyAlignment="1">
      <alignment vertical="center"/>
    </xf>
    <xf numFmtId="164" fontId="1" fillId="0" borderId="1" xfId="0" applyNumberFormat="1" applyFont="1" applyBorder="1" applyAlignment="1">
      <alignment vertical="center"/>
    </xf>
    <xf numFmtId="0" fontId="21" fillId="0" borderId="0" xfId="0" applyFont="1" applyBorder="1" applyAlignment="1">
      <alignment horizontal="left"/>
    </xf>
    <xf numFmtId="164" fontId="1" fillId="0" borderId="1" xfId="22" applyNumberFormat="1" applyFont="1" applyBorder="1" applyAlignment="1">
      <alignment horizontal="center" vertical="center"/>
      <protection/>
    </xf>
    <xf numFmtId="164" fontId="11" fillId="0" borderId="18" xfId="21" applyNumberFormat="1" applyFont="1" applyBorder="1">
      <alignment/>
      <protection/>
    </xf>
    <xf numFmtId="164" fontId="11" fillId="0" borderId="19" xfId="21" applyNumberFormat="1" applyFont="1" applyBorder="1">
      <alignment/>
      <protection/>
    </xf>
    <xf numFmtId="164" fontId="1" fillId="0" borderId="20" xfId="21" applyNumberFormat="1" applyFont="1" applyBorder="1" applyAlignment="1">
      <alignment horizontal="center"/>
      <protection/>
    </xf>
    <xf numFmtId="164" fontId="1" fillId="0" borderId="21" xfId="21" applyNumberFormat="1" applyFont="1" applyBorder="1" applyAlignment="1">
      <alignment horizontal="center"/>
      <protection/>
    </xf>
    <xf numFmtId="164" fontId="1" fillId="0" borderId="22" xfId="21" applyNumberFormat="1" applyFont="1" applyBorder="1" applyAlignment="1">
      <alignment horizontal="center"/>
      <protection/>
    </xf>
    <xf numFmtId="164" fontId="1" fillId="0" borderId="23" xfId="21" applyNumberFormat="1" applyFont="1" applyBorder="1" applyAlignment="1">
      <alignment horizontal="center"/>
      <protection/>
    </xf>
    <xf numFmtId="164" fontId="2" fillId="0" borderId="20" xfId="21" applyNumberFormat="1" applyFont="1" applyBorder="1" applyAlignment="1">
      <alignment horizontal="center"/>
      <protection/>
    </xf>
    <xf numFmtId="164" fontId="2" fillId="0" borderId="21" xfId="21" applyNumberFormat="1" applyFont="1" applyBorder="1" applyAlignment="1">
      <alignment horizontal="center"/>
      <protection/>
    </xf>
    <xf numFmtId="164" fontId="2" fillId="0" borderId="22" xfId="21" applyNumberFormat="1" applyFont="1" applyBorder="1" applyAlignment="1">
      <alignment horizontal="center"/>
      <protection/>
    </xf>
    <xf numFmtId="164" fontId="2" fillId="0" borderId="23" xfId="21" applyNumberFormat="1" applyFont="1" applyBorder="1" applyAlignment="1">
      <alignment horizontal="center"/>
      <protection/>
    </xf>
    <xf numFmtId="0" fontId="1" fillId="2" borderId="17" xfId="0" applyFont="1" applyFill="1" applyBorder="1" applyAlignment="1" applyProtection="1">
      <alignment horizontal="center" vertical="center"/>
      <protection/>
    </xf>
    <xf numFmtId="0" fontId="1" fillId="2" borderId="3" xfId="0" applyFont="1" applyFill="1" applyBorder="1" applyAlignment="1" applyProtection="1">
      <alignment horizontal="center" vertical="center"/>
      <protection/>
    </xf>
    <xf numFmtId="0" fontId="1" fillId="2" borderId="12"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15" xfId="0" applyFont="1" applyBorder="1" applyAlignment="1">
      <alignment/>
    </xf>
    <xf numFmtId="0" fontId="1" fillId="0" borderId="17" xfId="0" applyFont="1" applyBorder="1" applyAlignment="1">
      <alignment/>
    </xf>
    <xf numFmtId="0" fontId="1" fillId="0" borderId="10" xfId="0" applyFont="1" applyBorder="1" applyAlignment="1">
      <alignment/>
    </xf>
    <xf numFmtId="0" fontId="22" fillId="2" borderId="1" xfId="0" applyFont="1" applyFill="1" applyBorder="1" applyAlignment="1">
      <alignment horizontal="center" vertical="center"/>
    </xf>
    <xf numFmtId="0" fontId="1" fillId="2" borderId="10" xfId="0" applyFont="1" applyFill="1" applyBorder="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2" fillId="0" borderId="0" xfId="0" applyFont="1" applyAlignment="1">
      <alignment horizontal="center" vertical="center"/>
    </xf>
    <xf numFmtId="0" fontId="8" fillId="0" borderId="0" xfId="0" applyFont="1" applyFill="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2" fillId="0" borderId="0" xfId="0" applyFont="1" applyBorder="1" applyAlignment="1">
      <alignment horizontal="centerContinuous" vertical="center"/>
    </xf>
    <xf numFmtId="0" fontId="2" fillId="0" borderId="12" xfId="0" applyFont="1" applyBorder="1" applyAlignment="1" quotePrefix="1">
      <alignment horizontal="center" vertical="center"/>
    </xf>
    <xf numFmtId="0" fontId="2" fillId="0" borderId="12" xfId="0" applyFont="1" applyBorder="1" applyAlignment="1">
      <alignment horizontal="center" vertical="center"/>
    </xf>
    <xf numFmtId="164" fontId="2" fillId="0" borderId="1" xfId="0" applyNumberFormat="1" applyFont="1" applyBorder="1" applyAlignment="1">
      <alignment horizontal="center" vertical="center"/>
    </xf>
    <xf numFmtId="164" fontId="2" fillId="0" borderId="12" xfId="0" applyNumberFormat="1" applyFont="1" applyBorder="1" applyAlignment="1">
      <alignment horizontal="center" vertical="center"/>
    </xf>
    <xf numFmtId="164" fontId="2" fillId="0" borderId="0" xfId="0" applyNumberFormat="1" applyFont="1" applyAlignment="1">
      <alignment vertical="center"/>
    </xf>
    <xf numFmtId="0" fontId="2" fillId="0" borderId="10" xfId="0" applyFont="1" applyBorder="1" applyAlignment="1" quotePrefix="1">
      <alignment horizontal="center" vertical="center"/>
    </xf>
    <xf numFmtId="0" fontId="2" fillId="0" borderId="10" xfId="0" applyFont="1" applyBorder="1" applyAlignment="1">
      <alignment horizontal="center" vertical="center"/>
    </xf>
    <xf numFmtId="0" fontId="27" fillId="0" borderId="10" xfId="0" applyFont="1" applyBorder="1" applyAlignment="1">
      <alignment horizontal="left" vertical="center"/>
    </xf>
    <xf numFmtId="0" fontId="27" fillId="0" borderId="17" xfId="0" applyFont="1" applyBorder="1" applyAlignment="1">
      <alignment horizontal="left" vertical="center"/>
    </xf>
    <xf numFmtId="0" fontId="2" fillId="0" borderId="17" xfId="0" applyFont="1" applyBorder="1" applyAlignment="1">
      <alignment horizontal="center" vertical="center"/>
    </xf>
    <xf numFmtId="2" fontId="2" fillId="0" borderId="10" xfId="0" applyNumberFormat="1" applyFont="1" applyBorder="1" applyAlignment="1">
      <alignment horizontal="center" vertical="center"/>
    </xf>
    <xf numFmtId="2" fontId="2" fillId="0" borderId="0" xfId="0" applyNumberFormat="1" applyFont="1" applyAlignment="1">
      <alignment/>
    </xf>
    <xf numFmtId="2" fontId="2" fillId="0" borderId="17" xfId="0" applyNumberFormat="1" applyFont="1" applyBorder="1" applyAlignment="1">
      <alignment horizontal="center" vertical="center"/>
    </xf>
    <xf numFmtId="0" fontId="12" fillId="0" borderId="2" xfId="0" applyFont="1" applyBorder="1" applyAlignment="1">
      <alignment vertical="center"/>
    </xf>
    <xf numFmtId="0" fontId="12" fillId="0" borderId="12" xfId="0" applyFont="1" applyBorder="1" applyAlignment="1">
      <alignment horizontal="left" vertical="center" wrapText="1"/>
    </xf>
    <xf numFmtId="0" fontId="12" fillId="0" borderId="10" xfId="0" applyFont="1" applyBorder="1" applyAlignment="1">
      <alignment horizontal="left" vertical="center" wrapText="1"/>
    </xf>
    <xf numFmtId="2" fontId="2" fillId="0" borderId="6" xfId="0" applyNumberFormat="1" applyFont="1" applyBorder="1" applyAlignment="1">
      <alignment horizontal="center" vertical="center"/>
    </xf>
    <xf numFmtId="0" fontId="2" fillId="0" borderId="17" xfId="0" applyFont="1" applyBorder="1" applyAlignment="1" quotePrefix="1">
      <alignment horizontal="center" vertical="center"/>
    </xf>
    <xf numFmtId="0" fontId="12" fillId="0" borderId="0" xfId="0" applyFont="1" applyBorder="1" applyAlignment="1">
      <alignment horizontal="left" vertical="center"/>
    </xf>
    <xf numFmtId="2" fontId="2" fillId="0" borderId="11" xfId="0" applyNumberFormat="1" applyFont="1" applyBorder="1" applyAlignment="1">
      <alignment horizontal="center" vertical="center"/>
    </xf>
    <xf numFmtId="0" fontId="12" fillId="0" borderId="0" xfId="0" applyFont="1" applyAlignment="1">
      <alignment vertical="center"/>
    </xf>
    <xf numFmtId="164" fontId="2" fillId="0" borderId="0" xfId="0" applyNumberFormat="1" applyFont="1" applyAlignment="1">
      <alignment horizontal="center" vertical="center"/>
    </xf>
    <xf numFmtId="0" fontId="22" fillId="2" borderId="12" xfId="0" applyFont="1" applyFill="1" applyBorder="1" applyAlignment="1">
      <alignment horizontal="center" vertical="center"/>
    </xf>
    <xf numFmtId="0" fontId="22" fillId="2" borderId="13"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0" xfId="0" applyFont="1" applyFill="1" applyBorder="1" applyAlignment="1">
      <alignment horizontal="center" vertical="center" wrapText="1"/>
    </xf>
    <xf numFmtId="0" fontId="22" fillId="2" borderId="14" xfId="0" applyFont="1" applyFill="1" applyBorder="1" applyAlignment="1">
      <alignment horizontal="center" vertical="center"/>
    </xf>
    <xf numFmtId="0" fontId="1" fillId="0" borderId="12" xfId="0" applyFont="1" applyBorder="1" applyAlignment="1" quotePrefix="1">
      <alignment horizontal="center" vertical="center"/>
    </xf>
    <xf numFmtId="0" fontId="22" fillId="0" borderId="1" xfId="0" applyFont="1" applyBorder="1" applyAlignment="1">
      <alignment horizontal="left" vertical="center"/>
    </xf>
    <xf numFmtId="164" fontId="1" fillId="0" borderId="1" xfId="0" applyNumberFormat="1" applyFont="1" applyBorder="1" applyAlignment="1">
      <alignment horizontal="center" vertical="center"/>
    </xf>
    <xf numFmtId="164" fontId="1" fillId="0" borderId="12" xfId="0" applyNumberFormat="1" applyFont="1" applyBorder="1" applyAlignment="1">
      <alignment horizontal="center" vertical="center"/>
    </xf>
    <xf numFmtId="0" fontId="1" fillId="0" borderId="0" xfId="0" applyFont="1" applyAlignment="1">
      <alignment vertical="center"/>
    </xf>
    <xf numFmtId="164" fontId="2" fillId="0" borderId="9" xfId="0" applyNumberFormat="1" applyFont="1" applyBorder="1" applyAlignment="1">
      <alignment horizontal="center" vertical="center"/>
    </xf>
    <xf numFmtId="164" fontId="2" fillId="0" borderId="17" xfId="0" applyNumberFormat="1" applyFont="1" applyBorder="1" applyAlignment="1">
      <alignment horizontal="center" vertical="center"/>
    </xf>
    <xf numFmtId="0" fontId="1" fillId="0" borderId="15" xfId="0" applyFont="1" applyBorder="1" applyAlignment="1" quotePrefix="1">
      <alignment horizontal="center" vertical="center"/>
    </xf>
    <xf numFmtId="0" fontId="22" fillId="0" borderId="16" xfId="0" applyFont="1" applyBorder="1" applyAlignment="1">
      <alignment horizontal="left" vertical="center"/>
    </xf>
    <xf numFmtId="0" fontId="1" fillId="0" borderId="15" xfId="0" applyFont="1" applyBorder="1" applyAlignment="1">
      <alignment horizontal="center" vertical="center"/>
    </xf>
    <xf numFmtId="1" fontId="1" fillId="0" borderId="15" xfId="0" applyNumberFormat="1" applyFont="1" applyBorder="1" applyAlignment="1">
      <alignment horizontal="center" vertical="center"/>
    </xf>
    <xf numFmtId="164" fontId="1" fillId="0" borderId="16" xfId="0" applyNumberFormat="1" applyFont="1" applyBorder="1" applyAlignment="1">
      <alignment horizontal="center" vertical="center"/>
    </xf>
    <xf numFmtId="164" fontId="1" fillId="0" borderId="15" xfId="0" applyNumberFormat="1" applyFont="1" applyBorder="1" applyAlignment="1">
      <alignment horizontal="center" vertical="center"/>
    </xf>
    <xf numFmtId="164" fontId="1" fillId="0" borderId="0" xfId="0" applyNumberFormat="1" applyFont="1" applyBorder="1" applyAlignment="1">
      <alignment vertical="center"/>
    </xf>
    <xf numFmtId="0" fontId="12" fillId="0" borderId="6" xfId="0" applyFont="1" applyBorder="1" applyAlignment="1">
      <alignment horizontal="left" vertical="center" wrapText="1"/>
    </xf>
    <xf numFmtId="1" fontId="23" fillId="0" borderId="10" xfId="0" applyNumberFormat="1" applyFont="1" applyBorder="1" applyAlignment="1">
      <alignment horizontal="center" vertical="center"/>
    </xf>
    <xf numFmtId="164" fontId="2" fillId="0" borderId="0" xfId="0" applyNumberFormat="1" applyFont="1" applyBorder="1" applyAlignment="1">
      <alignment horizontal="center" vertical="center"/>
    </xf>
    <xf numFmtId="164" fontId="2" fillId="0" borderId="10" xfId="0" applyNumberFormat="1" applyFont="1" applyBorder="1" applyAlignment="1">
      <alignment horizontal="center" vertical="center"/>
    </xf>
    <xf numFmtId="0" fontId="12" fillId="0" borderId="10" xfId="0" applyFont="1" applyBorder="1" applyAlignment="1">
      <alignment vertical="center"/>
    </xf>
    <xf numFmtId="2" fontId="2" fillId="0" borderId="10" xfId="0" applyNumberFormat="1" applyFont="1" applyFill="1" applyBorder="1" applyAlignment="1">
      <alignment horizontal="center" vertical="center"/>
    </xf>
    <xf numFmtId="2" fontId="23" fillId="0" borderId="10" xfId="0" applyNumberFormat="1" applyFont="1" applyBorder="1" applyAlignment="1">
      <alignment horizontal="center" vertical="center"/>
    </xf>
    <xf numFmtId="2" fontId="2" fillId="0" borderId="10" xfId="0" applyNumberFormat="1" applyFont="1" applyFill="1" applyBorder="1" applyAlignment="1">
      <alignment horizontal="right" vertical="center"/>
    </xf>
    <xf numFmtId="2" fontId="2" fillId="0" borderId="0" xfId="0" applyNumberFormat="1" applyFont="1" applyBorder="1" applyAlignment="1">
      <alignment/>
    </xf>
    <xf numFmtId="2" fontId="2" fillId="0" borderId="17" xfId="0" applyNumberFormat="1" applyFont="1" applyBorder="1" applyAlignment="1">
      <alignment/>
    </xf>
    <xf numFmtId="2" fontId="2" fillId="0" borderId="12" xfId="0" applyNumberFormat="1" applyFont="1" applyBorder="1" applyAlignment="1">
      <alignment/>
    </xf>
    <xf numFmtId="0" fontId="22" fillId="0" borderId="12" xfId="0" applyFont="1" applyBorder="1" applyAlignment="1">
      <alignment horizontal="left" vertical="center" wrapText="1"/>
    </xf>
    <xf numFmtId="0" fontId="22" fillId="0" borderId="9" xfId="0" applyFont="1" applyBorder="1" applyAlignment="1">
      <alignment horizontal="left" vertical="center"/>
    </xf>
    <xf numFmtId="1" fontId="1" fillId="0" borderId="13" xfId="0" applyNumberFormat="1" applyFont="1" applyBorder="1" applyAlignment="1">
      <alignment horizontal="center" vertical="center"/>
    </xf>
    <xf numFmtId="0" fontId="1" fillId="0" borderId="14" xfId="0" applyFont="1" applyBorder="1" applyAlignment="1">
      <alignment horizontal="center" vertical="center"/>
    </xf>
    <xf numFmtId="0" fontId="1" fillId="0" borderId="13" xfId="0" applyFont="1" applyFill="1" applyBorder="1" applyAlignment="1">
      <alignment horizontal="center" vertical="center"/>
    </xf>
    <xf numFmtId="0" fontId="22" fillId="0" borderId="15" xfId="0" applyFont="1" applyBorder="1" applyAlignment="1">
      <alignment horizontal="left" vertical="center" wrapText="1"/>
    </xf>
    <xf numFmtId="0" fontId="1" fillId="0" borderId="14" xfId="0" applyFont="1" applyBorder="1" applyAlignment="1">
      <alignment vertical="center"/>
    </xf>
    <xf numFmtId="2" fontId="1" fillId="0" borderId="1" xfId="0" applyNumberFormat="1" applyFont="1" applyBorder="1" applyAlignment="1">
      <alignment horizontal="center" vertical="center" wrapText="1"/>
    </xf>
    <xf numFmtId="0" fontId="1" fillId="0" borderId="12" xfId="0" applyFont="1" applyBorder="1" applyAlignment="1">
      <alignment vertical="center"/>
    </xf>
    <xf numFmtId="0" fontId="22" fillId="0" borderId="1" xfId="0" applyFont="1" applyBorder="1" applyAlignment="1">
      <alignment horizontal="left" vertical="center" wrapText="1"/>
    </xf>
    <xf numFmtId="164" fontId="1" fillId="0" borderId="13" xfId="0" applyNumberFormat="1" applyFont="1" applyBorder="1" applyAlignment="1">
      <alignment horizontal="center" vertical="center"/>
    </xf>
    <xf numFmtId="0" fontId="1" fillId="0" borderId="10" xfId="0" applyFont="1" applyBorder="1" applyAlignment="1" quotePrefix="1">
      <alignment horizontal="center" vertical="center"/>
    </xf>
    <xf numFmtId="0" fontId="22" fillId="0" borderId="0" xfId="0" applyFont="1" applyBorder="1" applyAlignment="1">
      <alignment vertical="center" wrapText="1"/>
    </xf>
    <xf numFmtId="2" fontId="1" fillId="0" borderId="10" xfId="0" applyNumberFormat="1" applyFont="1" applyBorder="1" applyAlignment="1">
      <alignment horizontal="center" vertical="center"/>
    </xf>
    <xf numFmtId="2" fontId="1" fillId="0" borderId="10" xfId="0" applyNumberFormat="1" applyFont="1" applyFill="1" applyBorder="1" applyAlignment="1">
      <alignment horizontal="center" vertical="center"/>
    </xf>
    <xf numFmtId="164" fontId="1" fillId="0" borderId="10" xfId="0" applyNumberFormat="1" applyFont="1" applyBorder="1" applyAlignment="1">
      <alignment horizontal="center" vertical="center"/>
    </xf>
    <xf numFmtId="0" fontId="12" fillId="0" borderId="15" xfId="0" applyFont="1" applyBorder="1" applyAlignment="1">
      <alignment horizontal="left" vertical="center"/>
    </xf>
    <xf numFmtId="0" fontId="12" fillId="0" borderId="10" xfId="0" applyFont="1" applyBorder="1" applyAlignment="1">
      <alignment horizontal="left" vertical="center"/>
    </xf>
    <xf numFmtId="0" fontId="12" fillId="0" borderId="17" xfId="0" applyFont="1" applyBorder="1" applyAlignment="1">
      <alignment horizontal="left" vertical="center"/>
    </xf>
    <xf numFmtId="2" fontId="19" fillId="0" borderId="12" xfId="0" applyNumberFormat="1" applyFont="1" applyBorder="1" applyAlignment="1">
      <alignment horizontal="center" vertical="center"/>
    </xf>
    <xf numFmtId="2" fontId="1" fillId="0" borderId="12" xfId="0" applyNumberFormat="1" applyFont="1" applyBorder="1" applyAlignment="1">
      <alignment horizontal="center" vertical="center"/>
    </xf>
    <xf numFmtId="0" fontId="10" fillId="0" borderId="0" xfId="0" applyFont="1" applyBorder="1" applyAlignment="1">
      <alignment vertical="center"/>
    </xf>
    <xf numFmtId="2" fontId="10" fillId="0" borderId="0" xfId="0" applyNumberFormat="1" applyFont="1" applyBorder="1" applyAlignment="1">
      <alignment horizontal="left" vertical="center" indent="1"/>
    </xf>
    <xf numFmtId="2" fontId="10" fillId="0" borderId="0" xfId="0" applyNumberFormat="1" applyFont="1" applyBorder="1" applyAlignment="1">
      <alignment horizontal="center" vertical="center"/>
    </xf>
    <xf numFmtId="2" fontId="10" fillId="0" borderId="0" xfId="0" applyNumberFormat="1" applyFont="1" applyBorder="1" applyAlignment="1">
      <alignment vertical="center"/>
    </xf>
    <xf numFmtId="164" fontId="10" fillId="0" borderId="0" xfId="0" applyNumberFormat="1" applyFont="1" applyBorder="1" applyAlignment="1">
      <alignment horizontal="center" vertical="center"/>
    </xf>
    <xf numFmtId="0" fontId="12" fillId="0" borderId="12" xfId="0" applyFont="1" applyBorder="1" applyAlignment="1">
      <alignment horizontal="left" vertical="center" indent="1"/>
    </xf>
    <xf numFmtId="0" fontId="22" fillId="2" borderId="0" xfId="0" applyFont="1" applyFill="1" applyAlignment="1">
      <alignment horizontal="center" vertical="center"/>
    </xf>
    <xf numFmtId="0" fontId="22" fillId="2" borderId="12" xfId="0" applyFont="1" applyFill="1" applyBorder="1" applyAlignment="1">
      <alignment horizontal="center" vertical="center" wrapText="1"/>
    </xf>
    <xf numFmtId="0" fontId="22" fillId="2" borderId="3" xfId="0" applyFont="1" applyFill="1" applyBorder="1" applyAlignment="1">
      <alignment horizontal="center" vertical="center"/>
    </xf>
    <xf numFmtId="0" fontId="19" fillId="2" borderId="12" xfId="0" applyFont="1" applyFill="1" applyBorder="1" applyAlignment="1">
      <alignment horizontal="center" vertical="center" wrapText="1"/>
    </xf>
    <xf numFmtId="16" fontId="19" fillId="2" borderId="12" xfId="0" applyNumberFormat="1" applyFont="1" applyFill="1" applyBorder="1" applyAlignment="1">
      <alignment horizontal="center" vertical="center" wrapText="1"/>
    </xf>
    <xf numFmtId="164" fontId="10" fillId="0" borderId="15" xfId="0" applyNumberFormat="1" applyFont="1" applyBorder="1" applyAlignment="1">
      <alignment horizontal="center" vertical="center"/>
    </xf>
    <xf numFmtId="2" fontId="2" fillId="0" borderId="15" xfId="0" applyNumberFormat="1" applyFont="1" applyBorder="1" applyAlignment="1">
      <alignment/>
    </xf>
    <xf numFmtId="2" fontId="2" fillId="0" borderId="15" xfId="0" applyNumberFormat="1" applyFont="1" applyBorder="1" applyAlignment="1">
      <alignment horizontal="right"/>
    </xf>
    <xf numFmtId="2" fontId="10" fillId="0" borderId="15" xfId="0" applyNumberFormat="1" applyFont="1" applyBorder="1" applyAlignment="1">
      <alignment horizontal="center" vertical="center"/>
    </xf>
    <xf numFmtId="164" fontId="10" fillId="0" borderId="10" xfId="0" applyNumberFormat="1" applyFont="1" applyBorder="1" applyAlignment="1">
      <alignment horizontal="center" vertical="center"/>
    </xf>
    <xf numFmtId="2" fontId="2" fillId="0" borderId="10" xfId="0" applyNumberFormat="1" applyFont="1" applyBorder="1" applyAlignment="1">
      <alignment/>
    </xf>
    <xf numFmtId="2" fontId="10" fillId="0" borderId="10" xfId="0" applyNumberFormat="1" applyFont="1" applyBorder="1" applyAlignment="1">
      <alignment horizontal="center" vertical="center"/>
    </xf>
    <xf numFmtId="164" fontId="10" fillId="0" borderId="17" xfId="0" applyNumberFormat="1" applyFont="1" applyBorder="1" applyAlignment="1">
      <alignment horizontal="center" vertical="center"/>
    </xf>
    <xf numFmtId="2" fontId="10" fillId="0" borderId="17" xfId="0" applyNumberFormat="1" applyFont="1" applyBorder="1" applyAlignment="1">
      <alignment horizontal="center" vertical="center"/>
    </xf>
    <xf numFmtId="0" fontId="22" fillId="2" borderId="2"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0" borderId="15" xfId="0" applyFont="1" applyBorder="1" applyAlignment="1">
      <alignment horizontal="left" vertical="center"/>
    </xf>
    <xf numFmtId="0" fontId="12" fillId="0" borderId="10" xfId="0" applyFont="1" applyBorder="1" applyAlignment="1">
      <alignment horizontal="left" vertical="center" indent="1"/>
    </xf>
    <xf numFmtId="2" fontId="2" fillId="0" borderId="10" xfId="0" applyNumberFormat="1" applyFont="1" applyBorder="1" applyAlignment="1">
      <alignment vertical="center"/>
    </xf>
    <xf numFmtId="0" fontId="12" fillId="0" borderId="17" xfId="0" applyFont="1" applyBorder="1" applyAlignment="1">
      <alignment horizontal="left" vertical="center" indent="1"/>
    </xf>
    <xf numFmtId="0" fontId="2" fillId="0" borderId="0" xfId="0" applyFont="1" applyAlignment="1">
      <alignment horizontal="centerContinuous"/>
    </xf>
    <xf numFmtId="0" fontId="13" fillId="0" borderId="0" xfId="0" applyFont="1" applyAlignment="1">
      <alignment horizontal="centerContinuous"/>
    </xf>
    <xf numFmtId="0" fontId="2" fillId="0" borderId="8"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7" xfId="0" applyFont="1" applyBorder="1" applyAlignment="1" applyProtection="1">
      <alignment horizontal="center"/>
      <protection/>
    </xf>
    <xf numFmtId="2" fontId="1" fillId="0" borderId="12" xfId="0" applyNumberFormat="1" applyFont="1" applyBorder="1" applyAlignment="1" quotePrefix="1">
      <alignment horizontal="center" vertical="center"/>
    </xf>
    <xf numFmtId="164" fontId="1" fillId="0" borderId="1" xfId="0" applyNumberFormat="1" applyFont="1" applyBorder="1" applyAlignment="1" applyProtection="1">
      <alignment horizontal="center" vertical="center"/>
      <protection/>
    </xf>
    <xf numFmtId="164" fontId="1" fillId="0" borderId="0" xfId="0" applyNumberFormat="1" applyFont="1" applyBorder="1" applyAlignment="1" applyProtection="1">
      <alignment horizontal="center" vertical="center"/>
      <protection/>
    </xf>
    <xf numFmtId="164" fontId="2" fillId="0" borderId="0" xfId="0" applyNumberFormat="1" applyFont="1" applyBorder="1" applyAlignment="1" applyProtection="1">
      <alignment horizontal="center" vertical="center"/>
      <protection/>
    </xf>
    <xf numFmtId="2" fontId="2" fillId="0" borderId="10" xfId="0" applyNumberFormat="1" applyFont="1" applyBorder="1" applyAlignment="1" quotePrefix="1">
      <alignment horizontal="center" vertical="center"/>
    </xf>
    <xf numFmtId="164" fontId="2" fillId="0" borderId="9" xfId="0" applyNumberFormat="1" applyFont="1" applyBorder="1" applyAlignment="1" applyProtection="1">
      <alignment horizontal="center" vertical="center"/>
      <protection/>
    </xf>
    <xf numFmtId="2" fontId="2" fillId="0" borderId="12" xfId="0" applyNumberFormat="1" applyFont="1" applyBorder="1" applyAlignment="1" quotePrefix="1">
      <alignment horizontal="center" vertical="center"/>
    </xf>
    <xf numFmtId="164" fontId="2" fillId="0" borderId="1" xfId="0" applyNumberFormat="1" applyFont="1" applyBorder="1" applyAlignment="1" applyProtection="1">
      <alignment horizontal="center" vertical="center"/>
      <protection/>
    </xf>
    <xf numFmtId="2" fontId="2" fillId="0" borderId="17" xfId="0" applyNumberFormat="1" applyFont="1" applyBorder="1" applyAlignment="1" quotePrefix="1">
      <alignment horizontal="center" vertical="center"/>
    </xf>
    <xf numFmtId="2" fontId="2" fillId="0" borderId="15" xfId="0" applyNumberFormat="1" applyFont="1" applyBorder="1" applyAlignment="1">
      <alignment horizontal="center" vertical="center"/>
    </xf>
    <xf numFmtId="0" fontId="2" fillId="0" borderId="0" xfId="0" applyFont="1" applyBorder="1" applyAlignment="1">
      <alignment horizontal="centerContinuous"/>
    </xf>
    <xf numFmtId="164" fontId="2" fillId="0" borderId="5" xfId="0" applyNumberFormat="1" applyFont="1" applyBorder="1" applyAlignment="1">
      <alignment horizontal="centerContinuous"/>
    </xf>
    <xf numFmtId="164" fontId="2" fillId="0" borderId="0" xfId="0" applyNumberFormat="1" applyFont="1" applyBorder="1" applyAlignment="1">
      <alignment horizontal="centerContinuous"/>
    </xf>
    <xf numFmtId="0" fontId="13" fillId="0" borderId="0" xfId="0" applyFont="1" applyAlignment="1">
      <alignment/>
    </xf>
    <xf numFmtId="0" fontId="1" fillId="2" borderId="8" xfId="0" applyFont="1" applyFill="1" applyBorder="1" applyAlignment="1">
      <alignment horizontal="center" vertical="center"/>
    </xf>
    <xf numFmtId="0" fontId="1" fillId="2" borderId="8" xfId="0" applyFont="1" applyFill="1" applyBorder="1" applyAlignment="1" applyProtection="1">
      <alignment horizontal="center"/>
      <protection/>
    </xf>
    <xf numFmtId="0" fontId="1" fillId="2" borderId="8" xfId="0" applyFont="1" applyFill="1" applyBorder="1" applyAlignment="1" applyProtection="1">
      <alignment horizontal="center" vertical="center"/>
      <protection/>
    </xf>
    <xf numFmtId="0" fontId="1" fillId="2" borderId="15" xfId="0" applyFont="1" applyFill="1" applyBorder="1" applyAlignment="1">
      <alignment horizontal="left" vertical="center"/>
    </xf>
    <xf numFmtId="0" fontId="1" fillId="2" borderId="13" xfId="0" applyFont="1" applyFill="1" applyBorder="1" applyAlignment="1" applyProtection="1" quotePrefix="1">
      <alignment horizontal="center" vertical="center"/>
      <protection/>
    </xf>
    <xf numFmtId="0" fontId="1" fillId="2" borderId="1" xfId="0" applyFont="1" applyFill="1" applyBorder="1" applyAlignment="1">
      <alignment vertical="center"/>
    </xf>
    <xf numFmtId="0" fontId="1" fillId="2" borderId="1" xfId="0" applyFont="1" applyFill="1" applyBorder="1" applyAlignment="1" applyProtection="1">
      <alignment horizontal="left" vertical="center"/>
      <protection/>
    </xf>
    <xf numFmtId="0" fontId="1" fillId="2" borderId="2" xfId="0" applyFont="1" applyFill="1" applyBorder="1" applyAlignment="1">
      <alignment vertical="center"/>
    </xf>
    <xf numFmtId="0" fontId="2" fillId="0" borderId="6" xfId="0" applyFont="1" applyBorder="1" applyAlignment="1">
      <alignment horizontal="center"/>
    </xf>
    <xf numFmtId="0" fontId="1" fillId="0" borderId="13" xfId="0" applyFont="1" applyBorder="1" applyAlignment="1">
      <alignment horizontal="left" indent="1"/>
    </xf>
    <xf numFmtId="164" fontId="1" fillId="0" borderId="2" xfId="0" applyNumberFormat="1" applyFont="1" applyBorder="1" applyAlignment="1">
      <alignment vertical="center"/>
    </xf>
    <xf numFmtId="164" fontId="1" fillId="0" borderId="2" xfId="0" applyNumberFormat="1" applyFont="1" applyBorder="1" applyAlignment="1" applyProtection="1">
      <alignment horizontal="center" vertical="center"/>
      <protection/>
    </xf>
    <xf numFmtId="0" fontId="2" fillId="0" borderId="6" xfId="0" applyFont="1" applyBorder="1" applyAlignment="1">
      <alignment horizontal="left" indent="1"/>
    </xf>
    <xf numFmtId="164" fontId="2" fillId="0" borderId="8" xfId="0" applyNumberFormat="1" applyFont="1" applyBorder="1" applyAlignment="1">
      <alignment vertical="center"/>
    </xf>
    <xf numFmtId="164" fontId="1" fillId="0" borderId="8" xfId="0" applyNumberFormat="1" applyFont="1" applyBorder="1" applyAlignment="1" applyProtection="1">
      <alignment horizontal="center" vertical="center"/>
      <protection/>
    </xf>
    <xf numFmtId="164" fontId="2" fillId="0" borderId="8" xfId="0" applyNumberFormat="1" applyFont="1" applyBorder="1" applyAlignment="1" applyProtection="1">
      <alignment horizontal="center" vertical="center"/>
      <protection/>
    </xf>
    <xf numFmtId="0" fontId="2" fillId="0" borderId="11" xfId="0" applyFont="1" applyBorder="1" applyAlignment="1">
      <alignment horizontal="left" indent="1"/>
    </xf>
    <xf numFmtId="164" fontId="2" fillId="0" borderId="9" xfId="0" applyNumberFormat="1" applyFont="1" applyBorder="1" applyAlignment="1">
      <alignment vertical="center"/>
    </xf>
    <xf numFmtId="164" fontId="2" fillId="0" borderId="3" xfId="0" applyNumberFormat="1" applyFont="1" applyBorder="1" applyAlignment="1">
      <alignment vertical="center"/>
    </xf>
    <xf numFmtId="164" fontId="2" fillId="0" borderId="3" xfId="0" applyNumberFormat="1" applyFont="1" applyBorder="1" applyAlignment="1" applyProtection="1">
      <alignment horizontal="center" vertical="center"/>
      <protection/>
    </xf>
    <xf numFmtId="2" fontId="2" fillId="0" borderId="6" xfId="0" applyNumberFormat="1" applyFont="1" applyBorder="1" applyAlignment="1">
      <alignment/>
    </xf>
    <xf numFmtId="164" fontId="2" fillId="0" borderId="1" xfId="0" applyNumberFormat="1" applyFont="1" applyBorder="1" applyAlignment="1">
      <alignment vertical="center"/>
    </xf>
    <xf numFmtId="164" fontId="2" fillId="0" borderId="2" xfId="0" applyNumberFormat="1" applyFont="1" applyBorder="1" applyAlignment="1">
      <alignment vertical="center"/>
    </xf>
    <xf numFmtId="164" fontId="2" fillId="0" borderId="2" xfId="0" applyNumberFormat="1" applyFont="1" applyBorder="1" applyAlignment="1" applyProtection="1">
      <alignment horizontal="center" vertical="center"/>
      <protection/>
    </xf>
    <xf numFmtId="2" fontId="2" fillId="0" borderId="11" xfId="0" applyNumberFormat="1" applyFont="1" applyBorder="1" applyAlignment="1" quotePrefix="1">
      <alignment horizontal="left"/>
    </xf>
    <xf numFmtId="164" fontId="2" fillId="0" borderId="16" xfId="0" applyNumberFormat="1" applyFont="1" applyBorder="1" applyAlignment="1">
      <alignment vertical="center"/>
    </xf>
    <xf numFmtId="164" fontId="2" fillId="0" borderId="7" xfId="0" applyNumberFormat="1" applyFont="1" applyBorder="1" applyAlignment="1">
      <alignment vertical="center"/>
    </xf>
    <xf numFmtId="0" fontId="28" fillId="0" borderId="2" xfId="0" applyFont="1" applyBorder="1" applyAlignment="1">
      <alignment/>
    </xf>
    <xf numFmtId="0" fontId="1" fillId="0" borderId="6" xfId="0" applyFont="1" applyBorder="1" applyAlignment="1">
      <alignment horizontal="centerContinuous"/>
    </xf>
    <xf numFmtId="164" fontId="2" fillId="0" borderId="11" xfId="0" applyNumberFormat="1" applyFont="1" applyBorder="1" applyAlignment="1">
      <alignment vertical="center"/>
    </xf>
    <xf numFmtId="2" fontId="2" fillId="0" borderId="11" xfId="0" applyNumberFormat="1" applyFont="1" applyBorder="1" applyAlignment="1">
      <alignment/>
    </xf>
    <xf numFmtId="0" fontId="2" fillId="0" borderId="9" xfId="0" applyFont="1" applyBorder="1" applyAlignment="1">
      <alignment vertical="center"/>
    </xf>
    <xf numFmtId="0" fontId="2" fillId="0" borderId="15" xfId="0" applyFont="1" applyBorder="1" applyAlignment="1" applyProtection="1">
      <alignment horizontal="center"/>
      <protection/>
    </xf>
    <xf numFmtId="164" fontId="1" fillId="0" borderId="12" xfId="0" applyNumberFormat="1" applyFont="1" applyBorder="1" applyAlignment="1">
      <alignment vertical="center"/>
    </xf>
    <xf numFmtId="164" fontId="2" fillId="0" borderId="10" xfId="0" applyNumberFormat="1" applyFont="1" applyBorder="1" applyAlignment="1">
      <alignment vertical="center"/>
    </xf>
    <xf numFmtId="164" fontId="2" fillId="0" borderId="17" xfId="0" applyNumberFormat="1" applyFont="1" applyBorder="1" applyAlignment="1">
      <alignment vertical="center"/>
    </xf>
    <xf numFmtId="2" fontId="2" fillId="0" borderId="12" xfId="0" applyNumberFormat="1" applyFont="1" applyBorder="1" applyAlignment="1">
      <alignment horizontal="center" vertical="center"/>
    </xf>
    <xf numFmtId="164" fontId="1" fillId="0" borderId="6" xfId="0" applyNumberFormat="1" applyFont="1" applyBorder="1" applyAlignment="1">
      <alignment horizontal="center" vertical="center"/>
    </xf>
    <xf numFmtId="164" fontId="1" fillId="0" borderId="0" xfId="0" applyNumberFormat="1" applyFont="1" applyBorder="1" applyAlignment="1">
      <alignment horizontal="center" vertical="center"/>
    </xf>
    <xf numFmtId="2" fontId="2" fillId="0" borderId="0" xfId="0" applyNumberFormat="1" applyFont="1" applyAlignment="1">
      <alignment horizontal="left" indent="1"/>
    </xf>
    <xf numFmtId="0" fontId="2" fillId="0" borderId="0" xfId="0" applyFont="1" applyAlignment="1">
      <alignment horizontal="left" indent="1"/>
    </xf>
    <xf numFmtId="0" fontId="2" fillId="0" borderId="0" xfId="0" applyFont="1" applyAlignment="1">
      <alignment horizontal="left" indent="2"/>
    </xf>
    <xf numFmtId="2" fontId="1" fillId="0" borderId="0" xfId="0" applyNumberFormat="1" applyFont="1" applyAlignment="1">
      <alignment vertical="center"/>
    </xf>
    <xf numFmtId="2" fontId="2" fillId="0" borderId="0" xfId="0" applyNumberFormat="1" applyFont="1" applyAlignment="1">
      <alignment vertical="center"/>
    </xf>
    <xf numFmtId="0" fontId="1" fillId="0" borderId="13" xfId="0" applyFont="1" applyBorder="1" applyAlignment="1">
      <alignment vertical="center"/>
    </xf>
    <xf numFmtId="164" fontId="1" fillId="0" borderId="2" xfId="0" applyNumberFormat="1" applyFont="1" applyBorder="1" applyAlignment="1">
      <alignment horizontal="center" vertical="center"/>
    </xf>
    <xf numFmtId="164" fontId="2" fillId="0" borderId="2" xfId="0" applyNumberFormat="1" applyFont="1" applyBorder="1" applyAlignment="1">
      <alignment horizontal="center" vertical="center"/>
    </xf>
    <xf numFmtId="0" fontId="1" fillId="0" borderId="6" xfId="0" applyFont="1" applyBorder="1" applyAlignment="1">
      <alignment vertical="center"/>
    </xf>
    <xf numFmtId="164" fontId="2" fillId="0" borderId="8" xfId="0" applyNumberFormat="1" applyFont="1" applyBorder="1" applyAlignment="1">
      <alignment horizontal="center" vertical="center"/>
    </xf>
    <xf numFmtId="164" fontId="1" fillId="0" borderId="8" xfId="0" applyNumberFormat="1" applyFont="1" applyBorder="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left" vertical="center" indent="1"/>
    </xf>
    <xf numFmtId="0" fontId="2" fillId="0" borderId="6" xfId="0" applyFont="1" applyBorder="1" applyAlignment="1">
      <alignment horizontal="left" vertical="center"/>
    </xf>
    <xf numFmtId="0" fontId="2" fillId="0" borderId="6" xfId="0" applyFont="1" applyBorder="1" applyAlignment="1">
      <alignment horizontal="left" indent="2"/>
    </xf>
    <xf numFmtId="0" fontId="2" fillId="0" borderId="11" xfId="0" applyFont="1" applyBorder="1" applyAlignment="1">
      <alignment vertical="center"/>
    </xf>
    <xf numFmtId="164" fontId="2" fillId="0" borderId="3" xfId="0" applyNumberFormat="1" applyFont="1" applyBorder="1" applyAlignment="1">
      <alignment horizontal="center" vertical="center"/>
    </xf>
    <xf numFmtId="0" fontId="13" fillId="0" borderId="0" xfId="0" applyFont="1" applyAlignment="1">
      <alignment vertical="center"/>
    </xf>
    <xf numFmtId="0" fontId="1" fillId="2" borderId="15" xfId="0" applyFont="1" applyFill="1" applyBorder="1" applyAlignment="1">
      <alignment vertical="center"/>
    </xf>
    <xf numFmtId="0" fontId="1" fillId="2" borderId="15" xfId="0" applyFont="1" applyFill="1" applyBorder="1" applyAlignment="1" quotePrefix="1">
      <alignment horizontal="center" vertical="center"/>
    </xf>
    <xf numFmtId="0" fontId="1" fillId="2" borderId="17" xfId="0" applyFont="1" applyFill="1" applyBorder="1" applyAlignment="1">
      <alignment vertical="center"/>
    </xf>
    <xf numFmtId="0" fontId="1" fillId="2" borderId="10" xfId="0" applyFont="1" applyFill="1" applyBorder="1" applyAlignment="1" quotePrefix="1">
      <alignment horizontal="center" vertical="center"/>
    </xf>
    <xf numFmtId="164" fontId="2" fillId="0" borderId="8" xfId="22" applyNumberFormat="1" applyFont="1" applyBorder="1" applyAlignment="1">
      <alignment horizontal="center" vertical="center"/>
      <protection/>
    </xf>
    <xf numFmtId="164" fontId="2" fillId="0" borderId="10" xfId="22" applyNumberFormat="1" applyFont="1" applyBorder="1" applyAlignment="1">
      <alignment horizontal="center" vertical="center"/>
      <protection/>
    </xf>
    <xf numFmtId="164" fontId="2" fillId="0" borderId="17" xfId="22" applyNumberFormat="1" applyFont="1" applyBorder="1" applyAlignment="1">
      <alignment horizontal="center" vertical="center"/>
      <protection/>
    </xf>
    <xf numFmtId="165" fontId="13" fillId="0" borderId="0" xfId="22" applyFont="1">
      <alignment/>
      <protection/>
    </xf>
    <xf numFmtId="165" fontId="1" fillId="2" borderId="3" xfId="22" applyNumberFormat="1" applyFont="1" applyFill="1" applyBorder="1" applyAlignment="1" applyProtection="1">
      <alignment horizontal="center" vertical="center"/>
      <protection/>
    </xf>
    <xf numFmtId="164" fontId="13" fillId="0" borderId="9" xfId="0" applyNumberFormat="1" applyFont="1" applyBorder="1" applyAlignment="1">
      <alignment vertical="center"/>
    </xf>
    <xf numFmtId="0" fontId="8" fillId="0" borderId="12" xfId="0" applyFont="1" applyBorder="1" applyAlignment="1">
      <alignment horizontal="left" vertical="center"/>
    </xf>
    <xf numFmtId="0" fontId="13" fillId="0" borderId="10" xfId="0" applyFont="1" applyBorder="1" applyAlignment="1">
      <alignment horizontal="left" vertical="center"/>
    </xf>
    <xf numFmtId="0" fontId="13" fillId="0" borderId="17" xfId="0" applyFont="1" applyBorder="1" applyAlignment="1">
      <alignment horizontal="left" vertical="center"/>
    </xf>
    <xf numFmtId="2" fontId="13" fillId="0" borderId="17" xfId="0" applyNumberFormat="1" applyFont="1" applyBorder="1" applyAlignment="1">
      <alignment vertical="center"/>
    </xf>
    <xf numFmtId="0" fontId="1" fillId="2" borderId="12" xfId="0" applyFont="1" applyFill="1" applyBorder="1" applyAlignment="1" applyProtection="1" quotePrefix="1">
      <alignment horizontal="center" vertical="center"/>
      <protection/>
    </xf>
    <xf numFmtId="0" fontId="1" fillId="2" borderId="10" xfId="0" applyFont="1" applyFill="1" applyBorder="1" applyAlignment="1" applyProtection="1">
      <alignment horizontal="center"/>
      <protection/>
    </xf>
    <xf numFmtId="164" fontId="13" fillId="0" borderId="17" xfId="0" applyNumberFormat="1" applyFont="1" applyBorder="1" applyAlignment="1">
      <alignment vertical="center"/>
    </xf>
    <xf numFmtId="164" fontId="13" fillId="0" borderId="11" xfId="0" applyNumberFormat="1" applyFont="1" applyBorder="1" applyAlignment="1">
      <alignment vertical="center"/>
    </xf>
    <xf numFmtId="164" fontId="13" fillId="0" borderId="3" xfId="0" applyNumberFormat="1" applyFont="1" applyBorder="1" applyAlignment="1">
      <alignment vertical="center"/>
    </xf>
    <xf numFmtId="165" fontId="2" fillId="0" borderId="0" xfId="23" applyFont="1">
      <alignment/>
      <protection/>
    </xf>
    <xf numFmtId="164" fontId="2" fillId="0" borderId="0" xfId="22" applyNumberFormat="1" applyFont="1" applyAlignment="1">
      <alignment horizontal="center" vertical="center"/>
      <protection/>
    </xf>
    <xf numFmtId="164" fontId="2" fillId="0" borderId="15" xfId="22" applyNumberFormat="1" applyFont="1" applyBorder="1" applyAlignment="1">
      <alignment horizontal="center" vertical="center"/>
      <protection/>
    </xf>
    <xf numFmtId="165" fontId="2" fillId="0" borderId="0" xfId="22" applyFont="1" applyBorder="1">
      <alignment/>
      <protection/>
    </xf>
    <xf numFmtId="165" fontId="8" fillId="0" borderId="0" xfId="22" applyFont="1">
      <alignment/>
      <protection/>
    </xf>
    <xf numFmtId="0" fontId="2" fillId="0" borderId="0" xfId="21" applyFont="1">
      <alignment/>
      <protection/>
    </xf>
    <xf numFmtId="0" fontId="29" fillId="0" borderId="0" xfId="21" applyFont="1">
      <alignment/>
      <protection/>
    </xf>
    <xf numFmtId="0" fontId="1" fillId="0" borderId="24" xfId="21" applyFont="1" applyBorder="1" applyAlignment="1">
      <alignment horizontal="center"/>
      <protection/>
    </xf>
    <xf numFmtId="0" fontId="1" fillId="0" borderId="19" xfId="21" applyFont="1" applyBorder="1" applyAlignment="1">
      <alignment horizontal="center"/>
      <protection/>
    </xf>
    <xf numFmtId="0" fontId="1" fillId="0" borderId="25" xfId="21" applyFont="1" applyBorder="1" applyAlignment="1">
      <alignment horizontal="center"/>
      <protection/>
    </xf>
    <xf numFmtId="2" fontId="2" fillId="0" borderId="0" xfId="21" applyNumberFormat="1" applyFont="1">
      <alignment/>
      <protection/>
    </xf>
    <xf numFmtId="0" fontId="2" fillId="0" borderId="20" xfId="21" applyFont="1" applyFill="1" applyBorder="1">
      <alignment/>
      <protection/>
    </xf>
    <xf numFmtId="0" fontId="2" fillId="0" borderId="7" xfId="21" applyFont="1" applyBorder="1">
      <alignment/>
      <protection/>
    </xf>
    <xf numFmtId="164" fontId="1" fillId="0" borderId="26" xfId="21" applyNumberFormat="1" applyFont="1" applyBorder="1" applyAlignment="1">
      <alignment horizontal="center"/>
      <protection/>
    </xf>
    <xf numFmtId="164" fontId="2" fillId="0" borderId="26" xfId="21" applyNumberFormat="1" applyFont="1" applyBorder="1" applyAlignment="1">
      <alignment horizontal="center"/>
      <protection/>
    </xf>
    <xf numFmtId="164" fontId="2" fillId="0" borderId="27" xfId="21" applyNumberFormat="1" applyFont="1" applyBorder="1" applyAlignment="1">
      <alignment horizontal="center"/>
      <protection/>
    </xf>
    <xf numFmtId="164" fontId="2" fillId="0" borderId="28" xfId="21" applyNumberFormat="1" applyFont="1" applyBorder="1" applyAlignment="1">
      <alignment horizontal="center"/>
      <protection/>
    </xf>
    <xf numFmtId="164" fontId="2" fillId="0" borderId="29" xfId="21" applyNumberFormat="1" applyFont="1" applyBorder="1" applyAlignment="1">
      <alignment horizontal="center"/>
      <protection/>
    </xf>
    <xf numFmtId="164" fontId="2" fillId="0" borderId="30" xfId="21" applyNumberFormat="1" applyFont="1" applyBorder="1" applyAlignment="1">
      <alignment horizontal="center"/>
      <protection/>
    </xf>
    <xf numFmtId="164" fontId="2" fillId="0" borderId="31" xfId="21" applyNumberFormat="1" applyFont="1" applyBorder="1" applyAlignment="1">
      <alignment horizontal="center"/>
      <protection/>
    </xf>
    <xf numFmtId="0" fontId="19" fillId="2" borderId="15" xfId="21" applyFont="1" applyFill="1" applyBorder="1" applyAlignment="1">
      <alignment horizontal="center"/>
      <protection/>
    </xf>
    <xf numFmtId="0" fontId="1" fillId="2" borderId="12" xfId="21" applyFont="1" applyFill="1" applyBorder="1" applyAlignment="1">
      <alignment horizontal="center" vertical="center"/>
      <protection/>
    </xf>
    <xf numFmtId="0" fontId="1" fillId="2" borderId="13" xfId="21" applyFont="1" applyFill="1" applyBorder="1" applyAlignment="1">
      <alignment horizontal="center" vertical="center"/>
      <protection/>
    </xf>
    <xf numFmtId="0" fontId="1" fillId="2" borderId="2" xfId="21" applyFont="1" applyFill="1" applyBorder="1" applyAlignment="1">
      <alignment horizontal="center" vertical="center"/>
      <protection/>
    </xf>
    <xf numFmtId="0" fontId="19" fillId="2" borderId="17" xfId="21" applyFont="1" applyFill="1" applyBorder="1" applyAlignment="1">
      <alignment horizontal="center"/>
      <protection/>
    </xf>
    <xf numFmtId="0" fontId="10" fillId="2" borderId="12" xfId="21" applyFont="1" applyFill="1" applyBorder="1" applyAlignment="1">
      <alignment horizontal="center"/>
      <protection/>
    </xf>
    <xf numFmtId="0" fontId="10" fillId="2" borderId="17" xfId="21" applyFont="1" applyFill="1" applyBorder="1" applyAlignment="1">
      <alignment horizontal="center"/>
      <protection/>
    </xf>
    <xf numFmtId="0" fontId="10" fillId="2" borderId="3" xfId="21" applyFont="1" applyFill="1" applyBorder="1" applyAlignment="1">
      <alignment horizontal="center"/>
      <protection/>
    </xf>
    <xf numFmtId="1" fontId="10" fillId="2" borderId="9" xfId="21" applyNumberFormat="1" applyFont="1" applyFill="1" applyBorder="1" applyAlignment="1" quotePrefix="1">
      <alignment horizontal="center"/>
      <protection/>
    </xf>
    <xf numFmtId="0" fontId="1" fillId="0" borderId="15" xfId="21" applyFont="1" applyBorder="1" applyAlignment="1">
      <alignment horizontal="left"/>
      <protection/>
    </xf>
    <xf numFmtId="0" fontId="1" fillId="0" borderId="10" xfId="21" applyFont="1" applyBorder="1" applyAlignment="1">
      <alignment horizontal="left"/>
      <protection/>
    </xf>
    <xf numFmtId="0" fontId="1" fillId="0" borderId="10" xfId="21" applyFont="1" applyBorder="1" applyAlignment="1">
      <alignment horizontal="right"/>
      <protection/>
    </xf>
    <xf numFmtId="0" fontId="2" fillId="0" borderId="10" xfId="21" applyFont="1" applyBorder="1" applyAlignment="1">
      <alignment horizontal="right"/>
      <protection/>
    </xf>
    <xf numFmtId="0" fontId="2" fillId="0" borderId="17" xfId="21" applyFont="1" applyBorder="1" applyAlignment="1">
      <alignment horizontal="right"/>
      <protection/>
    </xf>
    <xf numFmtId="0" fontId="1" fillId="0" borderId="15" xfId="21" applyFont="1" applyBorder="1" applyAlignment="1">
      <alignment horizontal="center"/>
      <protection/>
    </xf>
    <xf numFmtId="0" fontId="2" fillId="0" borderId="10" xfId="21" applyFont="1" applyBorder="1" applyAlignment="1">
      <alignment horizontal="left"/>
      <protection/>
    </xf>
    <xf numFmtId="0" fontId="2" fillId="0" borderId="10" xfId="21" applyFont="1" applyBorder="1">
      <alignment/>
      <protection/>
    </xf>
    <xf numFmtId="0" fontId="1" fillId="0" borderId="10" xfId="21" applyFont="1" applyBorder="1">
      <alignment/>
      <protection/>
    </xf>
    <xf numFmtId="0" fontId="2" fillId="0" borderId="17" xfId="21" applyFont="1" applyBorder="1">
      <alignment/>
      <protection/>
    </xf>
    <xf numFmtId="164" fontId="1" fillId="0" borderId="10" xfId="21" applyNumberFormat="1" applyFont="1" applyBorder="1" applyAlignment="1">
      <alignment horizontal="center"/>
      <protection/>
    </xf>
    <xf numFmtId="164" fontId="2" fillId="0" borderId="10" xfId="21" applyNumberFormat="1" applyFont="1" applyBorder="1" applyAlignment="1">
      <alignment horizontal="center"/>
      <protection/>
    </xf>
    <xf numFmtId="164" fontId="2" fillId="0" borderId="17" xfId="21" applyNumberFormat="1" applyFont="1" applyBorder="1" applyAlignment="1">
      <alignment horizontal="center"/>
      <protection/>
    </xf>
    <xf numFmtId="164" fontId="1" fillId="0" borderId="24" xfId="21" applyNumberFormat="1" applyFont="1" applyBorder="1" applyAlignment="1">
      <alignment horizontal="center"/>
      <protection/>
    </xf>
    <xf numFmtId="164" fontId="1" fillId="0" borderId="32" xfId="21" applyNumberFormat="1" applyFont="1" applyBorder="1" applyAlignment="1">
      <alignment horizontal="center"/>
      <protection/>
    </xf>
    <xf numFmtId="0" fontId="2" fillId="0" borderId="0" xfId="21" applyFont="1" applyBorder="1">
      <alignment/>
      <protection/>
    </xf>
    <xf numFmtId="0" fontId="1" fillId="0" borderId="10" xfId="21" applyFont="1" applyFill="1" applyBorder="1" applyAlignment="1">
      <alignment horizontal="right"/>
      <protection/>
    </xf>
    <xf numFmtId="0" fontId="23" fillId="0" borderId="10" xfId="21" applyFont="1" applyBorder="1" applyAlignment="1">
      <alignment horizontal="right"/>
      <protection/>
    </xf>
    <xf numFmtId="0" fontId="23" fillId="0" borderId="10" xfId="21" applyFont="1" applyBorder="1" applyAlignment="1">
      <alignment horizontal="left"/>
      <protection/>
    </xf>
    <xf numFmtId="164" fontId="23" fillId="0" borderId="10" xfId="21" applyNumberFormat="1" applyFont="1" applyBorder="1" applyAlignment="1">
      <alignment horizontal="center"/>
      <protection/>
    </xf>
    <xf numFmtId="164" fontId="23" fillId="0" borderId="20" xfId="21" applyNumberFormat="1" applyFont="1" applyBorder="1" applyAlignment="1">
      <alignment horizontal="center"/>
      <protection/>
    </xf>
    <xf numFmtId="164" fontId="23" fillId="0" borderId="26" xfId="21" applyNumberFormat="1" applyFont="1" applyBorder="1" applyAlignment="1">
      <alignment horizontal="center"/>
      <protection/>
    </xf>
    <xf numFmtId="164" fontId="23" fillId="0" borderId="21" xfId="21" applyNumberFormat="1" applyFont="1" applyBorder="1" applyAlignment="1">
      <alignment horizontal="center"/>
      <protection/>
    </xf>
    <xf numFmtId="164" fontId="23" fillId="0" borderId="22" xfId="21" applyNumberFormat="1" applyFont="1" applyBorder="1" applyAlignment="1">
      <alignment horizontal="center"/>
      <protection/>
    </xf>
    <xf numFmtId="164" fontId="23" fillId="0" borderId="23" xfId="21" applyNumberFormat="1" applyFont="1" applyBorder="1" applyAlignment="1">
      <alignment horizontal="center"/>
      <protection/>
    </xf>
    <xf numFmtId="0" fontId="23" fillId="0" borderId="0" xfId="21" applyFont="1">
      <alignment/>
      <protection/>
    </xf>
    <xf numFmtId="0" fontId="23" fillId="0" borderId="10" xfId="21" applyFont="1" applyBorder="1">
      <alignment/>
      <protection/>
    </xf>
    <xf numFmtId="0" fontId="14" fillId="0" borderId="0" xfId="0" applyFont="1" applyBorder="1" applyAlignment="1">
      <alignment/>
    </xf>
    <xf numFmtId="0" fontId="10" fillId="0" borderId="0" xfId="0" applyFont="1" applyBorder="1" applyAlignment="1">
      <alignment horizontal="right"/>
    </xf>
    <xf numFmtId="0" fontId="19" fillId="0" borderId="0" xfId="0" applyFont="1" applyBorder="1" applyAlignment="1">
      <alignment/>
    </xf>
    <xf numFmtId="164" fontId="19" fillId="0" borderId="15" xfId="0" applyNumberFormat="1" applyFont="1" applyBorder="1" applyAlignment="1" applyProtection="1">
      <alignment horizontal="center" vertical="center"/>
      <protection/>
    </xf>
    <xf numFmtId="164" fontId="10" fillId="0" borderId="10" xfId="0" applyNumberFormat="1" applyFont="1" applyBorder="1" applyAlignment="1" applyProtection="1" quotePrefix="1">
      <alignment horizontal="center" vertical="center"/>
      <protection/>
    </xf>
    <xf numFmtId="164" fontId="10" fillId="0" borderId="10" xfId="0" applyNumberFormat="1" applyFont="1" applyBorder="1" applyAlignment="1" applyProtection="1">
      <alignment horizontal="center" vertical="center"/>
      <protection/>
    </xf>
    <xf numFmtId="164" fontId="10" fillId="0" borderId="10" xfId="0" applyNumberFormat="1" applyFont="1" applyBorder="1" applyAlignment="1" applyProtection="1">
      <alignment horizontal="right" vertical="center"/>
      <protection/>
    </xf>
    <xf numFmtId="164" fontId="30" fillId="0" borderId="10" xfId="0" applyNumberFormat="1" applyFont="1" applyBorder="1" applyAlignment="1" applyProtection="1">
      <alignment horizontal="center" vertical="center"/>
      <protection/>
    </xf>
    <xf numFmtId="0" fontId="23" fillId="0" borderId="0" xfId="0" applyFont="1" applyBorder="1" applyAlignment="1">
      <alignment vertical="center"/>
    </xf>
    <xf numFmtId="164" fontId="30" fillId="0" borderId="10" xfId="0" applyNumberFormat="1" applyFont="1" applyBorder="1" applyAlignment="1" applyProtection="1">
      <alignment horizontal="right" vertical="center"/>
      <protection/>
    </xf>
    <xf numFmtId="164" fontId="10" fillId="0" borderId="17" xfId="0" applyNumberFormat="1" applyFont="1" applyBorder="1" applyAlignment="1" applyProtection="1">
      <alignment horizontal="center" vertical="center"/>
      <protection/>
    </xf>
    <xf numFmtId="164" fontId="19" fillId="0" borderId="10" xfId="0" applyNumberFormat="1" applyFont="1" applyBorder="1" applyAlignment="1">
      <alignment horizontal="center" vertical="center"/>
    </xf>
    <xf numFmtId="164" fontId="19" fillId="0" borderId="10" xfId="0" applyNumberFormat="1" applyFont="1" applyBorder="1" applyAlignment="1" applyProtection="1">
      <alignment horizontal="center" vertical="center"/>
      <protection/>
    </xf>
    <xf numFmtId="164" fontId="19" fillId="0" borderId="10" xfId="0" applyNumberFormat="1" applyFont="1" applyBorder="1" applyAlignment="1" applyProtection="1">
      <alignment horizontal="right" vertical="center"/>
      <protection/>
    </xf>
    <xf numFmtId="0" fontId="19" fillId="0" borderId="12" xfId="0" applyFont="1" applyBorder="1" applyAlignment="1" applyProtection="1">
      <alignment vertical="center"/>
      <protection/>
    </xf>
    <xf numFmtId="164" fontId="19" fillId="0" borderId="12" xfId="0" applyNumberFormat="1" applyFont="1" applyBorder="1" applyAlignment="1" applyProtection="1">
      <alignment vertical="center"/>
      <protection/>
    </xf>
    <xf numFmtId="164" fontId="19" fillId="0" borderId="12" xfId="0" applyNumberFormat="1" applyFont="1" applyBorder="1" applyAlignment="1" applyProtection="1">
      <alignment horizontal="center" vertical="center"/>
      <protection/>
    </xf>
    <xf numFmtId="164" fontId="19" fillId="0" borderId="10" xfId="0" applyNumberFormat="1" applyFont="1" applyBorder="1" applyAlignment="1">
      <alignment horizontal="right" vertical="center"/>
    </xf>
    <xf numFmtId="164" fontId="10" fillId="0" borderId="10" xfId="0" applyNumberFormat="1" applyFont="1" applyBorder="1" applyAlignment="1" applyProtection="1" quotePrefix="1">
      <alignment horizontal="right" vertical="center"/>
      <protection/>
    </xf>
    <xf numFmtId="0" fontId="19" fillId="0" borderId="0" xfId="0" applyFont="1" applyBorder="1" applyAlignment="1" applyProtection="1">
      <alignment horizontal="left"/>
      <protection/>
    </xf>
    <xf numFmtId="164" fontId="19" fillId="0" borderId="0" xfId="0" applyNumberFormat="1" applyFont="1" applyBorder="1" applyAlignment="1">
      <alignment horizontal="center"/>
    </xf>
    <xf numFmtId="0" fontId="10" fillId="0" borderId="12" xfId="0" applyFont="1" applyBorder="1" applyAlignment="1" applyProtection="1">
      <alignment horizontal="left" vertical="center"/>
      <protection/>
    </xf>
    <xf numFmtId="164" fontId="10" fillId="0" borderId="12" xfId="0" applyNumberFormat="1" applyFont="1" applyBorder="1" applyAlignment="1" applyProtection="1" quotePrefix="1">
      <alignment horizontal="center" vertical="center"/>
      <protection/>
    </xf>
    <xf numFmtId="164" fontId="10" fillId="0" borderId="12" xfId="0" applyNumberFormat="1"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right" vertical="center"/>
      <protection/>
    </xf>
    <xf numFmtId="0" fontId="10" fillId="0" borderId="0" xfId="0" applyFont="1" applyBorder="1" applyAlignment="1" applyProtection="1" quotePrefix="1">
      <alignment horizontal="right" vertical="center"/>
      <protection/>
    </xf>
    <xf numFmtId="164" fontId="10" fillId="0" borderId="0" xfId="0" applyNumberFormat="1" applyFont="1" applyBorder="1" applyAlignment="1" applyProtection="1" quotePrefix="1">
      <alignment horizontal="center" vertical="center"/>
      <protection/>
    </xf>
    <xf numFmtId="164" fontId="10" fillId="0" borderId="0" xfId="0" applyNumberFormat="1" applyFont="1" applyBorder="1" applyAlignment="1" applyProtection="1">
      <alignment horizontal="center" vertical="center"/>
      <protection/>
    </xf>
    <xf numFmtId="0" fontId="10" fillId="0" borderId="0" xfId="0" applyFont="1" applyAlignment="1" applyProtection="1">
      <alignment horizontal="left"/>
      <protection/>
    </xf>
    <xf numFmtId="0" fontId="10" fillId="0" borderId="0" xfId="0" applyFont="1" applyBorder="1" applyAlignment="1" quotePrefix="1">
      <alignment/>
    </xf>
    <xf numFmtId="0" fontId="8" fillId="0" borderId="0" xfId="0" applyFont="1" applyBorder="1" applyAlignment="1">
      <alignment/>
    </xf>
    <xf numFmtId="0" fontId="13" fillId="0" borderId="0" xfId="0" applyFont="1" applyBorder="1" applyAlignment="1">
      <alignment/>
    </xf>
    <xf numFmtId="0" fontId="19" fillId="0" borderId="10" xfId="0" applyFont="1" applyBorder="1" applyAlignment="1" applyProtection="1">
      <alignment horizontal="left" vertical="center"/>
      <protection/>
    </xf>
    <xf numFmtId="0" fontId="10" fillId="0" borderId="10" xfId="0" applyFont="1" applyBorder="1" applyAlignment="1" applyProtection="1">
      <alignment horizontal="left" vertical="center"/>
      <protection/>
    </xf>
    <xf numFmtId="0" fontId="30" fillId="0" borderId="10" xfId="0" applyFont="1" applyBorder="1" applyAlignment="1" applyProtection="1">
      <alignment horizontal="left" vertical="center"/>
      <protection/>
    </xf>
    <xf numFmtId="0" fontId="10" fillId="0" borderId="17" xfId="0" applyFont="1" applyBorder="1" applyAlignment="1" applyProtection="1">
      <alignment horizontal="left" vertical="center"/>
      <protection/>
    </xf>
    <xf numFmtId="0" fontId="19" fillId="2" borderId="15" xfId="0" applyFont="1" applyFill="1" applyBorder="1" applyAlignment="1">
      <alignment/>
    </xf>
    <xf numFmtId="0" fontId="19" fillId="2" borderId="17" xfId="0" applyFont="1" applyFill="1" applyBorder="1" applyAlignment="1" applyProtection="1">
      <alignment horizontal="center"/>
      <protection/>
    </xf>
    <xf numFmtId="0" fontId="19" fillId="2" borderId="12" xfId="0" applyFont="1" applyFill="1" applyBorder="1" applyAlignment="1">
      <alignment horizontal="center"/>
    </xf>
    <xf numFmtId="1" fontId="10" fillId="0" borderId="0" xfId="0" applyNumberFormat="1" applyFont="1" applyAlignment="1">
      <alignment/>
    </xf>
    <xf numFmtId="166" fontId="19" fillId="0" borderId="10" xfId="0" applyNumberFormat="1" applyFont="1" applyBorder="1" applyAlignment="1" applyProtection="1">
      <alignment horizontal="right"/>
      <protection locked="0"/>
    </xf>
    <xf numFmtId="166" fontId="10" fillId="0" borderId="10" xfId="0" applyNumberFormat="1" applyFont="1" applyBorder="1" applyAlignment="1" applyProtection="1">
      <alignment horizontal="right"/>
      <protection locked="0"/>
    </xf>
    <xf numFmtId="166" fontId="10" fillId="0" borderId="10" xfId="0" applyNumberFormat="1" applyFont="1" applyBorder="1" applyAlignment="1">
      <alignment horizontal="right"/>
    </xf>
    <xf numFmtId="166" fontId="10" fillId="0" borderId="17" xfId="0" applyNumberFormat="1" applyFont="1" applyBorder="1" applyAlignment="1">
      <alignment horizontal="right"/>
    </xf>
    <xf numFmtId="166" fontId="10" fillId="0" borderId="10" xfId="0" applyNumberFormat="1" applyFont="1" applyBorder="1" applyAlignment="1" applyProtection="1">
      <alignment horizontal="right"/>
      <protection/>
    </xf>
    <xf numFmtId="166" fontId="19" fillId="0" borderId="10" xfId="0" applyNumberFormat="1" applyFont="1" applyBorder="1" applyAlignment="1" applyProtection="1">
      <alignment horizontal="right"/>
      <protection/>
    </xf>
    <xf numFmtId="166" fontId="30" fillId="0" borderId="10" xfId="0" applyNumberFormat="1" applyFont="1" applyBorder="1" applyAlignment="1" applyProtection="1">
      <alignment horizontal="right"/>
      <protection locked="0"/>
    </xf>
    <xf numFmtId="166" fontId="30" fillId="0" borderId="10" xfId="0" applyNumberFormat="1" applyFont="1" applyBorder="1" applyAlignment="1" applyProtection="1">
      <alignment horizontal="right"/>
      <protection/>
    </xf>
    <xf numFmtId="1" fontId="1" fillId="0" borderId="13" xfId="0" applyNumberFormat="1" applyFont="1" applyFill="1" applyBorder="1" applyAlignment="1">
      <alignment horizontal="center" vertical="center"/>
    </xf>
    <xf numFmtId="0" fontId="0" fillId="0" borderId="0" xfId="0" applyAlignment="1">
      <alignment vertical="center"/>
    </xf>
    <xf numFmtId="164" fontId="0" fillId="0" borderId="0" xfId="0" applyNumberFormat="1" applyBorder="1" applyAlignment="1">
      <alignment vertical="center"/>
    </xf>
    <xf numFmtId="0" fontId="32" fillId="0" borderId="0" xfId="0" applyFont="1" applyAlignment="1">
      <alignment vertical="center"/>
    </xf>
    <xf numFmtId="2" fontId="1" fillId="0" borderId="12" xfId="0" applyNumberFormat="1" applyFont="1" applyBorder="1" applyAlignment="1">
      <alignment vertical="center"/>
    </xf>
    <xf numFmtId="164" fontId="1" fillId="0" borderId="13" xfId="0" applyNumberFormat="1" applyFont="1" applyBorder="1" applyAlignment="1">
      <alignment vertical="center"/>
    </xf>
    <xf numFmtId="164" fontId="2" fillId="0" borderId="6" xfId="0" applyNumberFormat="1" applyFont="1" applyBorder="1" applyAlignment="1">
      <alignment vertical="center"/>
    </xf>
    <xf numFmtId="49" fontId="19" fillId="2" borderId="12" xfId="0" applyNumberFormat="1" applyFont="1" applyFill="1" applyBorder="1" applyAlignment="1">
      <alignment horizontal="center"/>
    </xf>
    <xf numFmtId="166" fontId="1" fillId="0" borderId="10" xfId="0" applyNumberFormat="1" applyFont="1" applyBorder="1" applyAlignment="1">
      <alignment horizontal="center"/>
    </xf>
    <xf numFmtId="0" fontId="8" fillId="0" borderId="0" xfId="0" applyFont="1" applyAlignment="1">
      <alignment horizontal="center"/>
    </xf>
    <xf numFmtId="165" fontId="1" fillId="2" borderId="13" xfId="22" applyNumberFormat="1" applyFont="1" applyFill="1" applyBorder="1" applyAlignment="1" applyProtection="1">
      <alignment horizontal="center" vertical="center"/>
      <protection/>
    </xf>
    <xf numFmtId="1" fontId="10" fillId="0" borderId="0" xfId="0" applyNumberFormat="1" applyFont="1" applyBorder="1" applyAlignment="1">
      <alignment/>
    </xf>
    <xf numFmtId="1" fontId="19" fillId="0" borderId="10" xfId="0" applyNumberFormat="1" applyFont="1" applyBorder="1" applyAlignment="1" applyProtection="1">
      <alignment horizontal="center"/>
      <protection locked="0"/>
    </xf>
    <xf numFmtId="1" fontId="10" fillId="0" borderId="10" xfId="0" applyNumberFormat="1" applyFont="1" applyBorder="1" applyAlignment="1" applyProtection="1">
      <alignment/>
      <protection locked="0"/>
    </xf>
    <xf numFmtId="1" fontId="30" fillId="0" borderId="17" xfId="0" applyNumberFormat="1" applyFont="1" applyBorder="1" applyAlignment="1" applyProtection="1">
      <alignment/>
      <protection locked="0"/>
    </xf>
    <xf numFmtId="0" fontId="19" fillId="0" borderId="10" xfId="0" applyFont="1" applyBorder="1" applyAlignment="1" applyProtection="1">
      <alignment horizontal="left"/>
      <protection locked="0"/>
    </xf>
    <xf numFmtId="0" fontId="30" fillId="0" borderId="17" xfId="0" applyFont="1" applyBorder="1" applyAlignment="1" applyProtection="1">
      <alignment horizontal="left"/>
      <protection locked="0"/>
    </xf>
    <xf numFmtId="1" fontId="10" fillId="0" borderId="10" xfId="0" applyNumberFormat="1" applyFont="1" applyBorder="1" applyAlignment="1" applyProtection="1">
      <alignment horizontal="center"/>
      <protection locked="0"/>
    </xf>
    <xf numFmtId="0" fontId="10" fillId="0" borderId="10" xfId="0" applyFont="1" applyBorder="1" applyAlignment="1" applyProtection="1">
      <alignment horizontal="left"/>
      <protection locked="0"/>
    </xf>
    <xf numFmtId="1" fontId="30" fillId="0" borderId="10" xfId="0" applyNumberFormat="1" applyFont="1" applyBorder="1" applyAlignment="1" applyProtection="1">
      <alignment horizontal="center"/>
      <protection locked="0"/>
    </xf>
    <xf numFmtId="0" fontId="30" fillId="0" borderId="10" xfId="0" applyFont="1" applyBorder="1" applyAlignment="1" applyProtection="1">
      <alignment horizontal="left"/>
      <protection locked="0"/>
    </xf>
    <xf numFmtId="166" fontId="19" fillId="0" borderId="10" xfId="0" applyNumberFormat="1" applyFont="1" applyBorder="1" applyAlignment="1">
      <alignment horizontal="right"/>
    </xf>
    <xf numFmtId="1" fontId="30" fillId="0" borderId="10" xfId="0" applyNumberFormat="1" applyFont="1" applyBorder="1" applyAlignment="1" applyProtection="1">
      <alignment/>
      <protection locked="0"/>
    </xf>
    <xf numFmtId="0" fontId="19" fillId="2" borderId="17" xfId="0" applyFont="1" applyFill="1" applyBorder="1" applyAlignment="1" applyProtection="1">
      <alignment horizontal="center"/>
      <protection locked="0"/>
    </xf>
    <xf numFmtId="0" fontId="19" fillId="2" borderId="17" xfId="0" applyFont="1" applyFill="1" applyBorder="1" applyAlignment="1">
      <alignment horizontal="center"/>
    </xf>
    <xf numFmtId="0" fontId="1" fillId="0" borderId="13" xfId="0" applyFont="1" applyBorder="1" applyAlignment="1">
      <alignment horizontal="center" vertical="center"/>
    </xf>
    <xf numFmtId="0" fontId="0" fillId="2" borderId="0" xfId="0" applyFill="1" applyAlignment="1">
      <alignment/>
    </xf>
    <xf numFmtId="0" fontId="26" fillId="0" borderId="12" xfId="0" applyFont="1" applyFill="1" applyBorder="1" applyAlignment="1">
      <alignment horizontal="left" vertical="center"/>
    </xf>
    <xf numFmtId="2" fontId="9" fillId="0" borderId="10" xfId="0" applyNumberFormat="1" applyFont="1" applyFill="1" applyBorder="1" applyAlignment="1">
      <alignment vertical="center"/>
    </xf>
    <xf numFmtId="164" fontId="9" fillId="0" borderId="10" xfId="0" applyNumberFormat="1" applyFont="1" applyFill="1" applyBorder="1" applyAlignment="1">
      <alignment vertical="center"/>
    </xf>
    <xf numFmtId="164" fontId="9" fillId="0" borderId="6" xfId="0" applyNumberFormat="1" applyFont="1" applyFill="1" applyBorder="1" applyAlignment="1">
      <alignment vertical="center"/>
    </xf>
    <xf numFmtId="164" fontId="9" fillId="0" borderId="8" xfId="0" applyNumberFormat="1" applyFont="1" applyFill="1" applyBorder="1" applyAlignment="1">
      <alignment vertical="center"/>
    </xf>
    <xf numFmtId="164" fontId="9" fillId="0" borderId="0" xfId="0" applyNumberFormat="1" applyFont="1" applyFill="1" applyBorder="1" applyAlignment="1">
      <alignment vertical="center"/>
    </xf>
    <xf numFmtId="164" fontId="9" fillId="0" borderId="0" xfId="0" applyNumberFormat="1" applyFont="1" applyFill="1" applyBorder="1" applyAlignment="1">
      <alignment horizontal="center" vertical="center"/>
    </xf>
    <xf numFmtId="164" fontId="9" fillId="0" borderId="8" xfId="0" applyNumberFormat="1" applyFont="1" applyFill="1" applyBorder="1" applyAlignment="1">
      <alignment horizontal="center" vertical="center"/>
    </xf>
    <xf numFmtId="2" fontId="10" fillId="0" borderId="1" xfId="0" applyNumberFormat="1" applyFont="1" applyBorder="1" applyAlignment="1">
      <alignment vertical="center"/>
    </xf>
    <xf numFmtId="0" fontId="10" fillId="0" borderId="1" xfId="0" applyFont="1" applyBorder="1" applyAlignment="1">
      <alignment vertical="center"/>
    </xf>
    <xf numFmtId="2" fontId="10" fillId="0" borderId="1" xfId="0" applyNumberFormat="1" applyFont="1" applyBorder="1" applyAlignment="1">
      <alignment horizontal="left" vertical="center" indent="1"/>
    </xf>
    <xf numFmtId="2" fontId="10" fillId="0" borderId="1" xfId="0" applyNumberFormat="1" applyFont="1" applyBorder="1" applyAlignment="1">
      <alignment horizontal="center" vertical="center"/>
    </xf>
    <xf numFmtId="164" fontId="10" fillId="0" borderId="1" xfId="0" applyNumberFormat="1" applyFont="1" applyBorder="1" applyAlignment="1">
      <alignment horizontal="center" vertical="center"/>
    </xf>
    <xf numFmtId="2" fontId="19" fillId="0" borderId="2" xfId="0" applyNumberFormat="1" applyFont="1" applyBorder="1" applyAlignment="1">
      <alignment horizontal="center" vertical="center"/>
    </xf>
    <xf numFmtId="164" fontId="2" fillId="0" borderId="15" xfId="0" applyNumberFormat="1" applyFont="1" applyFill="1" applyBorder="1" applyAlignment="1">
      <alignment horizontal="center" vertical="center"/>
    </xf>
    <xf numFmtId="164" fontId="10" fillId="0" borderId="15" xfId="0" applyNumberFormat="1" applyFont="1" applyFill="1" applyBorder="1" applyAlignment="1">
      <alignment horizontal="right" vertical="center"/>
    </xf>
    <xf numFmtId="164" fontId="2" fillId="0" borderId="10" xfId="0" applyNumberFormat="1" applyFont="1" applyFill="1" applyBorder="1" applyAlignment="1">
      <alignment horizontal="center" vertical="center"/>
    </xf>
    <xf numFmtId="164" fontId="10" fillId="0" borderId="10" xfId="0" applyNumberFormat="1" applyFont="1" applyFill="1" applyBorder="1" applyAlignment="1">
      <alignment horizontal="right" vertical="center"/>
    </xf>
    <xf numFmtId="164" fontId="2" fillId="0" borderId="10" xfId="0" applyNumberFormat="1" applyFont="1" applyFill="1" applyBorder="1" applyAlignment="1">
      <alignment vertical="center"/>
    </xf>
    <xf numFmtId="164" fontId="2" fillId="0" borderId="17" xfId="0" applyNumberFormat="1" applyFont="1" applyFill="1" applyBorder="1" applyAlignment="1">
      <alignment horizontal="center" vertical="center"/>
    </xf>
    <xf numFmtId="164" fontId="10" fillId="0" borderId="17" xfId="0" applyNumberFormat="1" applyFont="1" applyFill="1" applyBorder="1" applyAlignment="1">
      <alignment horizontal="right" vertical="center"/>
    </xf>
    <xf numFmtId="164" fontId="2" fillId="0" borderId="17" xfId="0" applyNumberFormat="1" applyFont="1" applyFill="1" applyBorder="1" applyAlignment="1">
      <alignment vertical="center"/>
    </xf>
    <xf numFmtId="164" fontId="2" fillId="0" borderId="12" xfId="0" applyNumberFormat="1" applyFont="1" applyFill="1" applyBorder="1" applyAlignment="1">
      <alignment horizontal="center" vertical="center"/>
    </xf>
    <xf numFmtId="164" fontId="2" fillId="0" borderId="12" xfId="0" applyNumberFormat="1" applyFont="1" applyFill="1" applyBorder="1" applyAlignment="1">
      <alignment vertical="center"/>
    </xf>
    <xf numFmtId="164" fontId="10" fillId="0" borderId="12" xfId="0" applyNumberFormat="1" applyFont="1" applyFill="1" applyBorder="1" applyAlignment="1">
      <alignment horizontal="right" vertical="center"/>
    </xf>
    <xf numFmtId="164" fontId="2" fillId="0" borderId="12" xfId="0" applyNumberFormat="1" applyFont="1" applyBorder="1" applyAlignment="1">
      <alignment vertical="center"/>
    </xf>
    <xf numFmtId="165" fontId="1" fillId="2" borderId="12" xfId="22" applyNumberFormat="1" applyFont="1" applyFill="1" applyBorder="1" applyAlignment="1" applyProtection="1">
      <alignment horizontal="center" vertical="center"/>
      <protection/>
    </xf>
    <xf numFmtId="0" fontId="2" fillId="0" borderId="0" xfId="0" applyFont="1" applyFill="1" applyAlignment="1" quotePrefix="1">
      <alignment horizontal="left"/>
    </xf>
    <xf numFmtId="0" fontId="25" fillId="0" borderId="9" xfId="0" applyFont="1" applyBorder="1" applyAlignment="1">
      <alignment horizontal="center"/>
    </xf>
    <xf numFmtId="164" fontId="10" fillId="0" borderId="15" xfId="0" applyNumberFormat="1" applyFont="1" applyFill="1" applyBorder="1" applyAlignment="1">
      <alignment horizontal="center" vertical="center"/>
    </xf>
    <xf numFmtId="164" fontId="10" fillId="0" borderId="10" xfId="0" applyNumberFormat="1" applyFont="1" applyFill="1" applyBorder="1" applyAlignment="1">
      <alignment horizontal="center" vertical="center"/>
    </xf>
    <xf numFmtId="164" fontId="10" fillId="0" borderId="17" xfId="0" applyNumberFormat="1" applyFont="1" applyFill="1" applyBorder="1" applyAlignment="1">
      <alignment horizontal="center" vertical="center"/>
    </xf>
    <xf numFmtId="164" fontId="10" fillId="0" borderId="12" xfId="0" applyNumberFormat="1" applyFont="1" applyBorder="1" applyAlignment="1">
      <alignment horizontal="center" vertical="center"/>
    </xf>
    <xf numFmtId="164" fontId="2" fillId="0" borderId="13" xfId="0" applyNumberFormat="1" applyFont="1" applyBorder="1" applyAlignment="1">
      <alignment vertical="center"/>
    </xf>
    <xf numFmtId="164" fontId="2" fillId="0" borderId="14" xfId="0" applyNumberFormat="1" applyFont="1" applyBorder="1" applyAlignment="1">
      <alignment vertical="center"/>
    </xf>
    <xf numFmtId="2" fontId="2" fillId="0" borderId="15" xfId="0" applyNumberFormat="1" applyFont="1" applyBorder="1" applyAlignment="1" quotePrefix="1">
      <alignment horizontal="center" vertical="center"/>
    </xf>
    <xf numFmtId="164" fontId="2" fillId="0" borderId="16" xfId="0" applyNumberFormat="1" applyFont="1" applyBorder="1" applyAlignment="1" applyProtection="1">
      <alignment horizontal="center" vertical="center"/>
      <protection/>
    </xf>
    <xf numFmtId="164" fontId="2" fillId="0" borderId="7" xfId="0" applyNumberFormat="1" applyFont="1" applyBorder="1" applyAlignment="1" applyProtection="1">
      <alignment horizontal="center" vertical="center"/>
      <protection/>
    </xf>
    <xf numFmtId="0" fontId="2" fillId="0" borderId="15" xfId="0" applyFont="1" applyBorder="1" applyAlignment="1">
      <alignment horizontal="center" vertical="center" wrapText="1"/>
    </xf>
    <xf numFmtId="0" fontId="2" fillId="0" borderId="15"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7" xfId="0" applyFont="1" applyBorder="1" applyAlignment="1">
      <alignment horizontal="center" vertical="center" wrapText="1"/>
    </xf>
    <xf numFmtId="0" fontId="2" fillId="0" borderId="17" xfId="0" applyFont="1" applyBorder="1" applyAlignment="1">
      <alignment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vertical="center"/>
    </xf>
    <xf numFmtId="0" fontId="1" fillId="2" borderId="12" xfId="0" applyFont="1" applyFill="1" applyBorder="1" applyAlignment="1">
      <alignment horizontal="center" vertical="center" wrapText="1"/>
    </xf>
    <xf numFmtId="0" fontId="1" fillId="2" borderId="12" xfId="0" applyFont="1" applyFill="1" applyBorder="1" applyAlignment="1">
      <alignment horizontal="left" vertical="center" wrapText="1"/>
    </xf>
    <xf numFmtId="164" fontId="19" fillId="0" borderId="15" xfId="0" applyNumberFormat="1" applyFont="1" applyBorder="1" applyAlignment="1" applyProtection="1">
      <alignment horizontal="right" vertical="center"/>
      <protection/>
    </xf>
    <xf numFmtId="164" fontId="10" fillId="0" borderId="17" xfId="0" applyNumberFormat="1" applyFont="1" applyBorder="1" applyAlignment="1" applyProtection="1">
      <alignment horizontal="right" vertical="center"/>
      <protection/>
    </xf>
    <xf numFmtId="164" fontId="19" fillId="0" borderId="0" xfId="0" applyNumberFormat="1" applyFont="1" applyBorder="1" applyAlignment="1">
      <alignment/>
    </xf>
    <xf numFmtId="164" fontId="19" fillId="0" borderId="0" xfId="0" applyNumberFormat="1" applyFont="1" applyBorder="1" applyAlignment="1" quotePrefix="1">
      <alignment horizontal="center"/>
    </xf>
    <xf numFmtId="164" fontId="10" fillId="0" borderId="12" xfId="0" applyNumberFormat="1" applyFont="1" applyBorder="1" applyAlignment="1" applyProtection="1" quotePrefix="1">
      <alignment horizontal="right" vertical="center"/>
      <protection/>
    </xf>
    <xf numFmtId="164" fontId="10" fillId="0" borderId="12" xfId="0" applyNumberFormat="1" applyFont="1" applyBorder="1" applyAlignment="1" applyProtection="1">
      <alignment horizontal="right" vertical="center"/>
      <protection/>
    </xf>
    <xf numFmtId="166" fontId="10" fillId="0" borderId="0" xfId="0" applyNumberFormat="1" applyFont="1" applyBorder="1" applyAlignment="1">
      <alignment horizontal="right"/>
    </xf>
    <xf numFmtId="1" fontId="2" fillId="0" borderId="10" xfId="0" applyNumberFormat="1" applyFont="1" applyBorder="1" applyAlignment="1">
      <alignment horizontal="center" vertical="center"/>
    </xf>
    <xf numFmtId="0" fontId="2" fillId="0" borderId="2" xfId="0" applyFont="1" applyBorder="1" applyAlignment="1">
      <alignment vertical="center"/>
    </xf>
    <xf numFmtId="0" fontId="2"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2" borderId="12" xfId="0" applyFont="1" applyFill="1" applyBorder="1" applyAlignment="1" applyProtection="1">
      <alignment horizontal="center"/>
      <protection/>
    </xf>
    <xf numFmtId="166" fontId="35" fillId="0" borderId="10" xfId="0" applyNumberFormat="1" applyFont="1" applyBorder="1" applyAlignment="1">
      <alignment horizontal="right"/>
    </xf>
    <xf numFmtId="166" fontId="36" fillId="0" borderId="15" xfId="0" applyNumberFormat="1" applyFont="1" applyBorder="1" applyAlignment="1" applyProtection="1">
      <alignment horizontal="right"/>
      <protection locked="0"/>
    </xf>
    <xf numFmtId="166" fontId="35" fillId="0" borderId="10" xfId="0" applyNumberFormat="1" applyFont="1" applyBorder="1" applyAlignment="1" applyProtection="1">
      <alignment horizontal="right"/>
      <protection locked="0"/>
    </xf>
    <xf numFmtId="166" fontId="36" fillId="0" borderId="10" xfId="0" applyNumberFormat="1" applyFont="1" applyBorder="1" applyAlignment="1" applyProtection="1">
      <alignment horizontal="right"/>
      <protection locked="0"/>
    </xf>
    <xf numFmtId="166" fontId="35" fillId="0" borderId="10" xfId="0" applyNumberFormat="1" applyFont="1" applyBorder="1" applyAlignment="1" applyProtection="1">
      <alignment horizontal="right"/>
      <protection/>
    </xf>
    <xf numFmtId="166" fontId="36" fillId="0" borderId="10" xfId="0" applyNumberFormat="1" applyFont="1" applyBorder="1" applyAlignment="1" applyProtection="1">
      <alignment horizontal="right"/>
      <protection/>
    </xf>
    <xf numFmtId="166" fontId="36" fillId="0" borderId="10" xfId="0" applyNumberFormat="1" applyFont="1" applyBorder="1" applyAlignment="1">
      <alignment horizontal="right"/>
    </xf>
    <xf numFmtId="166" fontId="37" fillId="0" borderId="10" xfId="0" applyNumberFormat="1" applyFont="1" applyBorder="1" applyAlignment="1" applyProtection="1">
      <alignment horizontal="right"/>
      <protection/>
    </xf>
    <xf numFmtId="164" fontId="8" fillId="0" borderId="10" xfId="24" applyNumberFormat="1" applyFont="1" applyBorder="1">
      <alignment/>
      <protection/>
    </xf>
    <xf numFmtId="164" fontId="2" fillId="0" borderId="10" xfId="24" applyNumberFormat="1" applyFont="1" applyBorder="1">
      <alignment/>
      <protection/>
    </xf>
    <xf numFmtId="164" fontId="13" fillId="0" borderId="10" xfId="24" applyNumberFormat="1" applyFont="1" applyBorder="1">
      <alignment/>
      <protection/>
    </xf>
    <xf numFmtId="164" fontId="13" fillId="0" borderId="17" xfId="24" applyNumberFormat="1" applyFont="1" applyBorder="1">
      <alignment/>
      <protection/>
    </xf>
    <xf numFmtId="0" fontId="13" fillId="0" borderId="0" xfId="24" applyFont="1">
      <alignment/>
      <protection/>
    </xf>
    <xf numFmtId="0" fontId="2" fillId="0" borderId="0" xfId="24" applyFont="1">
      <alignment/>
      <protection/>
    </xf>
    <xf numFmtId="0" fontId="13" fillId="0" borderId="0" xfId="24" applyFont="1" applyFill="1">
      <alignment/>
      <protection/>
    </xf>
    <xf numFmtId="0" fontId="8" fillId="0" borderId="0" xfId="24" applyFont="1" applyAlignment="1" applyProtection="1">
      <alignment horizontal="center"/>
      <protection/>
    </xf>
    <xf numFmtId="0" fontId="13" fillId="0" borderId="0" xfId="24" applyFont="1" applyAlignment="1" applyProtection="1" quotePrefix="1">
      <alignment horizontal="center"/>
      <protection/>
    </xf>
    <xf numFmtId="0" fontId="8" fillId="0" borderId="0" xfId="24" applyFont="1" applyAlignment="1" applyProtection="1">
      <alignment horizontal="right"/>
      <protection/>
    </xf>
    <xf numFmtId="0" fontId="13" fillId="0" borderId="15" xfId="24" applyFont="1" applyBorder="1">
      <alignment/>
      <protection/>
    </xf>
    <xf numFmtId="0" fontId="13" fillId="0" borderId="15" xfId="24" applyFont="1" applyFill="1" applyBorder="1">
      <alignment/>
      <protection/>
    </xf>
    <xf numFmtId="0" fontId="2" fillId="0" borderId="15" xfId="24" applyFont="1" applyBorder="1">
      <alignment/>
      <protection/>
    </xf>
    <xf numFmtId="164" fontId="8" fillId="0" borderId="10" xfId="24" applyNumberFormat="1" applyFont="1" applyFill="1" applyBorder="1" applyAlignment="1">
      <alignment horizontal="right"/>
      <protection/>
    </xf>
    <xf numFmtId="164" fontId="2" fillId="0" borderId="0" xfId="24" applyNumberFormat="1" applyFont="1">
      <alignment/>
      <protection/>
    </xf>
    <xf numFmtId="0" fontId="13" fillId="0" borderId="10" xfId="24" applyFont="1" applyBorder="1" applyAlignment="1" applyProtection="1">
      <alignment horizontal="left"/>
      <protection/>
    </xf>
    <xf numFmtId="164" fontId="13" fillId="0" borderId="10" xfId="24" applyNumberFormat="1" applyFont="1" applyFill="1" applyBorder="1" applyAlignment="1" applyProtection="1">
      <alignment horizontal="right"/>
      <protection/>
    </xf>
    <xf numFmtId="0" fontId="13" fillId="0" borderId="17" xfId="24" applyFont="1" applyBorder="1" applyAlignment="1" applyProtection="1">
      <alignment horizontal="left"/>
      <protection/>
    </xf>
    <xf numFmtId="0" fontId="13" fillId="0" borderId="10" xfId="24" applyFont="1" applyBorder="1">
      <alignment/>
      <protection/>
    </xf>
    <xf numFmtId="164" fontId="2" fillId="0" borderId="15" xfId="24" applyNumberFormat="1" applyFont="1" applyBorder="1">
      <alignment/>
      <protection/>
    </xf>
    <xf numFmtId="164" fontId="13" fillId="0" borderId="10" xfId="24" applyNumberFormat="1" applyFont="1" applyFill="1" applyBorder="1" applyAlignment="1">
      <alignment horizontal="right"/>
      <protection/>
    </xf>
    <xf numFmtId="164" fontId="13" fillId="0" borderId="17" xfId="24" applyNumberFormat="1" applyFont="1" applyFill="1" applyBorder="1" applyAlignment="1">
      <alignment horizontal="right"/>
      <protection/>
    </xf>
    <xf numFmtId="0" fontId="13" fillId="0" borderId="0" xfId="24" applyFont="1" applyAlignment="1">
      <alignment horizontal="right"/>
      <protection/>
    </xf>
    <xf numFmtId="0" fontId="13" fillId="0" borderId="0" xfId="24" applyFont="1" applyFill="1" applyAlignment="1" applyProtection="1">
      <alignment horizontal="left"/>
      <protection/>
    </xf>
    <xf numFmtId="0" fontId="2" fillId="0" borderId="0" xfId="24" applyFont="1" applyFill="1">
      <alignment/>
      <protection/>
    </xf>
    <xf numFmtId="166" fontId="1" fillId="0" borderId="14" xfId="24" applyNumberFormat="1" applyFont="1" applyBorder="1" applyAlignment="1" applyProtection="1" quotePrefix="1">
      <alignment horizontal="left"/>
      <protection/>
    </xf>
    <xf numFmtId="164" fontId="2" fillId="0" borderId="12" xfId="24" applyNumberFormat="1" applyFont="1" applyFill="1" applyBorder="1">
      <alignment/>
      <protection/>
    </xf>
    <xf numFmtId="164" fontId="2" fillId="0" borderId="13" xfId="24" applyNumberFormat="1" applyFont="1" applyBorder="1">
      <alignment/>
      <protection/>
    </xf>
    <xf numFmtId="164" fontId="2" fillId="0" borderId="12" xfId="24" applyNumberFormat="1" applyFont="1" applyBorder="1">
      <alignment/>
      <protection/>
    </xf>
    <xf numFmtId="166" fontId="2" fillId="0" borderId="14" xfId="24" applyNumberFormat="1" applyFont="1" applyBorder="1" applyAlignment="1" applyProtection="1" quotePrefix="1">
      <alignment horizontal="left"/>
      <protection/>
    </xf>
    <xf numFmtId="164" fontId="2" fillId="0" borderId="15" xfId="24" applyNumberFormat="1" applyFont="1" applyFill="1" applyBorder="1">
      <alignment/>
      <protection/>
    </xf>
    <xf numFmtId="164" fontId="2" fillId="0" borderId="14" xfId="24" applyNumberFormat="1" applyFont="1" applyBorder="1">
      <alignment/>
      <protection/>
    </xf>
    <xf numFmtId="166" fontId="2" fillId="0" borderId="11" xfId="24" applyNumberFormat="1" applyFont="1" applyBorder="1" applyAlignment="1" applyProtection="1">
      <alignment horizontal="left"/>
      <protection/>
    </xf>
    <xf numFmtId="164" fontId="2" fillId="0" borderId="17" xfId="24" applyNumberFormat="1" applyFont="1" applyFill="1" applyBorder="1">
      <alignment/>
      <protection/>
    </xf>
    <xf numFmtId="164" fontId="2" fillId="0" borderId="11" xfId="24" applyNumberFormat="1" applyFont="1" applyBorder="1">
      <alignment/>
      <protection/>
    </xf>
    <xf numFmtId="164" fontId="2" fillId="0" borderId="17" xfId="24" applyNumberFormat="1" applyFont="1" applyBorder="1">
      <alignment/>
      <protection/>
    </xf>
    <xf numFmtId="166" fontId="1" fillId="0" borderId="6" xfId="24" applyNumberFormat="1" applyFont="1" applyBorder="1" applyAlignment="1" applyProtection="1" quotePrefix="1">
      <alignment horizontal="left"/>
      <protection/>
    </xf>
    <xf numFmtId="0" fontId="2" fillId="0" borderId="12" xfId="24" applyFont="1" applyFill="1" applyBorder="1">
      <alignment/>
      <protection/>
    </xf>
    <xf numFmtId="0" fontId="2" fillId="0" borderId="1" xfId="24" applyFont="1" applyBorder="1">
      <alignment/>
      <protection/>
    </xf>
    <xf numFmtId="0" fontId="2" fillId="0" borderId="12" xfId="24" applyFont="1" applyBorder="1">
      <alignment/>
      <protection/>
    </xf>
    <xf numFmtId="0" fontId="2" fillId="0" borderId="2" xfId="24" applyFont="1" applyBorder="1">
      <alignment/>
      <protection/>
    </xf>
    <xf numFmtId="164" fontId="2" fillId="0" borderId="16" xfId="24" applyNumberFormat="1" applyFont="1" applyBorder="1">
      <alignment/>
      <protection/>
    </xf>
    <xf numFmtId="164" fontId="2" fillId="0" borderId="7" xfId="24" applyNumberFormat="1" applyFont="1" applyBorder="1">
      <alignment/>
      <protection/>
    </xf>
    <xf numFmtId="164" fontId="2" fillId="0" borderId="9" xfId="24" applyNumberFormat="1" applyFont="1" applyBorder="1">
      <alignment/>
      <protection/>
    </xf>
    <xf numFmtId="164" fontId="2" fillId="0" borderId="3" xfId="24" applyNumberFormat="1" applyFont="1" applyBorder="1">
      <alignment/>
      <protection/>
    </xf>
    <xf numFmtId="166" fontId="2" fillId="0" borderId="6" xfId="24" applyNumberFormat="1" applyFont="1" applyBorder="1" applyAlignment="1" applyProtection="1">
      <alignment horizontal="left"/>
      <protection/>
    </xf>
    <xf numFmtId="164" fontId="2" fillId="0" borderId="10" xfId="24" applyNumberFormat="1" applyFont="1" applyFill="1" applyBorder="1">
      <alignment/>
      <protection/>
    </xf>
    <xf numFmtId="166" fontId="1" fillId="0" borderId="13" xfId="24" applyNumberFormat="1" applyFont="1" applyBorder="1" applyAlignment="1" applyProtection="1" quotePrefix="1">
      <alignment horizontal="left"/>
      <protection/>
    </xf>
    <xf numFmtId="164" fontId="2" fillId="0" borderId="0" xfId="24" applyNumberFormat="1" applyFont="1" applyBorder="1">
      <alignment/>
      <protection/>
    </xf>
    <xf numFmtId="0" fontId="1" fillId="0" borderId="10" xfId="24" applyFont="1" applyBorder="1" applyAlignment="1" applyProtection="1">
      <alignment horizontal="left"/>
      <protection/>
    </xf>
    <xf numFmtId="164" fontId="1" fillId="0" borderId="10" xfId="24" applyNumberFormat="1" applyFont="1" applyBorder="1">
      <alignment/>
      <protection/>
    </xf>
    <xf numFmtId="0" fontId="3" fillId="0" borderId="15" xfId="24" applyFont="1" applyBorder="1" applyProtection="1">
      <alignment/>
      <protection/>
    </xf>
    <xf numFmtId="0" fontId="32" fillId="0" borderId="9" xfId="0" applyFont="1" applyBorder="1" applyAlignment="1">
      <alignment/>
    </xf>
    <xf numFmtId="0" fontId="32" fillId="0" borderId="9" xfId="0" applyFont="1" applyFill="1" applyBorder="1" applyAlignment="1">
      <alignment/>
    </xf>
    <xf numFmtId="0" fontId="2" fillId="0" borderId="15" xfId="0" applyFont="1" applyBorder="1" applyAlignment="1">
      <alignment horizontal="center"/>
    </xf>
    <xf numFmtId="0" fontId="8" fillId="0" borderId="15" xfId="0" applyFont="1" applyBorder="1" applyAlignment="1">
      <alignment/>
    </xf>
    <xf numFmtId="0" fontId="1" fillId="0" borderId="15" xfId="0" applyFont="1" applyBorder="1" applyAlignment="1" quotePrefix="1">
      <alignment horizontal="right"/>
    </xf>
    <xf numFmtId="167" fontId="2" fillId="0" borderId="10" xfId="0" applyNumberFormat="1" applyFont="1" applyBorder="1" applyAlignment="1">
      <alignment horizontal="left"/>
    </xf>
    <xf numFmtId="0" fontId="13" fillId="0" borderId="10" xfId="0" applyFont="1" applyBorder="1" applyAlignment="1">
      <alignment/>
    </xf>
    <xf numFmtId="0" fontId="8" fillId="0" borderId="10" xfId="0" applyFont="1" applyBorder="1" applyAlignment="1">
      <alignment/>
    </xf>
    <xf numFmtId="0" fontId="1" fillId="0" borderId="10" xfId="0" applyFont="1" applyBorder="1" applyAlignment="1" quotePrefix="1">
      <alignment horizontal="right"/>
    </xf>
    <xf numFmtId="167" fontId="2" fillId="0" borderId="17" xfId="0" applyNumberFormat="1" applyFont="1" applyBorder="1" applyAlignment="1">
      <alignment horizontal="left"/>
    </xf>
    <xf numFmtId="0" fontId="8" fillId="0" borderId="17" xfId="0" applyFont="1" applyBorder="1" applyAlignment="1">
      <alignment/>
    </xf>
    <xf numFmtId="0" fontId="1" fillId="0" borderId="17" xfId="0" applyFont="1" applyBorder="1" applyAlignment="1" quotePrefix="1">
      <alignment horizontal="right"/>
    </xf>
    <xf numFmtId="164" fontId="1" fillId="0" borderId="15" xfId="0" applyNumberFormat="1" applyFont="1" applyBorder="1" applyAlignment="1">
      <alignment/>
    </xf>
    <xf numFmtId="164" fontId="1" fillId="0" borderId="15" xfId="0" applyNumberFormat="1" applyFont="1" applyBorder="1" applyAlignment="1" quotePrefix="1">
      <alignment horizontal="right"/>
    </xf>
    <xf numFmtId="164" fontId="2" fillId="0" borderId="10" xfId="0" applyNumberFormat="1" applyFont="1" applyBorder="1" applyAlignment="1">
      <alignment/>
    </xf>
    <xf numFmtId="164" fontId="2" fillId="0" borderId="10" xfId="0" applyNumberFormat="1" applyFont="1" applyBorder="1" applyAlignment="1" quotePrefix="1">
      <alignment horizontal="right"/>
    </xf>
    <xf numFmtId="164" fontId="1" fillId="0" borderId="10" xfId="0" applyNumberFormat="1" applyFont="1" applyBorder="1" applyAlignment="1">
      <alignment/>
    </xf>
    <xf numFmtId="164" fontId="1" fillId="0" borderId="10" xfId="0" applyNumberFormat="1" applyFont="1" applyBorder="1" applyAlignment="1" quotePrefix="1">
      <alignment horizontal="right"/>
    </xf>
    <xf numFmtId="164" fontId="1" fillId="0" borderId="17" xfId="0" applyNumberFormat="1" applyFont="1" applyBorder="1" applyAlignment="1">
      <alignment/>
    </xf>
    <xf numFmtId="164" fontId="1" fillId="0" borderId="17" xfId="0" applyNumberFormat="1" applyFont="1" applyBorder="1" applyAlignment="1" quotePrefix="1">
      <alignment horizontal="right"/>
    </xf>
    <xf numFmtId="0" fontId="2" fillId="0" borderId="15" xfId="0" applyFont="1" applyBorder="1" applyAlignment="1">
      <alignment/>
    </xf>
    <xf numFmtId="0" fontId="2" fillId="0" borderId="10" xfId="0" applyFont="1" applyBorder="1" applyAlignment="1">
      <alignment horizontal="right"/>
    </xf>
    <xf numFmtId="0" fontId="1" fillId="0" borderId="10" xfId="0" applyFont="1" applyBorder="1" applyAlignment="1">
      <alignment horizontal="right"/>
    </xf>
    <xf numFmtId="0" fontId="1" fillId="0" borderId="17" xfId="0" applyFont="1" applyBorder="1" applyAlignment="1">
      <alignment horizontal="right"/>
    </xf>
    <xf numFmtId="164" fontId="2" fillId="0" borderId="10" xfId="0" applyNumberFormat="1" applyFont="1" applyBorder="1" applyAlignment="1">
      <alignment horizontal="right"/>
    </xf>
    <xf numFmtId="164" fontId="1" fillId="0" borderId="10" xfId="0" applyNumberFormat="1" applyFont="1" applyBorder="1" applyAlignment="1">
      <alignment horizontal="right"/>
    </xf>
    <xf numFmtId="164" fontId="1" fillId="0" borderId="17" xfId="0" applyNumberFormat="1" applyFont="1" applyBorder="1" applyAlignment="1">
      <alignment horizontal="right"/>
    </xf>
    <xf numFmtId="0" fontId="2" fillId="0" borderId="9" xfId="0" applyFont="1" applyBorder="1" applyAlignment="1">
      <alignment horizontal="left"/>
    </xf>
    <xf numFmtId="0" fontId="2" fillId="0" borderId="15" xfId="0" applyFont="1" applyBorder="1" applyAlignment="1">
      <alignment horizontal="left"/>
    </xf>
    <xf numFmtId="167" fontId="13" fillId="0" borderId="10" xfId="0" applyNumberFormat="1" applyFont="1" applyBorder="1" applyAlignment="1">
      <alignment horizontal="left"/>
    </xf>
    <xf numFmtId="167" fontId="0" fillId="0" borderId="10" xfId="0" applyNumberFormat="1" applyBorder="1" applyAlignment="1">
      <alignment horizontal="left"/>
    </xf>
    <xf numFmtId="167" fontId="2" fillId="0" borderId="0" xfId="0" applyNumberFormat="1" applyFont="1" applyAlignment="1">
      <alignment horizontal="left"/>
    </xf>
    <xf numFmtId="167" fontId="0" fillId="0" borderId="0" xfId="0" applyNumberFormat="1" applyAlignment="1">
      <alignment horizontal="left"/>
    </xf>
    <xf numFmtId="167" fontId="8" fillId="0" borderId="10" xfId="0" applyNumberFormat="1" applyFont="1" applyBorder="1" applyAlignment="1">
      <alignment horizontal="left"/>
    </xf>
    <xf numFmtId="167" fontId="8" fillId="0" borderId="17" xfId="0" applyNumberFormat="1" applyFont="1" applyBorder="1" applyAlignment="1">
      <alignment horizontal="left"/>
    </xf>
    <xf numFmtId="164" fontId="2" fillId="0" borderId="10" xfId="0" applyNumberFormat="1" applyFont="1" applyFill="1" applyBorder="1" applyAlignment="1">
      <alignment horizontal="right"/>
    </xf>
    <xf numFmtId="164" fontId="2" fillId="0" borderId="17" xfId="0" applyNumberFormat="1" applyFont="1" applyFill="1" applyBorder="1" applyAlignment="1">
      <alignment horizontal="right"/>
    </xf>
    <xf numFmtId="164" fontId="2" fillId="0" borderId="17" xfId="0" applyNumberFormat="1" applyFont="1" applyBorder="1" applyAlignment="1">
      <alignment horizontal="right"/>
    </xf>
    <xf numFmtId="164" fontId="2" fillId="0" borderId="15" xfId="0" applyNumberFormat="1" applyFont="1" applyFill="1" applyBorder="1" applyAlignment="1">
      <alignment horizontal="right"/>
    </xf>
    <xf numFmtId="164" fontId="13" fillId="0" borderId="17" xfId="0" applyNumberFormat="1" applyFont="1" applyFill="1" applyBorder="1" applyAlignment="1">
      <alignment/>
    </xf>
    <xf numFmtId="164" fontId="13" fillId="0" borderId="15" xfId="0" applyNumberFormat="1" applyFont="1" applyFill="1" applyBorder="1" applyAlignment="1">
      <alignment/>
    </xf>
    <xf numFmtId="164" fontId="13" fillId="0" borderId="15" xfId="0" applyNumberFormat="1" applyFont="1" applyBorder="1" applyAlignment="1">
      <alignment/>
    </xf>
    <xf numFmtId="164" fontId="13" fillId="0" borderId="7" xfId="0" applyNumberFormat="1" applyFont="1" applyBorder="1" applyAlignment="1">
      <alignment/>
    </xf>
    <xf numFmtId="164" fontId="13" fillId="0" borderId="10" xfId="0" applyNumberFormat="1" applyFont="1" applyBorder="1" applyAlignment="1">
      <alignment/>
    </xf>
    <xf numFmtId="164" fontId="13" fillId="0" borderId="17" xfId="0" applyNumberFormat="1" applyFont="1" applyBorder="1" applyAlignment="1">
      <alignment/>
    </xf>
    <xf numFmtId="164" fontId="13" fillId="0" borderId="3" xfId="0" applyNumberFormat="1" applyFont="1" applyBorder="1" applyAlignment="1">
      <alignment/>
    </xf>
    <xf numFmtId="164" fontId="13" fillId="0" borderId="10" xfId="0" applyNumberFormat="1" applyFont="1" applyBorder="1" applyAlignment="1">
      <alignment horizontal="center"/>
    </xf>
    <xf numFmtId="164" fontId="13" fillId="0" borderId="17" xfId="0" applyNumberFormat="1" applyFont="1" applyBorder="1" applyAlignment="1">
      <alignment horizontal="center"/>
    </xf>
    <xf numFmtId="0" fontId="0" fillId="0" borderId="0" xfId="25">
      <alignment/>
      <protection/>
    </xf>
    <xf numFmtId="0" fontId="0" fillId="0" borderId="11" xfId="25" applyBorder="1">
      <alignment/>
      <protection/>
    </xf>
    <xf numFmtId="1" fontId="39" fillId="0" borderId="11" xfId="25" applyNumberFormat="1" applyFont="1" applyFill="1" applyBorder="1" applyAlignment="1" applyProtection="1">
      <alignment horizontal="center"/>
      <protection/>
    </xf>
    <xf numFmtId="1" fontId="39" fillId="0" borderId="9" xfId="25" applyNumberFormat="1" applyFont="1" applyFill="1" applyBorder="1" applyAlignment="1" applyProtection="1">
      <alignment horizontal="center"/>
      <protection/>
    </xf>
    <xf numFmtId="1" fontId="39" fillId="0" borderId="3" xfId="25" applyNumberFormat="1" applyFont="1" applyFill="1" applyBorder="1" applyAlignment="1" applyProtection="1">
      <alignment horizontal="center"/>
      <protection/>
    </xf>
    <xf numFmtId="0" fontId="33" fillId="0" borderId="6" xfId="25" applyFont="1" applyBorder="1" applyAlignment="1">
      <alignment horizontal="left"/>
      <protection/>
    </xf>
    <xf numFmtId="2" fontId="32" fillId="0" borderId="6" xfId="25" applyNumberFormat="1" applyFont="1" applyFill="1" applyBorder="1" applyAlignment="1" applyProtection="1">
      <alignment/>
      <protection/>
    </xf>
    <xf numFmtId="2" fontId="32" fillId="0" borderId="0" xfId="25" applyNumberFormat="1" applyFont="1" applyFill="1" applyBorder="1" applyAlignment="1" applyProtection="1">
      <alignment/>
      <protection/>
    </xf>
    <xf numFmtId="2" fontId="32" fillId="0" borderId="8" xfId="25" applyNumberFormat="1" applyFont="1" applyFill="1" applyBorder="1" applyAlignment="1" applyProtection="1">
      <alignment/>
      <protection/>
    </xf>
    <xf numFmtId="164" fontId="32" fillId="0" borderId="6" xfId="25" applyNumberFormat="1" applyFont="1" applyBorder="1">
      <alignment/>
      <protection/>
    </xf>
    <xf numFmtId="164" fontId="32" fillId="0" borderId="0" xfId="25" applyNumberFormat="1" applyFont="1" applyBorder="1">
      <alignment/>
      <protection/>
    </xf>
    <xf numFmtId="0" fontId="32" fillId="0" borderId="6" xfId="25" applyFont="1" applyBorder="1">
      <alignment/>
      <protection/>
    </xf>
    <xf numFmtId="0" fontId="32" fillId="0" borderId="15" xfId="25" applyFont="1" applyBorder="1">
      <alignment/>
      <protection/>
    </xf>
    <xf numFmtId="0" fontId="33" fillId="0" borderId="11" xfId="25" applyFont="1" applyBorder="1" applyAlignment="1">
      <alignment horizontal="left"/>
      <protection/>
    </xf>
    <xf numFmtId="2" fontId="32" fillId="0" borderId="11" xfId="25" applyNumberFormat="1" applyFont="1" applyBorder="1">
      <alignment/>
      <protection/>
    </xf>
    <xf numFmtId="2" fontId="32" fillId="0" borderId="9" xfId="25" applyNumberFormat="1" applyFont="1" applyBorder="1">
      <alignment/>
      <protection/>
    </xf>
    <xf numFmtId="2" fontId="32" fillId="0" borderId="3" xfId="25" applyNumberFormat="1" applyFont="1" applyBorder="1">
      <alignment/>
      <protection/>
    </xf>
    <xf numFmtId="164" fontId="32" fillId="0" borderId="11" xfId="25" applyNumberFormat="1" applyFont="1" applyBorder="1">
      <alignment/>
      <protection/>
    </xf>
    <xf numFmtId="164" fontId="32" fillId="0" borderId="9" xfId="25" applyNumberFormat="1" applyFont="1" applyBorder="1">
      <alignment/>
      <protection/>
    </xf>
    <xf numFmtId="164" fontId="32" fillId="0" borderId="17" xfId="25" applyNumberFormat="1" applyFont="1" applyBorder="1">
      <alignment/>
      <protection/>
    </xf>
    <xf numFmtId="0" fontId="32" fillId="0" borderId="0" xfId="25" applyFont="1">
      <alignment/>
      <protection/>
    </xf>
    <xf numFmtId="0" fontId="41" fillId="0" borderId="0" xfId="25" applyFont="1">
      <alignment/>
      <protection/>
    </xf>
    <xf numFmtId="0" fontId="2" fillId="2" borderId="12" xfId="24" applyFont="1" applyFill="1" applyBorder="1" applyAlignment="1" applyProtection="1">
      <alignment horizontal="center"/>
      <protection/>
    </xf>
    <xf numFmtId="0" fontId="1" fillId="2" borderId="12" xfId="24" applyFont="1" applyFill="1" applyBorder="1" applyAlignment="1" applyProtection="1">
      <alignment horizontal="center"/>
      <protection/>
    </xf>
    <xf numFmtId="0" fontId="1" fillId="2" borderId="12" xfId="24" applyFont="1" applyFill="1" applyBorder="1" applyAlignment="1" applyProtection="1">
      <alignment horizontal="right"/>
      <protection/>
    </xf>
    <xf numFmtId="0" fontId="2" fillId="2" borderId="15" xfId="0" applyFont="1" applyFill="1" applyBorder="1" applyAlignment="1">
      <alignment horizontal="center"/>
    </xf>
    <xf numFmtId="0" fontId="2" fillId="2" borderId="17" xfId="0" applyFont="1" applyFill="1" applyBorder="1" applyAlignment="1">
      <alignment horizontal="center"/>
    </xf>
    <xf numFmtId="0" fontId="2" fillId="2" borderId="3" xfId="0" applyFont="1" applyFill="1" applyBorder="1" applyAlignment="1">
      <alignment horizontal="center"/>
    </xf>
    <xf numFmtId="0" fontId="2" fillId="2" borderId="12" xfId="0" applyFont="1" applyFill="1" applyBorder="1" applyAlignment="1" quotePrefix="1">
      <alignment horizontal="center"/>
    </xf>
    <xf numFmtId="0" fontId="2" fillId="2" borderId="12" xfId="0" applyFont="1" applyFill="1" applyBorder="1" applyAlignment="1">
      <alignment horizontal="center"/>
    </xf>
    <xf numFmtId="0" fontId="1" fillId="2" borderId="12" xfId="0" applyFont="1" applyFill="1" applyBorder="1" applyAlignment="1">
      <alignment horizontal="center"/>
    </xf>
    <xf numFmtId="0" fontId="2" fillId="2" borderId="15" xfId="0" applyFont="1" applyFill="1" applyBorder="1" applyAlignment="1">
      <alignment horizontal="left"/>
    </xf>
    <xf numFmtId="0" fontId="2" fillId="2" borderId="0" xfId="0" applyFont="1" applyFill="1" applyAlignment="1">
      <alignment/>
    </xf>
    <xf numFmtId="0" fontId="2" fillId="2" borderId="14" xfId="0" applyFont="1" applyFill="1" applyBorder="1" applyAlignment="1">
      <alignment/>
    </xf>
    <xf numFmtId="0" fontId="2" fillId="2" borderId="33" xfId="0" applyFont="1" applyFill="1" applyBorder="1" applyAlignment="1">
      <alignment/>
    </xf>
    <xf numFmtId="0" fontId="2" fillId="2" borderId="14" xfId="0" applyFont="1" applyFill="1" applyBorder="1" applyAlignment="1" applyProtection="1">
      <alignment horizontal="center"/>
      <protection/>
    </xf>
    <xf numFmtId="0" fontId="2" fillId="2" borderId="16" xfId="0" applyFont="1" applyFill="1" applyBorder="1" applyAlignment="1" applyProtection="1">
      <alignment horizontal="center"/>
      <protection/>
    </xf>
    <xf numFmtId="167" fontId="2" fillId="2" borderId="16" xfId="0" applyNumberFormat="1" applyFont="1" applyFill="1" applyBorder="1" applyAlignment="1">
      <alignment horizontal="center"/>
    </xf>
    <xf numFmtId="167" fontId="2" fillId="2" borderId="7" xfId="0" applyNumberFormat="1" applyFont="1" applyFill="1" applyBorder="1" applyAlignment="1">
      <alignment horizontal="center"/>
    </xf>
    <xf numFmtId="0" fontId="1" fillId="2" borderId="13" xfId="0" applyFont="1" applyFill="1" applyBorder="1" applyAlignment="1" applyProtection="1">
      <alignment horizontal="centerContinuous"/>
      <protection/>
    </xf>
    <xf numFmtId="167" fontId="2" fillId="2" borderId="1" xfId="0" applyNumberFormat="1" applyFont="1" applyFill="1" applyBorder="1" applyAlignment="1" applyProtection="1" quotePrefix="1">
      <alignment horizontal="centerContinuous"/>
      <protection/>
    </xf>
    <xf numFmtId="0" fontId="2" fillId="2" borderId="1" xfId="0" applyFont="1" applyFill="1" applyBorder="1" applyAlignment="1" applyProtection="1" quotePrefix="1">
      <alignment horizontal="centerContinuous"/>
      <protection/>
    </xf>
    <xf numFmtId="0" fontId="2" fillId="2" borderId="2" xfId="0" applyFont="1" applyFill="1" applyBorder="1" applyAlignment="1" applyProtection="1" quotePrefix="1">
      <alignment horizontal="centerContinuous"/>
      <protection/>
    </xf>
    <xf numFmtId="0" fontId="2" fillId="0" borderId="34" xfId="0" applyFont="1" applyBorder="1" applyAlignment="1">
      <alignment/>
    </xf>
    <xf numFmtId="0" fontId="1" fillId="0" borderId="35" xfId="0" applyFont="1" applyBorder="1" applyAlignment="1" applyProtection="1">
      <alignment horizontal="centerContinuous"/>
      <protection/>
    </xf>
    <xf numFmtId="167" fontId="2" fillId="0" borderId="36" xfId="0" applyNumberFormat="1" applyFont="1" applyBorder="1" applyAlignment="1" applyProtection="1" quotePrefix="1">
      <alignment horizontal="centerContinuous"/>
      <protection/>
    </xf>
    <xf numFmtId="0" fontId="2" fillId="0" borderId="36" xfId="0" applyFont="1" applyBorder="1" applyAlignment="1" applyProtection="1" quotePrefix="1">
      <alignment horizontal="centerContinuous"/>
      <protection/>
    </xf>
    <xf numFmtId="0" fontId="2" fillId="0" borderId="34" xfId="0" applyFont="1" applyBorder="1" applyAlignment="1" applyProtection="1" quotePrefix="1">
      <alignment horizontal="centerContinuous"/>
      <protection/>
    </xf>
    <xf numFmtId="167" fontId="2" fillId="2" borderId="0" xfId="0" applyNumberFormat="1" applyFont="1" applyFill="1" applyBorder="1" applyAlignment="1" quotePrefix="1">
      <alignment horizontal="center"/>
    </xf>
    <xf numFmtId="167" fontId="2" fillId="2" borderId="6" xfId="0" applyNumberFormat="1" applyFont="1" applyFill="1" applyBorder="1" applyAlignment="1">
      <alignment horizontal="center"/>
    </xf>
    <xf numFmtId="167" fontId="2" fillId="2" borderId="0" xfId="0" applyNumberFormat="1" applyFont="1" applyFill="1" applyBorder="1" applyAlignment="1">
      <alignment horizontal="center"/>
    </xf>
    <xf numFmtId="167" fontId="2" fillId="2" borderId="8" xfId="0" applyNumberFormat="1" applyFont="1" applyFill="1" applyBorder="1" applyAlignment="1">
      <alignment horizontal="center"/>
    </xf>
    <xf numFmtId="167" fontId="2" fillId="2" borderId="6" xfId="0" applyNumberFormat="1" applyFont="1" applyFill="1" applyBorder="1" applyAlignment="1" applyProtection="1" quotePrefix="1">
      <alignment horizontal="center"/>
      <protection/>
    </xf>
    <xf numFmtId="0" fontId="2" fillId="2" borderId="0" xfId="0" applyFont="1" applyFill="1" applyBorder="1" applyAlignment="1" applyProtection="1" quotePrefix="1">
      <alignment horizontal="centerContinuous"/>
      <protection/>
    </xf>
    <xf numFmtId="167" fontId="2" fillId="2" borderId="6" xfId="0" applyNumberFormat="1" applyFont="1" applyFill="1" applyBorder="1" applyAlignment="1" applyProtection="1" quotePrefix="1">
      <alignment horizontal="centerContinuous"/>
      <protection/>
    </xf>
    <xf numFmtId="0" fontId="2" fillId="2" borderId="8" xfId="0" applyFont="1" applyFill="1" applyBorder="1" applyAlignment="1" applyProtection="1" quotePrefix="1">
      <alignment horizontal="centerContinuous"/>
      <protection/>
    </xf>
    <xf numFmtId="0" fontId="2" fillId="0" borderId="37" xfId="0" applyFont="1" applyBorder="1" applyAlignment="1">
      <alignment/>
    </xf>
    <xf numFmtId="167" fontId="2" fillId="0" borderId="6" xfId="0" applyNumberFormat="1" applyFont="1" applyBorder="1" applyAlignment="1" applyProtection="1" quotePrefix="1">
      <alignment horizontal="center"/>
      <protection/>
    </xf>
    <xf numFmtId="0" fontId="2" fillId="0" borderId="0" xfId="0" applyFont="1" applyBorder="1" applyAlignment="1" applyProtection="1" quotePrefix="1">
      <alignment horizontal="centerContinuous"/>
      <protection/>
    </xf>
    <xf numFmtId="167" fontId="2" fillId="0" borderId="6" xfId="0" applyNumberFormat="1" applyFont="1" applyBorder="1" applyAlignment="1" applyProtection="1" quotePrefix="1">
      <alignment horizontal="centerContinuous"/>
      <protection/>
    </xf>
    <xf numFmtId="0" fontId="2" fillId="0" borderId="37" xfId="0" applyFont="1" applyBorder="1" applyAlignment="1" applyProtection="1" quotePrefix="1">
      <alignment horizontal="centerContinuous"/>
      <protection/>
    </xf>
    <xf numFmtId="0" fontId="2" fillId="2" borderId="17" xfId="0" applyFont="1" applyFill="1" applyBorder="1" applyAlignment="1">
      <alignment/>
    </xf>
    <xf numFmtId="0" fontId="2" fillId="2" borderId="9" xfId="0" applyFont="1" applyFill="1" applyBorder="1" applyAlignment="1">
      <alignment horizontal="center"/>
    </xf>
    <xf numFmtId="0" fontId="2" fillId="2" borderId="11" xfId="0" applyFont="1" applyFill="1" applyBorder="1" applyAlignment="1" applyProtection="1" quotePrefix="1">
      <alignment horizontal="center"/>
      <protection/>
    </xf>
    <xf numFmtId="0" fontId="2" fillId="2" borderId="9" xfId="0" applyFont="1" applyFill="1" applyBorder="1" applyAlignment="1" applyProtection="1">
      <alignment horizontal="center"/>
      <protection/>
    </xf>
    <xf numFmtId="0" fontId="2" fillId="2" borderId="9" xfId="0" applyFont="1" applyFill="1" applyBorder="1" applyAlignment="1" applyProtection="1" quotePrefix="1">
      <alignment horizontal="center"/>
      <protection/>
    </xf>
    <xf numFmtId="0" fontId="2" fillId="2" borderId="3" xfId="0" applyFont="1" applyFill="1" applyBorder="1" applyAlignment="1" applyProtection="1">
      <alignment horizontal="center"/>
      <protection/>
    </xf>
    <xf numFmtId="0" fontId="2" fillId="2" borderId="13" xfId="0" applyFont="1" applyFill="1" applyBorder="1" applyAlignment="1" applyProtection="1">
      <alignment horizontal="right"/>
      <protection/>
    </xf>
    <xf numFmtId="167" fontId="2" fillId="2" borderId="1" xfId="0" applyNumberFormat="1" applyFont="1" applyFill="1" applyBorder="1" applyAlignment="1" applyProtection="1">
      <alignment horizontal="right"/>
      <protection/>
    </xf>
    <xf numFmtId="167" fontId="2" fillId="2" borderId="2" xfId="0" applyNumberFormat="1" applyFont="1" applyFill="1" applyBorder="1" applyAlignment="1" applyProtection="1">
      <alignment horizontal="right"/>
      <protection/>
    </xf>
    <xf numFmtId="0" fontId="2" fillId="0" borderId="38" xfId="0" applyFont="1" applyBorder="1" applyAlignment="1">
      <alignment/>
    </xf>
    <xf numFmtId="0" fontId="2" fillId="0" borderId="11" xfId="0" applyFont="1" applyBorder="1" applyAlignment="1" applyProtection="1">
      <alignment horizontal="right"/>
      <protection/>
    </xf>
    <xf numFmtId="167" fontId="2" fillId="0" borderId="9" xfId="0" applyNumberFormat="1" applyFont="1" applyBorder="1" applyAlignment="1" applyProtection="1">
      <alignment horizontal="right"/>
      <protection/>
    </xf>
    <xf numFmtId="167" fontId="2" fillId="0" borderId="38" xfId="0" applyNumberFormat="1" applyFont="1" applyBorder="1" applyAlignment="1" applyProtection="1">
      <alignment horizontal="right"/>
      <protection/>
    </xf>
    <xf numFmtId="168" fontId="1" fillId="0" borderId="15" xfId="0" applyNumberFormat="1" applyFont="1" applyBorder="1" applyAlignment="1" applyProtection="1">
      <alignment horizontal="left"/>
      <protection/>
    </xf>
    <xf numFmtId="166" fontId="1" fillId="0" borderId="16" xfId="0" applyNumberFormat="1" applyFont="1" applyBorder="1" applyAlignment="1" applyProtection="1">
      <alignment/>
      <protection/>
    </xf>
    <xf numFmtId="166" fontId="1" fillId="0" borderId="14" xfId="0" applyNumberFormat="1" applyFont="1" applyBorder="1" applyAlignment="1" applyProtection="1">
      <alignment/>
      <protection/>
    </xf>
    <xf numFmtId="166" fontId="1" fillId="0" borderId="7" xfId="0" applyNumberFormat="1" applyFont="1" applyFill="1" applyBorder="1" applyAlignment="1" applyProtection="1">
      <alignment/>
      <protection/>
    </xf>
    <xf numFmtId="167" fontId="18" fillId="0" borderId="16" xfId="0" applyNumberFormat="1" applyFont="1" applyFill="1" applyBorder="1" applyAlignment="1" applyProtection="1">
      <alignment/>
      <protection/>
    </xf>
    <xf numFmtId="166" fontId="1" fillId="0" borderId="7" xfId="0" applyNumberFormat="1" applyFont="1" applyBorder="1" applyAlignment="1" applyProtection="1">
      <alignment/>
      <protection/>
    </xf>
    <xf numFmtId="166" fontId="1" fillId="0" borderId="16" xfId="0" applyNumberFormat="1" applyFont="1" applyFill="1" applyBorder="1" applyAlignment="1" applyProtection="1">
      <alignment/>
      <protection/>
    </xf>
    <xf numFmtId="167" fontId="18" fillId="0" borderId="16" xfId="0" applyNumberFormat="1" applyFont="1" applyFill="1" applyBorder="1" applyAlignment="1" applyProtection="1" quotePrefix="1">
      <alignment horizontal="left"/>
      <protection/>
    </xf>
    <xf numFmtId="166" fontId="1" fillId="0" borderId="38" xfId="0" applyNumberFormat="1" applyFont="1" applyBorder="1" applyAlignment="1" applyProtection="1">
      <alignment/>
      <protection/>
    </xf>
    <xf numFmtId="166" fontId="1" fillId="0" borderId="13" xfId="0" applyNumberFormat="1" applyFont="1" applyBorder="1" applyAlignment="1" applyProtection="1">
      <alignment/>
      <protection/>
    </xf>
    <xf numFmtId="167" fontId="18" fillId="0" borderId="1" xfId="0" applyNumberFormat="1" applyFont="1" applyBorder="1" applyAlignment="1" applyProtection="1">
      <alignment/>
      <protection/>
    </xf>
    <xf numFmtId="166" fontId="1" fillId="0" borderId="2" xfId="0" applyNumberFormat="1" applyFont="1" applyBorder="1" applyAlignment="1" applyProtection="1">
      <alignment/>
      <protection/>
    </xf>
    <xf numFmtId="167" fontId="18" fillId="0" borderId="1" xfId="0" applyNumberFormat="1" applyFont="1" applyBorder="1" applyAlignment="1" applyProtection="1" quotePrefix="1">
      <alignment horizontal="left"/>
      <protection/>
    </xf>
    <xf numFmtId="166" fontId="1" fillId="0" borderId="39" xfId="0" applyNumberFormat="1" applyFont="1" applyBorder="1" applyAlignment="1" applyProtection="1">
      <alignment/>
      <protection/>
    </xf>
    <xf numFmtId="168" fontId="2" fillId="0" borderId="10" xfId="0" applyNumberFormat="1" applyFont="1" applyBorder="1" applyAlignment="1" applyProtection="1" quotePrefix="1">
      <alignment horizontal="left"/>
      <protection/>
    </xf>
    <xf numFmtId="166" fontId="2" fillId="0" borderId="0" xfId="0" applyNumberFormat="1" applyFont="1" applyBorder="1" applyAlignment="1" applyProtection="1">
      <alignment/>
      <protection/>
    </xf>
    <xf numFmtId="166" fontId="2" fillId="0" borderId="6" xfId="0" applyNumberFormat="1" applyFont="1" applyBorder="1" applyAlignment="1" applyProtection="1">
      <alignment/>
      <protection/>
    </xf>
    <xf numFmtId="166" fontId="2" fillId="0" borderId="8" xfId="0" applyNumberFormat="1" applyFont="1" applyFill="1" applyBorder="1" applyAlignment="1" applyProtection="1">
      <alignment/>
      <protection/>
    </xf>
    <xf numFmtId="167" fontId="2" fillId="0" borderId="0" xfId="0" applyNumberFormat="1" applyFont="1" applyFill="1" applyBorder="1" applyAlignment="1" applyProtection="1">
      <alignment/>
      <protection/>
    </xf>
    <xf numFmtId="166" fontId="2" fillId="0" borderId="8" xfId="0" applyNumberFormat="1" applyFont="1" applyBorder="1" applyAlignment="1" applyProtection="1">
      <alignment/>
      <protection/>
    </xf>
    <xf numFmtId="166" fontId="2" fillId="0" borderId="0" xfId="0" applyNumberFormat="1" applyFont="1" applyFill="1" applyBorder="1" applyAlignment="1" applyProtection="1">
      <alignment/>
      <protection/>
    </xf>
    <xf numFmtId="166" fontId="2" fillId="0" borderId="40" xfId="0" applyNumberFormat="1" applyFont="1" applyBorder="1" applyAlignment="1" applyProtection="1">
      <alignment/>
      <protection/>
    </xf>
    <xf numFmtId="166" fontId="2" fillId="0" borderId="13" xfId="0" applyNumberFormat="1" applyFont="1" applyBorder="1" applyAlignment="1" applyProtection="1">
      <alignment/>
      <protection/>
    </xf>
    <xf numFmtId="167" fontId="2" fillId="0" borderId="0" xfId="0" applyNumberFormat="1" applyFont="1" applyBorder="1" applyAlignment="1" applyProtection="1">
      <alignment/>
      <protection/>
    </xf>
    <xf numFmtId="166" fontId="2" fillId="0" borderId="2" xfId="0" applyNumberFormat="1" applyFont="1" applyBorder="1" applyAlignment="1" applyProtection="1">
      <alignment/>
      <protection/>
    </xf>
    <xf numFmtId="166" fontId="2" fillId="0" borderId="39" xfId="0" applyNumberFormat="1" applyFont="1" applyBorder="1" applyAlignment="1" applyProtection="1">
      <alignment/>
      <protection/>
    </xf>
    <xf numFmtId="168" fontId="2" fillId="0" borderId="10" xfId="0" applyNumberFormat="1" applyFont="1" applyBorder="1" applyAlignment="1" applyProtection="1">
      <alignment horizontal="left"/>
      <protection/>
    </xf>
    <xf numFmtId="166" fontId="2" fillId="0" borderId="37" xfId="0" applyNumberFormat="1" applyFont="1" applyBorder="1" applyAlignment="1" applyProtection="1">
      <alignment/>
      <protection/>
    </xf>
    <xf numFmtId="168" fontId="2" fillId="0" borderId="17" xfId="0" applyNumberFormat="1" applyFont="1" applyBorder="1" applyAlignment="1" applyProtection="1" quotePrefix="1">
      <alignment horizontal="left"/>
      <protection/>
    </xf>
    <xf numFmtId="166" fontId="2" fillId="0" borderId="41" xfId="0" applyNumberFormat="1" applyFont="1" applyBorder="1" applyAlignment="1" applyProtection="1">
      <alignment/>
      <protection/>
    </xf>
    <xf numFmtId="166" fontId="2" fillId="0" borderId="11" xfId="0" applyNumberFormat="1" applyFont="1" applyBorder="1" applyAlignment="1" applyProtection="1">
      <alignment/>
      <protection/>
    </xf>
    <xf numFmtId="166" fontId="2" fillId="0" borderId="9" xfId="0" applyNumberFormat="1" applyFont="1" applyBorder="1" applyAlignment="1" applyProtection="1">
      <alignment/>
      <protection/>
    </xf>
    <xf numFmtId="166" fontId="2" fillId="0" borderId="3" xfId="0" applyNumberFormat="1" applyFont="1" applyFill="1" applyBorder="1" applyAlignment="1" applyProtection="1">
      <alignment/>
      <protection/>
    </xf>
    <xf numFmtId="167" fontId="2" fillId="0" borderId="9" xfId="0" applyNumberFormat="1" applyFont="1" applyFill="1" applyBorder="1" applyAlignment="1" applyProtection="1">
      <alignment/>
      <protection/>
    </xf>
    <xf numFmtId="166" fontId="2" fillId="0" borderId="3" xfId="0" applyNumberFormat="1" applyFont="1" applyBorder="1" applyAlignment="1" applyProtection="1">
      <alignment/>
      <protection/>
    </xf>
    <xf numFmtId="166" fontId="2" fillId="0" borderId="9" xfId="0" applyNumberFormat="1" applyFont="1" applyFill="1" applyBorder="1" applyAlignment="1" applyProtection="1">
      <alignment/>
      <protection/>
    </xf>
    <xf numFmtId="166" fontId="2" fillId="0" borderId="38" xfId="0" applyNumberFormat="1" applyFont="1" applyBorder="1" applyAlignment="1" applyProtection="1">
      <alignment/>
      <protection/>
    </xf>
    <xf numFmtId="167" fontId="2" fillId="0" borderId="9" xfId="0" applyNumberFormat="1" applyFont="1" applyBorder="1" applyAlignment="1" applyProtection="1">
      <alignment/>
      <protection/>
    </xf>
    <xf numFmtId="168" fontId="1" fillId="0" borderId="10" xfId="0" applyNumberFormat="1" applyFont="1" applyBorder="1" applyAlignment="1" applyProtection="1">
      <alignment horizontal="left"/>
      <protection/>
    </xf>
    <xf numFmtId="166" fontId="1" fillId="0" borderId="0" xfId="0" applyNumberFormat="1" applyFont="1" applyBorder="1" applyAlignment="1" applyProtection="1">
      <alignment/>
      <protection/>
    </xf>
    <xf numFmtId="166" fontId="1" fillId="0" borderId="6" xfId="0" applyNumberFormat="1" applyFont="1" applyBorder="1" applyAlignment="1" applyProtection="1">
      <alignment/>
      <protection/>
    </xf>
    <xf numFmtId="166" fontId="1" fillId="0" borderId="8" xfId="0" applyNumberFormat="1" applyFont="1" applyFill="1" applyBorder="1" applyAlignment="1" applyProtection="1">
      <alignment/>
      <protection/>
    </xf>
    <xf numFmtId="167" fontId="18" fillId="0" borderId="0" xfId="0" applyNumberFormat="1" applyFont="1" applyFill="1" applyBorder="1" applyAlignment="1" applyProtection="1">
      <alignment/>
      <protection/>
    </xf>
    <xf numFmtId="166" fontId="1" fillId="0" borderId="8" xfId="0" applyNumberFormat="1" applyFont="1" applyBorder="1" applyAlignment="1" applyProtection="1">
      <alignment/>
      <protection/>
    </xf>
    <xf numFmtId="166" fontId="1" fillId="0" borderId="0" xfId="0" applyNumberFormat="1" applyFont="1" applyFill="1" applyBorder="1" applyAlignment="1" applyProtection="1">
      <alignment/>
      <protection/>
    </xf>
    <xf numFmtId="167" fontId="18" fillId="0" borderId="0" xfId="0" applyNumberFormat="1" applyFont="1" applyBorder="1" applyAlignment="1" applyProtection="1" quotePrefix="1">
      <alignment horizontal="left"/>
      <protection/>
    </xf>
    <xf numFmtId="0" fontId="1" fillId="0" borderId="38" xfId="0" applyFont="1" applyBorder="1" applyAlignment="1">
      <alignment/>
    </xf>
    <xf numFmtId="167" fontId="18" fillId="0" borderId="9" xfId="0" applyNumberFormat="1" applyFont="1" applyBorder="1" applyAlignment="1" applyProtection="1">
      <alignment/>
      <protection/>
    </xf>
    <xf numFmtId="167" fontId="18" fillId="0" borderId="9" xfId="0" applyNumberFormat="1" applyFont="1" applyBorder="1" applyAlignment="1" applyProtection="1" quotePrefix="1">
      <alignment horizontal="left"/>
      <protection/>
    </xf>
    <xf numFmtId="0" fontId="2" fillId="0" borderId="0" xfId="0" applyFont="1" applyFill="1" applyBorder="1" applyAlignment="1">
      <alignment/>
    </xf>
    <xf numFmtId="167" fontId="38" fillId="0" borderId="0" xfId="0" applyNumberFormat="1" applyFont="1" applyBorder="1" applyAlignment="1" applyProtection="1" quotePrefix="1">
      <alignment horizontal="left"/>
      <protection/>
    </xf>
    <xf numFmtId="167" fontId="38" fillId="0" borderId="0" xfId="0" applyNumberFormat="1" applyFont="1" applyFill="1" applyBorder="1" applyAlignment="1" applyProtection="1">
      <alignment/>
      <protection/>
    </xf>
    <xf numFmtId="167" fontId="38" fillId="0" borderId="0" xfId="0" applyNumberFormat="1" applyFont="1" applyFill="1" applyBorder="1" applyAlignment="1" applyProtection="1" quotePrefix="1">
      <alignment horizontal="left"/>
      <protection/>
    </xf>
    <xf numFmtId="167" fontId="38" fillId="0" borderId="9" xfId="0" applyNumberFormat="1" applyFont="1" applyBorder="1" applyAlignment="1" applyProtection="1">
      <alignment/>
      <protection/>
    </xf>
    <xf numFmtId="167" fontId="38" fillId="0" borderId="9" xfId="0" applyNumberFormat="1" applyFont="1" applyBorder="1" applyAlignment="1" applyProtection="1" quotePrefix="1">
      <alignment horizontal="left"/>
      <protection/>
    </xf>
    <xf numFmtId="167" fontId="1" fillId="0" borderId="16" xfId="0" applyNumberFormat="1" applyFont="1" applyFill="1" applyBorder="1" applyAlignment="1" applyProtection="1">
      <alignment/>
      <protection/>
    </xf>
    <xf numFmtId="0" fontId="1" fillId="0" borderId="37" xfId="0" applyFont="1" applyBorder="1" applyAlignment="1">
      <alignment/>
    </xf>
    <xf numFmtId="167" fontId="1" fillId="0" borderId="1" xfId="0" applyNumberFormat="1" applyFont="1" applyBorder="1" applyAlignment="1" applyProtection="1">
      <alignment/>
      <protection/>
    </xf>
    <xf numFmtId="166" fontId="1" fillId="0" borderId="9" xfId="0" applyNumberFormat="1" applyFont="1" applyBorder="1" applyAlignment="1" applyProtection="1">
      <alignment/>
      <protection/>
    </xf>
    <xf numFmtId="164" fontId="2" fillId="0" borderId="8" xfId="0" applyNumberFormat="1" applyFont="1" applyBorder="1" applyAlignment="1" applyProtection="1">
      <alignment/>
      <protection/>
    </xf>
    <xf numFmtId="166" fontId="2" fillId="0" borderId="42" xfId="0" applyNumberFormat="1" applyFont="1" applyBorder="1" applyAlignment="1" applyProtection="1">
      <alignment/>
      <protection/>
    </xf>
    <xf numFmtId="168" fontId="1" fillId="0" borderId="17" xfId="0" applyNumberFormat="1" applyFont="1" applyBorder="1" applyAlignment="1" applyProtection="1">
      <alignment horizontal="left"/>
      <protection/>
    </xf>
    <xf numFmtId="166" fontId="1" fillId="0" borderId="11" xfId="0" applyNumberFormat="1" applyFont="1" applyBorder="1" applyAlignment="1" applyProtection="1">
      <alignment/>
      <protection/>
    </xf>
    <xf numFmtId="166" fontId="1" fillId="0" borderId="3" xfId="0" applyNumberFormat="1" applyFont="1" applyFill="1" applyBorder="1" applyAlignment="1" applyProtection="1">
      <alignment/>
      <protection/>
    </xf>
    <xf numFmtId="166" fontId="1" fillId="0" borderId="9" xfId="0" applyNumberFormat="1" applyFont="1" applyFill="1" applyBorder="1" applyAlignment="1" applyProtection="1">
      <alignment/>
      <protection/>
    </xf>
    <xf numFmtId="166" fontId="1" fillId="0" borderId="3" xfId="0" applyNumberFormat="1" applyFont="1" applyBorder="1" applyAlignment="1" applyProtection="1">
      <alignment/>
      <protection/>
    </xf>
    <xf numFmtId="166" fontId="1" fillId="0" borderId="43" xfId="0" applyNumberFormat="1" applyFont="1" applyBorder="1" applyAlignment="1" applyProtection="1">
      <alignment/>
      <protection/>
    </xf>
    <xf numFmtId="166" fontId="1" fillId="0" borderId="44" xfId="0" applyNumberFormat="1" applyFont="1" applyBorder="1" applyAlignment="1" applyProtection="1">
      <alignment/>
      <protection/>
    </xf>
    <xf numFmtId="166" fontId="43" fillId="0" borderId="0" xfId="0" applyNumberFormat="1" applyFont="1" applyBorder="1" applyAlignment="1" applyProtection="1">
      <alignment/>
      <protection/>
    </xf>
    <xf numFmtId="166" fontId="43" fillId="0" borderId="6" xfId="0" applyNumberFormat="1" applyFont="1" applyBorder="1" applyAlignment="1" applyProtection="1">
      <alignment/>
      <protection/>
    </xf>
    <xf numFmtId="166" fontId="43" fillId="0" borderId="8" xfId="0" applyNumberFormat="1" applyFont="1" applyFill="1" applyBorder="1" applyAlignment="1" applyProtection="1">
      <alignment/>
      <protection/>
    </xf>
    <xf numFmtId="167" fontId="2" fillId="0" borderId="0" xfId="0" applyNumberFormat="1" applyFont="1" applyFill="1" applyBorder="1" applyAlignment="1" applyProtection="1">
      <alignment horizontal="left"/>
      <protection/>
    </xf>
    <xf numFmtId="0" fontId="2" fillId="0" borderId="8" xfId="0" applyFont="1" applyBorder="1" applyAlignment="1" applyProtection="1">
      <alignment horizontal="left"/>
      <protection/>
    </xf>
    <xf numFmtId="166" fontId="43" fillId="0" borderId="0" xfId="0" applyNumberFormat="1" applyFont="1" applyFill="1" applyBorder="1" applyAlignment="1" applyProtection="1">
      <alignment/>
      <protection/>
    </xf>
    <xf numFmtId="0" fontId="2" fillId="0" borderId="0" xfId="0" applyFont="1" applyBorder="1" applyAlignment="1" applyProtection="1">
      <alignment horizontal="left"/>
      <protection/>
    </xf>
    <xf numFmtId="166" fontId="43" fillId="0" borderId="0" xfId="0" applyNumberFormat="1" applyFont="1" applyAlignment="1" applyProtection="1">
      <alignment/>
      <protection/>
    </xf>
    <xf numFmtId="167" fontId="2" fillId="0" borderId="0" xfId="0" applyNumberFormat="1" applyFont="1" applyAlignment="1" applyProtection="1">
      <alignment horizontal="left"/>
      <protection/>
    </xf>
    <xf numFmtId="0" fontId="2" fillId="0" borderId="0" xfId="0" applyFont="1" applyAlignment="1" applyProtection="1">
      <alignment horizontal="left"/>
      <protection/>
    </xf>
    <xf numFmtId="166" fontId="10" fillId="0" borderId="6" xfId="0" applyNumberFormat="1" applyFont="1" applyBorder="1" applyAlignment="1" applyProtection="1">
      <alignment/>
      <protection/>
    </xf>
    <xf numFmtId="166" fontId="10" fillId="0" borderId="0" xfId="0" applyNumberFormat="1" applyFont="1" applyBorder="1" applyAlignment="1" applyProtection="1">
      <alignment/>
      <protection/>
    </xf>
    <xf numFmtId="166" fontId="10" fillId="0" borderId="8" xfId="0" applyNumberFormat="1" applyFont="1" applyFill="1" applyBorder="1" applyAlignment="1" applyProtection="1">
      <alignment/>
      <protection/>
    </xf>
    <xf numFmtId="174" fontId="10" fillId="0" borderId="6" xfId="0" applyNumberFormat="1" applyFont="1" applyBorder="1" applyAlignment="1" applyProtection="1">
      <alignment/>
      <protection/>
    </xf>
    <xf numFmtId="174" fontId="10" fillId="0" borderId="0" xfId="0" applyNumberFormat="1" applyFont="1" applyBorder="1" applyAlignment="1" applyProtection="1">
      <alignment/>
      <protection/>
    </xf>
    <xf numFmtId="174" fontId="10" fillId="0" borderId="8" xfId="0" applyNumberFormat="1" applyFont="1" applyFill="1" applyBorder="1" applyAlignment="1" applyProtection="1">
      <alignment/>
      <protection/>
    </xf>
    <xf numFmtId="174" fontId="10" fillId="0" borderId="11" xfId="0" applyNumberFormat="1" applyFont="1" applyBorder="1" applyAlignment="1">
      <alignment/>
    </xf>
    <xf numFmtId="174" fontId="10" fillId="0" borderId="9" xfId="0" applyNumberFormat="1" applyFont="1" applyBorder="1" applyAlignment="1">
      <alignment/>
    </xf>
    <xf numFmtId="174" fontId="10" fillId="0" borderId="3" xfId="0" applyNumberFormat="1" applyFont="1" applyFill="1" applyBorder="1" applyAlignment="1">
      <alignment/>
    </xf>
    <xf numFmtId="0" fontId="2" fillId="0" borderId="0" xfId="0" applyFont="1" applyFill="1" applyAlignment="1">
      <alignment/>
    </xf>
    <xf numFmtId="167" fontId="2" fillId="0" borderId="0" xfId="0" applyNumberFormat="1" applyFont="1" applyFill="1" applyAlignment="1">
      <alignment/>
    </xf>
    <xf numFmtId="167" fontId="2" fillId="0" borderId="0" xfId="0" applyNumberFormat="1" applyFont="1" applyAlignment="1">
      <alignment/>
    </xf>
    <xf numFmtId="168" fontId="2" fillId="0" borderId="0" xfId="0" applyNumberFormat="1" applyFont="1" applyAlignment="1" applyProtection="1" quotePrefix="1">
      <alignment horizontal="left"/>
      <protection/>
    </xf>
    <xf numFmtId="168" fontId="3" fillId="0" borderId="0" xfId="0" applyNumberFormat="1" applyFont="1" applyBorder="1" applyAlignment="1" applyProtection="1" quotePrefix="1">
      <alignment horizontal="left"/>
      <protection/>
    </xf>
    <xf numFmtId="168" fontId="3" fillId="0" borderId="0" xfId="0" applyNumberFormat="1" applyFont="1" applyBorder="1" applyAlignment="1" applyProtection="1">
      <alignment horizontal="left"/>
      <protection/>
    </xf>
    <xf numFmtId="168" fontId="1" fillId="0" borderId="0" xfId="0" applyNumberFormat="1" applyFont="1" applyBorder="1" applyAlignment="1" applyProtection="1">
      <alignment horizontal="left"/>
      <protection/>
    </xf>
    <xf numFmtId="168" fontId="2" fillId="0" borderId="0" xfId="0" applyNumberFormat="1" applyFont="1" applyBorder="1" applyAlignment="1" applyProtection="1">
      <alignment horizontal="left"/>
      <protection/>
    </xf>
    <xf numFmtId="167" fontId="38" fillId="0" borderId="0" xfId="0" applyNumberFormat="1" applyFont="1" applyBorder="1" applyAlignment="1" applyProtection="1">
      <alignment/>
      <protection/>
    </xf>
    <xf numFmtId="166" fontId="2" fillId="0" borderId="16" xfId="0" applyNumberFormat="1" applyFont="1" applyBorder="1" applyAlignment="1" applyProtection="1">
      <alignment/>
      <protection/>
    </xf>
    <xf numFmtId="168" fontId="1" fillId="0" borderId="0" xfId="0" applyNumberFormat="1" applyFont="1" applyBorder="1" applyAlignment="1" applyProtection="1" quotePrefix="1">
      <alignment horizontal="left"/>
      <protection/>
    </xf>
    <xf numFmtId="166" fontId="1" fillId="0" borderId="37" xfId="0" applyNumberFormat="1" applyFont="1" applyBorder="1" applyAlignment="1" applyProtection="1">
      <alignment/>
      <protection/>
    </xf>
    <xf numFmtId="166" fontId="1" fillId="0" borderId="1" xfId="0" applyNumberFormat="1" applyFont="1" applyBorder="1" applyAlignment="1" applyProtection="1">
      <alignment/>
      <protection/>
    </xf>
    <xf numFmtId="166" fontId="1" fillId="0" borderId="45" xfId="0" applyNumberFormat="1" applyFont="1" applyBorder="1" applyAlignment="1" applyProtection="1">
      <alignment/>
      <protection/>
    </xf>
    <xf numFmtId="167" fontId="18" fillId="0" borderId="43" xfId="0" applyNumberFormat="1" applyFont="1" applyBorder="1" applyAlignment="1" applyProtection="1">
      <alignment/>
      <protection/>
    </xf>
    <xf numFmtId="166" fontId="2" fillId="0" borderId="46" xfId="0" applyNumberFormat="1" applyFont="1" applyBorder="1" applyAlignment="1" applyProtection="1">
      <alignment/>
      <protection/>
    </xf>
    <xf numFmtId="167" fontId="38" fillId="0" borderId="47" xfId="0" applyNumberFormat="1" applyFont="1" applyBorder="1" applyAlignment="1" applyProtection="1">
      <alignment/>
      <protection/>
    </xf>
    <xf numFmtId="166" fontId="2" fillId="0" borderId="47" xfId="0" applyNumberFormat="1" applyFont="1" applyBorder="1" applyAlignment="1" applyProtection="1">
      <alignment/>
      <protection/>
    </xf>
    <xf numFmtId="0" fontId="2" fillId="0" borderId="1" xfId="0" applyFont="1" applyBorder="1" applyAlignment="1">
      <alignment/>
    </xf>
    <xf numFmtId="167" fontId="38" fillId="0" borderId="1" xfId="0" applyNumberFormat="1" applyFont="1" applyBorder="1" applyAlignment="1" applyProtection="1">
      <alignment/>
      <protection/>
    </xf>
    <xf numFmtId="166" fontId="2" fillId="0" borderId="0" xfId="0" applyNumberFormat="1" applyFont="1" applyAlignment="1" applyProtection="1">
      <alignment/>
      <protection/>
    </xf>
    <xf numFmtId="166" fontId="2" fillId="0" borderId="0" xfId="0" applyNumberFormat="1" applyFont="1" applyBorder="1" applyAlignment="1">
      <alignment/>
    </xf>
    <xf numFmtId="166" fontId="2" fillId="0" borderId="0" xfId="0" applyNumberFormat="1" applyFont="1" applyFill="1" applyBorder="1" applyAlignment="1">
      <alignment/>
    </xf>
    <xf numFmtId="0" fontId="2" fillId="0" borderId="0" xfId="0" applyFont="1" applyBorder="1" applyAlignment="1" quotePrefix="1">
      <alignment/>
    </xf>
    <xf numFmtId="168" fontId="2" fillId="0" borderId="0" xfId="0" applyNumberFormat="1" applyFont="1" applyBorder="1" applyAlignment="1" applyProtection="1" quotePrefix="1">
      <alignment horizontal="left"/>
      <protection/>
    </xf>
    <xf numFmtId="167" fontId="2" fillId="0" borderId="13" xfId="0" applyNumberFormat="1" applyFont="1" applyBorder="1" applyAlignment="1" applyProtection="1" quotePrefix="1">
      <alignment horizontal="center"/>
      <protection/>
    </xf>
    <xf numFmtId="167" fontId="2" fillId="0" borderId="13" xfId="0" applyNumberFormat="1" applyFont="1" applyBorder="1" applyAlignment="1" applyProtection="1" quotePrefix="1">
      <alignment horizontal="centerContinuous"/>
      <protection/>
    </xf>
    <xf numFmtId="0" fontId="2" fillId="0" borderId="39" xfId="0" applyFont="1" applyBorder="1" applyAlignment="1" applyProtection="1" quotePrefix="1">
      <alignment horizontal="centerContinuous"/>
      <protection/>
    </xf>
    <xf numFmtId="167" fontId="2" fillId="0" borderId="3" xfId="0" applyNumberFormat="1" applyFont="1" applyBorder="1" applyAlignment="1" applyProtection="1">
      <alignment horizontal="right"/>
      <protection/>
    </xf>
    <xf numFmtId="166" fontId="1" fillId="0" borderId="42" xfId="0" applyNumberFormat="1" applyFont="1" applyBorder="1" applyAlignment="1" applyProtection="1">
      <alignment/>
      <protection/>
    </xf>
    <xf numFmtId="167" fontId="18" fillId="0" borderId="41" xfId="0" applyNumberFormat="1" applyFont="1" applyBorder="1" applyAlignment="1" applyProtection="1">
      <alignment/>
      <protection/>
    </xf>
    <xf numFmtId="166" fontId="1" fillId="0" borderId="47" xfId="0" applyNumberFormat="1" applyFont="1" applyBorder="1" applyAlignment="1" applyProtection="1">
      <alignment/>
      <protection/>
    </xf>
    <xf numFmtId="167" fontId="38" fillId="0" borderId="16" xfId="0" applyNumberFormat="1" applyFont="1" applyBorder="1" applyAlignment="1" applyProtection="1">
      <alignment/>
      <protection/>
    </xf>
    <xf numFmtId="0" fontId="9" fillId="0" borderId="0" xfId="0" applyFont="1" applyAlignment="1">
      <alignment/>
    </xf>
    <xf numFmtId="166" fontId="9" fillId="0" borderId="37" xfId="0" applyNumberFormat="1" applyFont="1" applyBorder="1" applyAlignment="1" applyProtection="1">
      <alignment/>
      <protection/>
    </xf>
    <xf numFmtId="166" fontId="9" fillId="0" borderId="9" xfId="0" applyNumberFormat="1" applyFont="1" applyBorder="1" applyAlignment="1" applyProtection="1">
      <alignment/>
      <protection/>
    </xf>
    <xf numFmtId="167" fontId="45" fillId="0" borderId="0" xfId="0" applyNumberFormat="1" applyFont="1" applyBorder="1" applyAlignment="1" applyProtection="1">
      <alignment/>
      <protection/>
    </xf>
    <xf numFmtId="166" fontId="9" fillId="0" borderId="3" xfId="0" applyNumberFormat="1" applyFont="1" applyBorder="1" applyAlignment="1" applyProtection="1">
      <alignment/>
      <protection/>
    </xf>
    <xf numFmtId="166" fontId="9" fillId="0" borderId="11" xfId="0" applyNumberFormat="1" applyFont="1" applyBorder="1" applyAlignment="1" applyProtection="1">
      <alignment/>
      <protection/>
    </xf>
    <xf numFmtId="166" fontId="9" fillId="0" borderId="0" xfId="0" applyNumberFormat="1" applyFont="1" applyBorder="1" applyAlignment="1" applyProtection="1">
      <alignment/>
      <protection/>
    </xf>
    <xf numFmtId="166" fontId="9" fillId="0" borderId="38" xfId="0" applyNumberFormat="1" applyFont="1" applyBorder="1" applyAlignment="1" applyProtection="1">
      <alignment/>
      <protection/>
    </xf>
    <xf numFmtId="166" fontId="1" fillId="0" borderId="0" xfId="0" applyNumberFormat="1" applyFont="1" applyAlignment="1">
      <alignment/>
    </xf>
    <xf numFmtId="166" fontId="1" fillId="0" borderId="48" xfId="0" applyNumberFormat="1" applyFont="1" applyBorder="1" applyAlignment="1" applyProtection="1">
      <alignment/>
      <protection/>
    </xf>
    <xf numFmtId="166" fontId="2" fillId="0" borderId="0" xfId="0" applyNumberFormat="1" applyFont="1" applyAlignment="1">
      <alignment/>
    </xf>
    <xf numFmtId="0" fontId="2" fillId="0" borderId="0" xfId="0" applyFont="1" applyFill="1" applyBorder="1" applyAlignment="1" quotePrefix="1">
      <alignment horizontal="left"/>
    </xf>
    <xf numFmtId="168" fontId="3" fillId="0" borderId="0" xfId="0" applyNumberFormat="1" applyFont="1" applyAlignment="1" applyProtection="1" quotePrefix="1">
      <alignment horizontal="left"/>
      <protection/>
    </xf>
    <xf numFmtId="0" fontId="1" fillId="0" borderId="49" xfId="0" applyFont="1" applyBorder="1" applyAlignment="1" applyProtection="1">
      <alignment horizontal="centerContinuous"/>
      <protection/>
    </xf>
    <xf numFmtId="167" fontId="2" fillId="0" borderId="33" xfId="0" applyNumberFormat="1" applyFont="1" applyFill="1" applyBorder="1" applyAlignment="1" applyProtection="1" quotePrefix="1">
      <alignment horizontal="centerContinuous"/>
      <protection/>
    </xf>
    <xf numFmtId="0" fontId="2" fillId="0" borderId="33" xfId="0" applyFont="1" applyBorder="1" applyAlignment="1" applyProtection="1" quotePrefix="1">
      <alignment horizontal="centerContinuous"/>
      <protection/>
    </xf>
    <xf numFmtId="0" fontId="2" fillId="0" borderId="33" xfId="0" applyFont="1" applyFill="1" applyBorder="1" applyAlignment="1" applyProtection="1" quotePrefix="1">
      <alignment horizontal="centerContinuous"/>
      <protection/>
    </xf>
    <xf numFmtId="167" fontId="2" fillId="0" borderId="33" xfId="0" applyNumberFormat="1" applyFont="1" applyBorder="1" applyAlignment="1" applyProtection="1" quotePrefix="1">
      <alignment horizontal="centerContinuous"/>
      <protection/>
    </xf>
    <xf numFmtId="0" fontId="2" fillId="0" borderId="49" xfId="0" applyFont="1" applyBorder="1" applyAlignment="1">
      <alignment/>
    </xf>
    <xf numFmtId="0" fontId="2" fillId="0" borderId="33" xfId="0" applyFont="1" applyBorder="1" applyAlignment="1">
      <alignment/>
    </xf>
    <xf numFmtId="167" fontId="2" fillId="0" borderId="33" xfId="0" applyNumberFormat="1" applyFont="1" applyBorder="1" applyAlignment="1" applyProtection="1">
      <alignment horizontal="center"/>
      <protection/>
    </xf>
    <xf numFmtId="167" fontId="2" fillId="0" borderId="50" xfId="0" applyNumberFormat="1" applyFont="1" applyBorder="1" applyAlignment="1" applyProtection="1">
      <alignment horizontal="center"/>
      <protection/>
    </xf>
    <xf numFmtId="167" fontId="2" fillId="0" borderId="51" xfId="0" applyNumberFormat="1" applyFont="1" applyFill="1" applyBorder="1" applyAlignment="1" applyProtection="1">
      <alignment horizontal="center"/>
      <protection/>
    </xf>
    <xf numFmtId="167" fontId="2" fillId="0" borderId="52" xfId="0" applyNumberFormat="1" applyFont="1" applyBorder="1" applyAlignment="1" applyProtection="1" quotePrefix="1">
      <alignment horizontal="center"/>
      <protection/>
    </xf>
    <xf numFmtId="167" fontId="2" fillId="0" borderId="35" xfId="0" applyNumberFormat="1" applyFont="1" applyFill="1" applyBorder="1" applyAlignment="1" applyProtection="1" quotePrefix="1">
      <alignment horizontal="center"/>
      <protection/>
    </xf>
    <xf numFmtId="167" fontId="2" fillId="0" borderId="35" xfId="0" applyNumberFormat="1" applyFont="1" applyFill="1" applyBorder="1" applyAlignment="1" applyProtection="1" quotePrefix="1">
      <alignment horizontal="centerContinuous"/>
      <protection/>
    </xf>
    <xf numFmtId="167" fontId="2" fillId="0" borderId="35" xfId="0" applyNumberFormat="1" applyFont="1" applyBorder="1" applyAlignment="1" applyProtection="1" quotePrefix="1">
      <alignment horizontal="center"/>
      <protection/>
    </xf>
    <xf numFmtId="0" fontId="2" fillId="0" borderId="40" xfId="0" applyFont="1" applyBorder="1" applyAlignment="1">
      <alignment/>
    </xf>
    <xf numFmtId="0" fontId="2" fillId="0" borderId="53" xfId="0" applyFont="1" applyBorder="1" applyAlignment="1">
      <alignment/>
    </xf>
    <xf numFmtId="167" fontId="2" fillId="0" borderId="9" xfId="0" applyNumberFormat="1" applyFont="1" applyBorder="1" applyAlignment="1" applyProtection="1">
      <alignment horizontal="center"/>
      <protection/>
    </xf>
    <xf numFmtId="167" fontId="2" fillId="0" borderId="17" xfId="0" applyNumberFormat="1" applyFont="1" applyBorder="1" applyAlignment="1" applyProtection="1">
      <alignment horizontal="center"/>
      <protection/>
    </xf>
    <xf numFmtId="167" fontId="2" fillId="0" borderId="11" xfId="0" applyNumberFormat="1" applyFont="1" applyFill="1" applyBorder="1" applyAlignment="1" applyProtection="1">
      <alignment horizontal="center"/>
      <protection/>
    </xf>
    <xf numFmtId="0" fontId="2" fillId="0" borderId="53" xfId="0" applyFont="1" applyBorder="1" applyAlignment="1" applyProtection="1">
      <alignment horizontal="right"/>
      <protection/>
    </xf>
    <xf numFmtId="167" fontId="2" fillId="0" borderId="9" xfId="0" applyNumberFormat="1" applyFont="1" applyFill="1" applyBorder="1" applyAlignment="1" applyProtection="1">
      <alignment horizontal="right"/>
      <protection/>
    </xf>
    <xf numFmtId="167" fontId="2" fillId="0" borderId="12" xfId="0" applyNumberFormat="1" applyFont="1" applyBorder="1" applyAlignment="1" applyProtection="1">
      <alignment horizontal="right"/>
      <protection/>
    </xf>
    <xf numFmtId="0" fontId="2" fillId="0" borderId="12" xfId="0" applyFont="1" applyFill="1" applyBorder="1" applyAlignment="1" applyProtection="1">
      <alignment horizontal="right"/>
      <protection/>
    </xf>
    <xf numFmtId="166" fontId="2" fillId="0" borderId="54" xfId="0" applyNumberFormat="1" applyFont="1" applyBorder="1" applyAlignment="1" applyProtection="1">
      <alignment horizontal="left"/>
      <protection/>
    </xf>
    <xf numFmtId="166" fontId="2" fillId="0" borderId="0" xfId="0" applyNumberFormat="1" applyFont="1" applyBorder="1" applyAlignment="1" applyProtection="1">
      <alignment horizontal="left"/>
      <protection/>
    </xf>
    <xf numFmtId="166" fontId="2" fillId="0" borderId="10" xfId="0" applyNumberFormat="1" applyFont="1" applyBorder="1" applyAlignment="1" applyProtection="1">
      <alignment/>
      <protection/>
    </xf>
    <xf numFmtId="166" fontId="2" fillId="0" borderId="14" xfId="0" applyNumberFormat="1" applyFont="1" applyFill="1" applyBorder="1" applyAlignment="1" applyProtection="1">
      <alignment/>
      <protection/>
    </xf>
    <xf numFmtId="166" fontId="2" fillId="0" borderId="54" xfId="0" applyNumberFormat="1" applyFont="1" applyBorder="1" applyAlignment="1" applyProtection="1">
      <alignment/>
      <protection/>
    </xf>
    <xf numFmtId="166" fontId="2" fillId="0" borderId="10" xfId="0" applyNumberFormat="1" applyFont="1" applyFill="1" applyBorder="1" applyAlignment="1" applyProtection="1">
      <alignment/>
      <protection/>
    </xf>
    <xf numFmtId="166" fontId="2" fillId="0" borderId="37" xfId="0" applyNumberFormat="1" applyFont="1" applyBorder="1" applyAlignment="1">
      <alignment/>
    </xf>
    <xf numFmtId="166" fontId="2" fillId="0" borderId="6" xfId="0" applyNumberFormat="1" applyFont="1" applyFill="1" applyBorder="1" applyAlignment="1" applyProtection="1">
      <alignment/>
      <protection/>
    </xf>
    <xf numFmtId="166" fontId="2" fillId="0" borderId="55" xfId="0" applyNumberFormat="1" applyFont="1" applyBorder="1" applyAlignment="1" applyProtection="1">
      <alignment horizontal="left"/>
      <protection/>
    </xf>
    <xf numFmtId="166" fontId="2" fillId="0" borderId="41" xfId="0" applyNumberFormat="1" applyFont="1" applyBorder="1" applyAlignment="1" applyProtection="1">
      <alignment horizontal="left"/>
      <protection/>
    </xf>
    <xf numFmtId="166" fontId="2" fillId="0" borderId="56" xfId="0" applyNumberFormat="1" applyFont="1" applyBorder="1" applyAlignment="1" applyProtection="1">
      <alignment/>
      <protection/>
    </xf>
    <xf numFmtId="166" fontId="2" fillId="0" borderId="57" xfId="0" applyNumberFormat="1" applyFont="1" applyFill="1" applyBorder="1" applyAlignment="1" applyProtection="1">
      <alignment/>
      <protection/>
    </xf>
    <xf numFmtId="166" fontId="2" fillId="0" borderId="55" xfId="0" applyNumberFormat="1" applyFont="1" applyBorder="1" applyAlignment="1" applyProtection="1">
      <alignment/>
      <protection/>
    </xf>
    <xf numFmtId="166" fontId="2" fillId="0" borderId="41" xfId="0" applyNumberFormat="1" applyFont="1" applyFill="1" applyBorder="1" applyAlignment="1" applyProtection="1">
      <alignment/>
      <protection/>
    </xf>
    <xf numFmtId="166" fontId="2" fillId="0" borderId="56" xfId="0" applyNumberFormat="1" applyFont="1" applyFill="1" applyBorder="1" applyAlignment="1" applyProtection="1">
      <alignment/>
      <protection/>
    </xf>
    <xf numFmtId="166" fontId="2" fillId="0" borderId="54" xfId="0" applyNumberFormat="1" applyFont="1" applyBorder="1" applyAlignment="1" applyProtection="1" quotePrefix="1">
      <alignment horizontal="left"/>
      <protection/>
    </xf>
    <xf numFmtId="166" fontId="2" fillId="0" borderId="0" xfId="0" applyNumberFormat="1" applyFont="1" applyBorder="1" applyAlignment="1" applyProtection="1" quotePrefix="1">
      <alignment horizontal="left"/>
      <protection/>
    </xf>
    <xf numFmtId="166" fontId="2" fillId="0" borderId="55" xfId="0" applyNumberFormat="1" applyFont="1" applyBorder="1" applyAlignment="1" applyProtection="1" quotePrefix="1">
      <alignment horizontal="left"/>
      <protection/>
    </xf>
    <xf numFmtId="166" fontId="2" fillId="0" borderId="41" xfId="0" applyNumberFormat="1" applyFont="1" applyBorder="1" applyAlignment="1" applyProtection="1" quotePrefix="1">
      <alignment horizontal="left"/>
      <protection/>
    </xf>
    <xf numFmtId="166" fontId="2" fillId="0" borderId="0" xfId="0" applyNumberFormat="1" applyFont="1" applyFill="1" applyAlignment="1" applyProtection="1">
      <alignment/>
      <protection/>
    </xf>
    <xf numFmtId="166" fontId="2" fillId="0" borderId="0" xfId="0" applyNumberFormat="1" applyFont="1" applyFill="1" applyAlignment="1">
      <alignment/>
    </xf>
    <xf numFmtId="168" fontId="3" fillId="0" borderId="0" xfId="0" applyNumberFormat="1" applyFont="1" applyAlignment="1" applyProtection="1">
      <alignment horizontal="left"/>
      <protection/>
    </xf>
    <xf numFmtId="168" fontId="2" fillId="2" borderId="16" xfId="0" applyNumberFormat="1" applyFont="1" applyFill="1" applyBorder="1" applyAlignment="1" applyProtection="1">
      <alignment horizontal="center"/>
      <protection/>
    </xf>
    <xf numFmtId="168" fontId="2" fillId="2" borderId="14" xfId="0" applyNumberFormat="1" applyFont="1" applyFill="1" applyBorder="1" applyAlignment="1" applyProtection="1">
      <alignment horizontal="center"/>
      <protection/>
    </xf>
    <xf numFmtId="167" fontId="2" fillId="2" borderId="16" xfId="0" applyNumberFormat="1" applyFont="1" applyFill="1" applyBorder="1" applyAlignment="1" applyProtection="1">
      <alignment/>
      <protection/>
    </xf>
    <xf numFmtId="167" fontId="2" fillId="2" borderId="7" xfId="0" applyNumberFormat="1" applyFont="1" applyFill="1" applyBorder="1" applyAlignment="1" applyProtection="1">
      <alignment/>
      <protection/>
    </xf>
    <xf numFmtId="167" fontId="2" fillId="2" borderId="0" xfId="0" applyNumberFormat="1" applyFont="1" applyFill="1" applyBorder="1" applyAlignment="1" applyProtection="1" quotePrefix="1">
      <alignment horizontal="center"/>
      <protection/>
    </xf>
    <xf numFmtId="167" fontId="2" fillId="2" borderId="14" xfId="0" applyNumberFormat="1" applyFont="1" applyFill="1" applyBorder="1" applyAlignment="1" applyProtection="1" quotePrefix="1">
      <alignment horizontal="centerContinuous"/>
      <protection/>
    </xf>
    <xf numFmtId="167" fontId="2" fillId="2" borderId="16" xfId="0" applyNumberFormat="1" applyFont="1" applyFill="1" applyBorder="1" applyAlignment="1" applyProtection="1" quotePrefix="1">
      <alignment horizontal="center"/>
      <protection/>
    </xf>
    <xf numFmtId="0" fontId="2" fillId="2" borderId="16" xfId="0" applyFont="1" applyFill="1" applyBorder="1" applyAlignment="1" applyProtection="1" quotePrefix="1">
      <alignment horizontal="centerContinuous"/>
      <protection/>
    </xf>
    <xf numFmtId="0" fontId="2" fillId="2" borderId="7" xfId="0" applyFont="1" applyFill="1" applyBorder="1" applyAlignment="1" applyProtection="1" quotePrefix="1">
      <alignment horizontal="centerContinuous"/>
      <protection/>
    </xf>
    <xf numFmtId="0" fontId="2" fillId="2" borderId="3" xfId="0" applyFont="1" applyFill="1" applyBorder="1" applyAlignment="1" applyProtection="1" quotePrefix="1">
      <alignment horizontal="center"/>
      <protection/>
    </xf>
    <xf numFmtId="167" fontId="18" fillId="0" borderId="16" xfId="0" applyNumberFormat="1" applyFont="1" applyBorder="1" applyAlignment="1" applyProtection="1" quotePrefix="1">
      <alignment horizontal="left"/>
      <protection/>
    </xf>
    <xf numFmtId="168" fontId="2" fillId="0" borderId="17" xfId="0" applyNumberFormat="1" applyFont="1" applyBorder="1" applyAlignment="1" applyProtection="1">
      <alignment horizontal="left"/>
      <protection/>
    </xf>
    <xf numFmtId="167" fontId="38" fillId="0" borderId="9" xfId="0" applyNumberFormat="1" applyFont="1" applyFill="1" applyBorder="1" applyAlignment="1" applyProtection="1">
      <alignment/>
      <protection/>
    </xf>
    <xf numFmtId="168" fontId="1" fillId="0" borderId="17" xfId="0" applyNumberFormat="1" applyFont="1" applyBorder="1" applyAlignment="1" applyProtection="1" quotePrefix="1">
      <alignment horizontal="left"/>
      <protection/>
    </xf>
    <xf numFmtId="167" fontId="18" fillId="0" borderId="9" xfId="0" applyNumberFormat="1" applyFont="1" applyFill="1" applyBorder="1" applyAlignment="1" applyProtection="1">
      <alignment/>
      <protection/>
    </xf>
    <xf numFmtId="168" fontId="1" fillId="0" borderId="12" xfId="0" applyNumberFormat="1" applyFont="1" applyBorder="1" applyAlignment="1" applyProtection="1">
      <alignment horizontal="left"/>
      <protection/>
    </xf>
    <xf numFmtId="167" fontId="18" fillId="0" borderId="1" xfId="0" applyNumberFormat="1" applyFont="1" applyFill="1" applyBorder="1" applyAlignment="1" applyProtection="1">
      <alignment/>
      <protection/>
    </xf>
    <xf numFmtId="166" fontId="1" fillId="0" borderId="1" xfId="0" applyNumberFormat="1" applyFont="1" applyFill="1" applyBorder="1" applyAlignment="1" applyProtection="1">
      <alignment/>
      <protection/>
    </xf>
    <xf numFmtId="0" fontId="1" fillId="0" borderId="1" xfId="0" applyFont="1" applyBorder="1" applyAlignment="1">
      <alignment/>
    </xf>
    <xf numFmtId="0" fontId="1" fillId="0" borderId="9" xfId="0" applyFont="1" applyBorder="1" applyAlignment="1">
      <alignment/>
    </xf>
    <xf numFmtId="166" fontId="2" fillId="0" borderId="7" xfId="0" applyNumberFormat="1" applyFont="1" applyFill="1" applyBorder="1" applyAlignment="1" applyProtection="1">
      <alignment/>
      <protection/>
    </xf>
    <xf numFmtId="166" fontId="2" fillId="0" borderId="16" xfId="0" applyNumberFormat="1" applyFont="1" applyFill="1" applyBorder="1" applyAlignment="1" applyProtection="1">
      <alignment/>
      <protection/>
    </xf>
    <xf numFmtId="166" fontId="2" fillId="0" borderId="7" xfId="0" applyNumberFormat="1" applyFont="1" applyBorder="1" applyAlignment="1" applyProtection="1">
      <alignment/>
      <protection/>
    </xf>
    <xf numFmtId="0" fontId="2" fillId="0" borderId="16" xfId="0" applyFont="1" applyBorder="1" applyAlignment="1" quotePrefix="1">
      <alignment horizontal="left"/>
    </xf>
    <xf numFmtId="166" fontId="2" fillId="0" borderId="16" xfId="0" applyNumberFormat="1" applyFont="1" applyBorder="1" applyAlignment="1">
      <alignment/>
    </xf>
    <xf numFmtId="166" fontId="2" fillId="0" borderId="16" xfId="0" applyNumberFormat="1" applyFont="1" applyFill="1" applyBorder="1" applyAlignment="1">
      <alignment/>
    </xf>
    <xf numFmtId="0" fontId="2" fillId="0" borderId="16" xfId="0" applyFont="1" applyBorder="1" applyAlignment="1">
      <alignment/>
    </xf>
    <xf numFmtId="0" fontId="2" fillId="0" borderId="16" xfId="0" applyFont="1" applyFill="1" applyBorder="1" applyAlignment="1">
      <alignment/>
    </xf>
    <xf numFmtId="0" fontId="2" fillId="0" borderId="54" xfId="0" applyFont="1" applyBorder="1" applyAlignment="1">
      <alignment/>
    </xf>
    <xf numFmtId="168" fontId="2" fillId="2" borderId="33" xfId="0" applyNumberFormat="1" applyFont="1" applyFill="1" applyBorder="1" applyAlignment="1" applyProtection="1">
      <alignment horizontal="center"/>
      <protection/>
    </xf>
    <xf numFmtId="168" fontId="2" fillId="2" borderId="7" xfId="0" applyNumberFormat="1" applyFont="1" applyFill="1" applyBorder="1" applyAlignment="1" applyProtection="1">
      <alignment horizontal="center"/>
      <protection/>
    </xf>
    <xf numFmtId="0" fontId="2" fillId="2" borderId="10" xfId="0" applyFont="1" applyFill="1" applyBorder="1" applyAlignment="1">
      <alignment/>
    </xf>
    <xf numFmtId="167" fontId="2" fillId="2" borderId="0" xfId="0" applyNumberFormat="1" applyFont="1" applyFill="1" applyBorder="1" applyAlignment="1">
      <alignment horizontal="centerContinuous"/>
    </xf>
    <xf numFmtId="167" fontId="2" fillId="2" borderId="6" xfId="0" applyNumberFormat="1" applyFont="1" applyFill="1" applyBorder="1" applyAlignment="1">
      <alignment horizontal="centerContinuous"/>
    </xf>
    <xf numFmtId="167" fontId="2" fillId="2" borderId="8" xfId="0" applyNumberFormat="1" applyFont="1" applyFill="1" applyBorder="1" applyAlignment="1">
      <alignment horizontal="centerContinuous"/>
    </xf>
    <xf numFmtId="0" fontId="2" fillId="2" borderId="0" xfId="0" applyFont="1" applyFill="1" applyBorder="1" applyAlignment="1" applyProtection="1" quotePrefix="1">
      <alignment horizontal="center"/>
      <protection/>
    </xf>
    <xf numFmtId="167" fontId="2" fillId="2" borderId="11" xfId="0" applyNumberFormat="1" applyFont="1" applyFill="1" applyBorder="1" applyAlignment="1">
      <alignment horizontal="centerContinuous"/>
    </xf>
    <xf numFmtId="167" fontId="2" fillId="2" borderId="9" xfId="0" applyNumberFormat="1" applyFont="1" applyFill="1" applyBorder="1" applyAlignment="1">
      <alignment horizontal="centerContinuous"/>
    </xf>
    <xf numFmtId="167" fontId="2" fillId="2" borderId="3" xfId="0" applyNumberFormat="1" applyFont="1" applyFill="1" applyBorder="1" applyAlignment="1">
      <alignment horizontal="centerContinuous"/>
    </xf>
    <xf numFmtId="0" fontId="2" fillId="2" borderId="43" xfId="0" applyFont="1" applyFill="1" applyBorder="1" applyAlignment="1" applyProtection="1">
      <alignment horizontal="right"/>
      <protection/>
    </xf>
    <xf numFmtId="167" fontId="2" fillId="2" borderId="44" xfId="0" applyNumberFormat="1" applyFont="1" applyFill="1" applyBorder="1" applyAlignment="1" applyProtection="1">
      <alignment horizontal="right"/>
      <protection/>
    </xf>
    <xf numFmtId="166" fontId="1" fillId="0" borderId="10" xfId="0" applyNumberFormat="1" applyFont="1" applyBorder="1" applyAlignment="1" applyProtection="1" quotePrefix="1">
      <alignment horizontal="left"/>
      <protection/>
    </xf>
    <xf numFmtId="166" fontId="2" fillId="0" borderId="10" xfId="0" applyNumberFormat="1" applyFont="1" applyBorder="1" applyAlignment="1" applyProtection="1">
      <alignment horizontal="left"/>
      <protection/>
    </xf>
    <xf numFmtId="166" fontId="2" fillId="0" borderId="17" xfId="0" applyNumberFormat="1" applyFont="1" applyBorder="1" applyAlignment="1" applyProtection="1">
      <alignment horizontal="left"/>
      <protection/>
    </xf>
    <xf numFmtId="166" fontId="1" fillId="0" borderId="17" xfId="0" applyNumberFormat="1" applyFont="1" applyBorder="1" applyAlignment="1" applyProtection="1" quotePrefix="1">
      <alignment horizontal="left"/>
      <protection/>
    </xf>
    <xf numFmtId="168" fontId="1" fillId="0" borderId="10" xfId="0" applyNumberFormat="1" applyFont="1" applyBorder="1" applyAlignment="1" applyProtection="1" quotePrefix="1">
      <alignment horizontal="left"/>
      <protection/>
    </xf>
    <xf numFmtId="166" fontId="9" fillId="0" borderId="9" xfId="0" applyNumberFormat="1" applyFont="1" applyFill="1" applyBorder="1" applyAlignment="1" applyProtection="1">
      <alignment/>
      <protection/>
    </xf>
    <xf numFmtId="166" fontId="1" fillId="0" borderId="17" xfId="0" applyNumberFormat="1" applyFont="1" applyBorder="1" applyAlignment="1" applyProtection="1">
      <alignment horizontal="left"/>
      <protection/>
    </xf>
    <xf numFmtId="166" fontId="2" fillId="0" borderId="7" xfId="0" applyNumberFormat="1" applyFont="1" applyFill="1" applyBorder="1" applyAlignment="1">
      <alignment/>
    </xf>
    <xf numFmtId="166" fontId="2" fillId="0" borderId="14" xfId="0" applyNumberFormat="1" applyFont="1" applyBorder="1" applyAlignment="1" applyProtection="1">
      <alignment/>
      <protection/>
    </xf>
    <xf numFmtId="167" fontId="38" fillId="0" borderId="16" xfId="0" applyNumberFormat="1" applyFont="1" applyFill="1" applyBorder="1" applyAlignment="1" applyProtection="1">
      <alignment/>
      <protection/>
    </xf>
    <xf numFmtId="166" fontId="2" fillId="0" borderId="8" xfId="0" applyNumberFormat="1" applyFont="1" applyFill="1" applyBorder="1" applyAlignment="1">
      <alignment/>
    </xf>
    <xf numFmtId="166" fontId="2" fillId="0" borderId="9" xfId="0" applyNumberFormat="1" applyFont="1" applyBorder="1" applyAlignment="1">
      <alignment/>
    </xf>
    <xf numFmtId="166" fontId="2" fillId="0" borderId="3" xfId="0" applyNumberFormat="1" applyFont="1" applyFill="1" applyBorder="1" applyAlignment="1">
      <alignment/>
    </xf>
    <xf numFmtId="164" fontId="2" fillId="0" borderId="15" xfId="0" applyNumberFormat="1" applyFont="1" applyBorder="1" applyAlignment="1">
      <alignment/>
    </xf>
    <xf numFmtId="0" fontId="2" fillId="0" borderId="58" xfId="0" applyFont="1" applyBorder="1" applyAlignment="1">
      <alignment/>
    </xf>
    <xf numFmtId="164" fontId="2" fillId="0" borderId="17" xfId="0" applyNumberFormat="1" applyFont="1" applyBorder="1" applyAlignment="1">
      <alignment/>
    </xf>
    <xf numFmtId="0" fontId="2" fillId="0" borderId="0" xfId="0" applyFont="1" applyAlignment="1">
      <alignment/>
    </xf>
    <xf numFmtId="0" fontId="3" fillId="0" borderId="14" xfId="0" applyFont="1" applyBorder="1" applyAlignment="1">
      <alignment/>
    </xf>
    <xf numFmtId="0" fontId="13" fillId="0" borderId="15" xfId="0" applyFont="1" applyBorder="1" applyAlignment="1">
      <alignment/>
    </xf>
    <xf numFmtId="0" fontId="13" fillId="0" borderId="16" xfId="0" applyFont="1" applyBorder="1" applyAlignment="1">
      <alignment/>
    </xf>
    <xf numFmtId="0" fontId="13" fillId="0" borderId="6" xfId="0" applyFont="1" applyBorder="1" applyAlignment="1">
      <alignment/>
    </xf>
    <xf numFmtId="0" fontId="1" fillId="0" borderId="10" xfId="0" applyFont="1" applyBorder="1" applyAlignment="1" quotePrefix="1">
      <alignment horizontal="center"/>
    </xf>
    <xf numFmtId="167" fontId="1" fillId="0" borderId="10" xfId="0" applyNumberFormat="1" applyFont="1" applyBorder="1" applyAlignment="1" quotePrefix="1">
      <alignment horizontal="center"/>
    </xf>
    <xf numFmtId="167" fontId="1" fillId="0" borderId="15" xfId="0" applyNumberFormat="1" applyFont="1" applyBorder="1" applyAlignment="1" quotePrefix="1">
      <alignment horizontal="center"/>
    </xf>
    <xf numFmtId="0" fontId="13" fillId="0" borderId="11" xfId="0" applyFont="1" applyBorder="1" applyAlignment="1">
      <alignment/>
    </xf>
    <xf numFmtId="0" fontId="13" fillId="0" borderId="17" xfId="0" applyFont="1" applyBorder="1" applyAlignment="1">
      <alignment/>
    </xf>
    <xf numFmtId="0" fontId="13" fillId="0" borderId="14" xfId="0" applyFont="1" applyBorder="1" applyAlignment="1">
      <alignment/>
    </xf>
    <xf numFmtId="0" fontId="2" fillId="0" borderId="14" xfId="0" applyFont="1" applyBorder="1" applyAlignment="1">
      <alignment horizontal="center"/>
    </xf>
    <xf numFmtId="0" fontId="2" fillId="0" borderId="7" xfId="0" applyFont="1" applyBorder="1" applyAlignment="1">
      <alignment horizontal="center"/>
    </xf>
    <xf numFmtId="0" fontId="3" fillId="0" borderId="6" xfId="0" applyFont="1" applyBorder="1" applyAlignment="1">
      <alignment/>
    </xf>
    <xf numFmtId="164" fontId="2" fillId="0" borderId="15" xfId="0" applyNumberFormat="1" applyFont="1" applyBorder="1" applyAlignment="1">
      <alignment horizontal="right"/>
    </xf>
    <xf numFmtId="0" fontId="13" fillId="0" borderId="7" xfId="0" applyFont="1" applyFill="1" applyBorder="1" applyAlignment="1">
      <alignment/>
    </xf>
    <xf numFmtId="0" fontId="13" fillId="0" borderId="6" xfId="0" applyFont="1" applyFill="1" applyBorder="1" applyAlignment="1">
      <alignment/>
    </xf>
    <xf numFmtId="0" fontId="13" fillId="0" borderId="11" xfId="0" applyFont="1" applyFill="1" applyBorder="1" applyAlignment="1">
      <alignment/>
    </xf>
    <xf numFmtId="0" fontId="13" fillId="0" borderId="8" xfId="0" applyFont="1" applyBorder="1" applyAlignment="1">
      <alignment/>
    </xf>
    <xf numFmtId="0" fontId="13" fillId="0" borderId="3" xfId="0" applyFont="1" applyBorder="1" applyAlignment="1">
      <alignment/>
    </xf>
    <xf numFmtId="0" fontId="1" fillId="0" borderId="1" xfId="0" applyFont="1" applyBorder="1" applyAlignment="1">
      <alignment horizontal="center" vertical="center"/>
    </xf>
    <xf numFmtId="0" fontId="14" fillId="0" borderId="0" xfId="0" applyFont="1" applyBorder="1" applyAlignment="1">
      <alignment horizont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5"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1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3" xfId="0" applyFont="1" applyFill="1" applyBorder="1" applyAlignment="1">
      <alignment horizontal="center" vertical="center"/>
    </xf>
    <xf numFmtId="0" fontId="22" fillId="2" borderId="2" xfId="0" applyFont="1" applyFill="1" applyBorder="1" applyAlignment="1">
      <alignment horizontal="center" vertical="center"/>
    </xf>
    <xf numFmtId="0" fontId="1" fillId="0" borderId="2" xfId="0" applyFont="1" applyBorder="1" applyAlignment="1">
      <alignment horizontal="center" vertical="center"/>
    </xf>
    <xf numFmtId="0" fontId="1" fillId="0" borderId="13" xfId="0" applyFont="1" applyBorder="1" applyAlignment="1">
      <alignment horizontal="center" vertical="center"/>
    </xf>
    <xf numFmtId="0" fontId="13" fillId="0" borderId="0" xfId="0" applyFont="1" applyBorder="1" applyAlignment="1" applyProtection="1">
      <alignment horizontal="center"/>
      <protection/>
    </xf>
    <xf numFmtId="0" fontId="20" fillId="0" borderId="0" xfId="0" applyFont="1" applyBorder="1" applyAlignment="1">
      <alignment horizontal="center"/>
    </xf>
    <xf numFmtId="0" fontId="13" fillId="0" borderId="0" xfId="0" applyFont="1" applyBorder="1" applyAlignment="1">
      <alignment horizontal="center"/>
    </xf>
    <xf numFmtId="0" fontId="21" fillId="0" borderId="0" xfId="0" applyFont="1" applyBorder="1" applyAlignment="1">
      <alignment horizontal="left"/>
    </xf>
    <xf numFmtId="0" fontId="1" fillId="0" borderId="35" xfId="0" applyFont="1" applyBorder="1" applyAlignment="1" applyProtection="1">
      <alignment horizontal="center" vertical="center"/>
      <protection/>
    </xf>
    <xf numFmtId="0" fontId="1" fillId="0" borderId="36" xfId="0" applyFont="1" applyBorder="1" applyAlignment="1" applyProtection="1">
      <alignment horizontal="center" vertical="center"/>
      <protection/>
    </xf>
    <xf numFmtId="0" fontId="1" fillId="0" borderId="34" xfId="0" applyFont="1" applyBorder="1" applyAlignment="1" applyProtection="1">
      <alignment horizontal="center" vertical="center"/>
      <protection/>
    </xf>
    <xf numFmtId="167" fontId="2" fillId="0" borderId="13" xfId="0" applyNumberFormat="1" applyFont="1" applyBorder="1" applyAlignment="1" applyProtection="1" quotePrefix="1">
      <alignment horizontal="center"/>
      <protection/>
    </xf>
    <xf numFmtId="167" fontId="2" fillId="0" borderId="1" xfId="0" applyNumberFormat="1" applyFont="1" applyBorder="1" applyAlignment="1" applyProtection="1" quotePrefix="1">
      <alignment horizontal="center"/>
      <protection/>
    </xf>
    <xf numFmtId="167" fontId="2" fillId="0" borderId="2" xfId="0" applyNumberFormat="1" applyFont="1" applyBorder="1" applyAlignment="1" applyProtection="1" quotePrefix="1">
      <alignment horizontal="center"/>
      <protection/>
    </xf>
    <xf numFmtId="0" fontId="8" fillId="0" borderId="0" xfId="0" applyFont="1" applyAlignment="1">
      <alignment horizontal="center"/>
    </xf>
    <xf numFmtId="168" fontId="44" fillId="0" borderId="0" xfId="0" applyNumberFormat="1" applyFont="1" applyAlignment="1" applyProtection="1">
      <alignment horizontal="left" wrapText="1"/>
      <protection/>
    </xf>
    <xf numFmtId="0" fontId="1" fillId="2" borderId="14" xfId="0" applyFont="1" applyFill="1" applyBorder="1" applyAlignment="1" applyProtection="1">
      <alignment horizontal="center"/>
      <protection/>
    </xf>
    <xf numFmtId="0" fontId="1" fillId="2" borderId="16" xfId="0" applyFont="1" applyFill="1" applyBorder="1" applyAlignment="1" applyProtection="1">
      <alignment horizontal="center"/>
      <protection/>
    </xf>
    <xf numFmtId="0" fontId="1" fillId="2" borderId="7" xfId="0" applyFont="1" applyFill="1" applyBorder="1" applyAlignment="1" applyProtection="1">
      <alignment horizontal="center"/>
      <protection/>
    </xf>
    <xf numFmtId="0" fontId="1" fillId="2" borderId="1" xfId="0" applyFont="1" applyFill="1" applyBorder="1" applyAlignment="1" applyProtection="1">
      <alignment horizontal="center" vertical="center"/>
      <protection/>
    </xf>
    <xf numFmtId="0" fontId="1" fillId="2" borderId="2" xfId="0" applyFont="1" applyFill="1" applyBorder="1" applyAlignment="1" applyProtection="1">
      <alignment horizontal="center" vertical="center"/>
      <protection/>
    </xf>
    <xf numFmtId="167" fontId="2" fillId="2" borderId="13" xfId="0" applyNumberFormat="1" applyFont="1" applyFill="1" applyBorder="1" applyAlignment="1" applyProtection="1" quotePrefix="1">
      <alignment horizontal="center"/>
      <protection/>
    </xf>
    <xf numFmtId="167" fontId="2" fillId="2" borderId="1" xfId="0" applyNumberFormat="1" applyFont="1" applyFill="1" applyBorder="1" applyAlignment="1" applyProtection="1" quotePrefix="1">
      <alignment horizontal="center"/>
      <protection/>
    </xf>
    <xf numFmtId="167" fontId="2" fillId="2" borderId="2" xfId="0" applyNumberFormat="1" applyFont="1" applyFill="1" applyBorder="1" applyAlignment="1" applyProtection="1" quotePrefix="1">
      <alignment horizontal="center"/>
      <protection/>
    </xf>
    <xf numFmtId="0" fontId="8" fillId="0" borderId="0" xfId="0" applyFont="1" applyAlignment="1">
      <alignment horizontal="center" vertical="center"/>
    </xf>
    <xf numFmtId="164" fontId="1" fillId="0" borderId="13" xfId="0" applyNumberFormat="1" applyFont="1" applyBorder="1" applyAlignment="1">
      <alignment horizontal="center" vertical="center"/>
    </xf>
    <xf numFmtId="164" fontId="1" fillId="0" borderId="1" xfId="0" applyNumberFormat="1" applyFont="1" applyBorder="1" applyAlignment="1">
      <alignment horizontal="center" vertical="center"/>
    </xf>
    <xf numFmtId="2" fontId="1"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1" fillId="0" borderId="14" xfId="0" applyFont="1" applyBorder="1" applyAlignment="1">
      <alignment horizontal="center" vertical="center"/>
    </xf>
    <xf numFmtId="0" fontId="1" fillId="0" borderId="7" xfId="0" applyFont="1" applyBorder="1" applyAlignment="1">
      <alignment horizontal="center" vertical="center"/>
    </xf>
    <xf numFmtId="0" fontId="1" fillId="2" borderId="15"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7" xfId="0" applyFont="1" applyFill="1" applyBorder="1" applyAlignment="1">
      <alignment horizontal="center" vertical="center"/>
    </xf>
    <xf numFmtId="0" fontId="22" fillId="2" borderId="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0" borderId="11" xfId="0" applyFont="1" applyBorder="1" applyAlignment="1">
      <alignment horizontal="center"/>
    </xf>
    <xf numFmtId="0" fontId="1" fillId="0" borderId="1" xfId="0" applyFont="1" applyBorder="1" applyAlignment="1">
      <alignment horizontal="center"/>
    </xf>
    <xf numFmtId="0" fontId="1" fillId="0" borderId="9" xfId="0" applyFont="1" applyBorder="1" applyAlignment="1">
      <alignment horizontal="center"/>
    </xf>
    <xf numFmtId="0" fontId="14" fillId="0" borderId="0" xfId="0" applyFont="1" applyAlignment="1">
      <alignment horizontal="center"/>
    </xf>
    <xf numFmtId="0" fontId="1" fillId="2" borderId="13" xfId="0" applyFont="1" applyFill="1" applyBorder="1" applyAlignment="1" applyProtection="1" quotePrefix="1">
      <alignment horizontal="center" vertical="center"/>
      <protection/>
    </xf>
    <xf numFmtId="0" fontId="1" fillId="0" borderId="3" xfId="0" applyFont="1" applyBorder="1" applyAlignment="1">
      <alignment horizontal="center"/>
    </xf>
    <xf numFmtId="0" fontId="2" fillId="0" borderId="0" xfId="0" applyFont="1" applyAlignment="1">
      <alignment vertical="center" wrapText="1"/>
    </xf>
    <xf numFmtId="0" fontId="14" fillId="0" borderId="0" xfId="0" applyFont="1" applyAlignment="1">
      <alignment horizontal="center" vertical="center"/>
    </xf>
    <xf numFmtId="0" fontId="8" fillId="0" borderId="0" xfId="0" applyFont="1" applyAlignment="1" quotePrefix="1">
      <alignment horizontal="center" vertical="center"/>
    </xf>
    <xf numFmtId="0" fontId="8" fillId="0" borderId="0" xfId="0" applyFont="1" applyBorder="1" applyAlignment="1">
      <alignment horizontal="center" vertical="center"/>
    </xf>
    <xf numFmtId="0" fontId="1" fillId="2" borderId="14" xfId="0" applyFont="1" applyFill="1" applyBorder="1" applyAlignment="1">
      <alignment horizontal="center" vertical="center"/>
    </xf>
    <xf numFmtId="0" fontId="1" fillId="2" borderId="11" xfId="0" applyFont="1" applyFill="1" applyBorder="1" applyAlignment="1">
      <alignment horizontal="center" vertical="center"/>
    </xf>
    <xf numFmtId="165" fontId="8" fillId="0" borderId="0" xfId="22" applyNumberFormat="1" applyFont="1" applyAlignment="1" applyProtection="1">
      <alignment horizontal="center"/>
      <protection/>
    </xf>
    <xf numFmtId="165" fontId="8" fillId="0" borderId="0" xfId="22" applyFont="1" applyAlignment="1">
      <alignment horizontal="center"/>
      <protection/>
    </xf>
    <xf numFmtId="165" fontId="8" fillId="0" borderId="0" xfId="22" applyFont="1" applyBorder="1" applyAlignment="1" quotePrefix="1">
      <alignment horizontal="center"/>
      <protection/>
    </xf>
    <xf numFmtId="165" fontId="1" fillId="2" borderId="15" xfId="22" applyNumberFormat="1" applyFont="1" applyFill="1" applyBorder="1" applyAlignment="1" applyProtection="1">
      <alignment horizontal="center" vertical="center"/>
      <protection/>
    </xf>
    <xf numFmtId="165" fontId="1" fillId="2" borderId="17" xfId="22" applyFont="1" applyFill="1" applyBorder="1" applyAlignment="1">
      <alignment horizontal="center" vertical="center"/>
      <protection/>
    </xf>
    <xf numFmtId="165" fontId="1" fillId="2" borderId="13" xfId="22" applyNumberFormat="1" applyFont="1" applyFill="1" applyBorder="1" applyAlignment="1" applyProtection="1">
      <alignment horizontal="center" vertical="center"/>
      <protection/>
    </xf>
    <xf numFmtId="165" fontId="1" fillId="2" borderId="2" xfId="22" applyNumberFormat="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25" fillId="0" borderId="0" xfId="0" applyFont="1" applyBorder="1" applyAlignment="1">
      <alignment horizontal="center" vertical="center"/>
    </xf>
    <xf numFmtId="165" fontId="14" fillId="0" borderId="0" xfId="23" applyNumberFormat="1" applyFont="1" applyAlignment="1" applyProtection="1">
      <alignment horizontal="center"/>
      <protection/>
    </xf>
    <xf numFmtId="165" fontId="8" fillId="0" borderId="0" xfId="23" applyFont="1" applyAlignment="1">
      <alignment horizontal="center"/>
      <protection/>
    </xf>
    <xf numFmtId="165" fontId="8" fillId="0" borderId="0" xfId="23" applyNumberFormat="1" applyFont="1" applyAlignment="1" applyProtection="1">
      <alignment horizontal="center"/>
      <protection/>
    </xf>
    <xf numFmtId="165" fontId="8" fillId="0" borderId="0" xfId="23" applyFont="1" applyBorder="1" applyAlignment="1" quotePrefix="1">
      <alignment horizontal="center"/>
      <protection/>
    </xf>
    <xf numFmtId="0" fontId="19" fillId="2" borderId="15" xfId="21" applyFont="1" applyFill="1" applyBorder="1" applyAlignment="1">
      <alignment horizontal="center" vertical="center"/>
      <protection/>
    </xf>
    <xf numFmtId="0" fontId="19" fillId="2" borderId="17" xfId="21" applyFont="1" applyFill="1" applyBorder="1" applyAlignment="1">
      <alignment horizontal="center" vertical="center"/>
      <protection/>
    </xf>
    <xf numFmtId="0" fontId="1" fillId="2" borderId="1" xfId="21" applyFont="1" applyFill="1" applyBorder="1" applyAlignment="1">
      <alignment horizontal="center" vertical="center"/>
      <protection/>
    </xf>
    <xf numFmtId="0" fontId="1" fillId="2" borderId="2" xfId="21" applyFont="1" applyFill="1" applyBorder="1" applyAlignment="1">
      <alignment horizontal="center" vertical="center"/>
      <protection/>
    </xf>
    <xf numFmtId="0" fontId="1" fillId="2" borderId="13" xfId="21" applyFont="1" applyFill="1" applyBorder="1" applyAlignment="1">
      <alignment horizontal="center" vertical="center"/>
      <protection/>
    </xf>
    <xf numFmtId="0" fontId="25" fillId="0" borderId="0" xfId="21" applyFont="1" applyAlignment="1">
      <alignment horizontal="center"/>
      <protection/>
    </xf>
    <xf numFmtId="164" fontId="1" fillId="2" borderId="15" xfId="21" applyNumberFormat="1" applyFont="1" applyFill="1" applyBorder="1" applyAlignment="1">
      <alignment horizontal="center" vertical="center"/>
      <protection/>
    </xf>
    <xf numFmtId="0" fontId="2" fillId="2" borderId="17" xfId="21" applyFont="1" applyFill="1" applyBorder="1" applyAlignment="1">
      <alignment horizontal="center" vertical="center"/>
      <protection/>
    </xf>
    <xf numFmtId="0" fontId="22" fillId="2" borderId="13" xfId="21" applyFont="1" applyFill="1" applyBorder="1" applyAlignment="1">
      <alignment horizontal="center"/>
      <protection/>
    </xf>
    <xf numFmtId="0" fontId="22" fillId="2" borderId="1" xfId="21" applyFont="1" applyFill="1" applyBorder="1" applyAlignment="1">
      <alignment horizontal="center"/>
      <protection/>
    </xf>
    <xf numFmtId="0" fontId="22" fillId="2" borderId="2" xfId="21" applyFont="1" applyFill="1" applyBorder="1" applyAlignment="1">
      <alignment horizontal="center"/>
      <protection/>
    </xf>
    <xf numFmtId="0" fontId="19" fillId="2" borderId="1" xfId="0" applyFont="1" applyFill="1" applyBorder="1" applyAlignment="1">
      <alignment horizontal="center"/>
    </xf>
    <xf numFmtId="0" fontId="19" fillId="2" borderId="2" xfId="0" applyFont="1" applyFill="1" applyBorder="1" applyAlignment="1">
      <alignment horizontal="center"/>
    </xf>
    <xf numFmtId="0" fontId="8" fillId="0" borderId="0" xfId="0" applyFont="1" applyBorder="1" applyAlignment="1">
      <alignment horizontal="center"/>
    </xf>
    <xf numFmtId="0" fontId="14" fillId="0" borderId="0" xfId="0" applyFont="1" applyBorder="1" applyAlignment="1" applyProtection="1">
      <alignment horizontal="center"/>
      <protection/>
    </xf>
    <xf numFmtId="164" fontId="19" fillId="2" borderId="1" xfId="0" applyNumberFormat="1" applyFont="1" applyFill="1" applyBorder="1" applyAlignment="1">
      <alignment horizontal="center"/>
    </xf>
    <xf numFmtId="164" fontId="19" fillId="2" borderId="2" xfId="0" applyNumberFormat="1" applyFont="1" applyFill="1" applyBorder="1" applyAlignment="1">
      <alignment horizontal="center"/>
    </xf>
    <xf numFmtId="0" fontId="19" fillId="2" borderId="14" xfId="0" applyFont="1" applyFill="1" applyBorder="1" applyAlignment="1">
      <alignment horizontal="center" vertical="center"/>
    </xf>
    <xf numFmtId="0" fontId="19" fillId="2" borderId="7" xfId="0" applyFont="1" applyFill="1" applyBorder="1" applyAlignment="1">
      <alignment horizontal="center" vertical="center"/>
    </xf>
    <xf numFmtId="1" fontId="19" fillId="2" borderId="15" xfId="0" applyNumberFormat="1" applyFont="1" applyFill="1" applyBorder="1" applyAlignment="1" applyProtection="1">
      <alignment horizontal="center" vertical="center" wrapText="1"/>
      <protection locked="0"/>
    </xf>
    <xf numFmtId="1" fontId="19" fillId="2" borderId="10" xfId="0" applyNumberFormat="1" applyFont="1" applyFill="1" applyBorder="1" applyAlignment="1" applyProtection="1">
      <alignment horizontal="center" vertical="center" wrapText="1"/>
      <protection locked="0"/>
    </xf>
    <xf numFmtId="1" fontId="19" fillId="2" borderId="17" xfId="0" applyNumberFormat="1" applyFont="1" applyFill="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19" fillId="2" borderId="10" xfId="0" applyFont="1" applyFill="1" applyBorder="1" applyAlignment="1" applyProtection="1">
      <alignment horizontal="center" vertical="center" wrapText="1"/>
      <protection locked="0"/>
    </xf>
    <xf numFmtId="0" fontId="19" fillId="2" borderId="17" xfId="0" applyFont="1" applyFill="1" applyBorder="1" applyAlignment="1" applyProtection="1">
      <alignment horizontal="center" vertical="center" wrapText="1"/>
      <protection locked="0"/>
    </xf>
    <xf numFmtId="0" fontId="19" fillId="2" borderId="11" xfId="0" applyFont="1" applyFill="1" applyBorder="1" applyAlignment="1">
      <alignment horizontal="center" vertical="center"/>
    </xf>
    <xf numFmtId="0" fontId="19" fillId="2" borderId="3" xfId="0" applyFont="1" applyFill="1" applyBorder="1" applyAlignment="1">
      <alignment horizontal="center" vertical="center"/>
    </xf>
    <xf numFmtId="0" fontId="8" fillId="0" borderId="0" xfId="24" applyFont="1" applyAlignment="1">
      <alignment horizontal="center"/>
      <protection/>
    </xf>
    <xf numFmtId="0" fontId="13" fillId="0" borderId="0" xfId="24" applyFont="1" applyAlignment="1" quotePrefix="1">
      <alignment horizontal="center"/>
      <protection/>
    </xf>
    <xf numFmtId="0" fontId="8" fillId="0" borderId="0" xfId="24" applyFont="1" applyAlignment="1" applyProtection="1">
      <alignment horizontal="center"/>
      <protection/>
    </xf>
    <xf numFmtId="0" fontId="1" fillId="2" borderId="15" xfId="24" applyFont="1" applyFill="1" applyBorder="1" applyAlignment="1" applyProtection="1">
      <alignment horizontal="center" vertical="center"/>
      <protection/>
    </xf>
    <xf numFmtId="0" fontId="1" fillId="2" borderId="17" xfId="24" applyFont="1" applyFill="1" applyBorder="1" applyAlignment="1" applyProtection="1">
      <alignment horizontal="center" vertical="center"/>
      <protection/>
    </xf>
    <xf numFmtId="0" fontId="2" fillId="0" borderId="0" xfId="24" applyFont="1" applyAlignment="1" quotePrefix="1">
      <alignment horizontal="center"/>
      <protection/>
    </xf>
    <xf numFmtId="0" fontId="24" fillId="2" borderId="15" xfId="24" applyFont="1" applyFill="1" applyBorder="1" applyAlignment="1">
      <alignment horizontal="center" vertical="center"/>
      <protection/>
    </xf>
    <xf numFmtId="0" fontId="24" fillId="2" borderId="17" xfId="24" applyFont="1" applyFill="1" applyBorder="1" applyAlignment="1">
      <alignment horizontal="center" vertical="center"/>
      <protection/>
    </xf>
    <xf numFmtId="0" fontId="8" fillId="2" borderId="15" xfId="24" applyFont="1" applyFill="1" applyBorder="1" applyAlignment="1" applyProtection="1">
      <alignment horizontal="center" vertical="center"/>
      <protection/>
    </xf>
    <xf numFmtId="0" fontId="8" fillId="2" borderId="17" xfId="24" applyFont="1" applyFill="1" applyBorder="1" applyAlignment="1" applyProtection="1">
      <alignment horizontal="center" vertical="center"/>
      <protection/>
    </xf>
    <xf numFmtId="0" fontId="14" fillId="0" borderId="0" xfId="0" applyFont="1" applyAlignment="1" applyProtection="1">
      <alignment horizontal="center"/>
      <protection/>
    </xf>
    <xf numFmtId="0" fontId="2" fillId="2" borderId="13" xfId="0" applyFont="1" applyFill="1" applyBorder="1" applyAlignment="1" applyProtection="1">
      <alignment horizontal="center"/>
      <protection/>
    </xf>
    <xf numFmtId="0" fontId="2" fillId="2" borderId="1" xfId="0" applyFont="1" applyFill="1" applyBorder="1" applyAlignment="1" applyProtection="1">
      <alignment horizontal="center"/>
      <protection/>
    </xf>
    <xf numFmtId="0" fontId="2" fillId="2" borderId="2" xfId="0" applyFont="1" applyFill="1" applyBorder="1" applyAlignment="1" applyProtection="1">
      <alignment horizontal="center"/>
      <protection/>
    </xf>
    <xf numFmtId="0" fontId="2" fillId="2" borderId="13"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8" fillId="0" borderId="0" xfId="0" applyFont="1" applyAlignment="1" applyProtection="1">
      <alignment horizontal="center"/>
      <protection/>
    </xf>
    <xf numFmtId="0" fontId="1" fillId="0" borderId="0" xfId="0" applyFont="1" applyAlignment="1">
      <alignment horizontal="center"/>
    </xf>
    <xf numFmtId="0" fontId="12" fillId="2" borderId="17" xfId="0" applyFont="1" applyFill="1" applyBorder="1" applyAlignment="1">
      <alignment horizontal="center"/>
    </xf>
    <xf numFmtId="0" fontId="17" fillId="0" borderId="0" xfId="0" applyFont="1" applyFill="1" applyBorder="1" applyAlignment="1">
      <alignment horizontal="left"/>
    </xf>
    <xf numFmtId="0" fontId="2" fillId="2" borderId="17" xfId="0" applyFont="1" applyFill="1" applyBorder="1" applyAlignment="1">
      <alignment horizontal="center" vertical="center"/>
    </xf>
    <xf numFmtId="0" fontId="2" fillId="2" borderId="12" xfId="0" applyFont="1" applyFill="1" applyBorder="1" applyAlignment="1">
      <alignment horizontal="center" vertical="center"/>
    </xf>
    <xf numFmtId="0" fontId="14" fillId="0" borderId="0" xfId="0" applyFont="1" applyFill="1" applyAlignment="1">
      <alignment horizontal="center"/>
    </xf>
    <xf numFmtId="0" fontId="14" fillId="0" borderId="0" xfId="0" applyFont="1" applyFill="1" applyAlignment="1" quotePrefix="1">
      <alignment horizontal="center"/>
    </xf>
    <xf numFmtId="0" fontId="12" fillId="0" borderId="0" xfId="0" applyFont="1" applyFill="1" applyBorder="1" applyAlignment="1">
      <alignment horizontal="right"/>
    </xf>
    <xf numFmtId="0" fontId="12" fillId="0" borderId="0" xfId="0" applyFont="1" applyFill="1" applyBorder="1" applyAlignment="1" quotePrefix="1">
      <alignment horizontal="right"/>
    </xf>
    <xf numFmtId="0" fontId="1" fillId="0" borderId="14" xfId="0" applyFont="1" applyBorder="1" applyAlignment="1" quotePrefix="1">
      <alignment horizontal="center"/>
    </xf>
    <xf numFmtId="0" fontId="1" fillId="0" borderId="7" xfId="0" applyFont="1" applyBorder="1" applyAlignment="1" quotePrefix="1">
      <alignment horizontal="center"/>
    </xf>
    <xf numFmtId="0" fontId="1" fillId="0" borderId="11" xfId="0" applyFont="1" applyBorder="1" applyAlignment="1" quotePrefix="1">
      <alignment horizontal="center"/>
    </xf>
    <xf numFmtId="0" fontId="1" fillId="0" borderId="3" xfId="0" applyFont="1" applyBorder="1" applyAlignment="1" quotePrefix="1">
      <alignment horizontal="center"/>
    </xf>
    <xf numFmtId="166" fontId="14" fillId="0" borderId="0" xfId="0" applyNumberFormat="1" applyFont="1" applyAlignment="1" applyProtection="1">
      <alignment horizontal="center" wrapText="1"/>
      <protection/>
    </xf>
    <xf numFmtId="166" fontId="14" fillId="0" borderId="0" xfId="0" applyNumberFormat="1" applyFont="1" applyAlignment="1" applyProtection="1">
      <alignment horizontal="center"/>
      <protection/>
    </xf>
    <xf numFmtId="0" fontId="0" fillId="0" borderId="15" xfId="25" applyBorder="1" applyAlignment="1">
      <alignment horizontal="center"/>
      <protection/>
    </xf>
    <xf numFmtId="0" fontId="0" fillId="0" borderId="10" xfId="25" applyBorder="1" applyAlignment="1">
      <alignment horizontal="center"/>
      <protection/>
    </xf>
    <xf numFmtId="0" fontId="40" fillId="0" borderId="14" xfId="25" applyFont="1" applyBorder="1" applyAlignment="1">
      <alignment horizontal="center" vertical="center"/>
      <protection/>
    </xf>
    <xf numFmtId="0" fontId="40" fillId="0" borderId="16" xfId="25" applyFont="1" applyBorder="1" applyAlignment="1">
      <alignment horizontal="center" vertical="center"/>
      <protection/>
    </xf>
    <xf numFmtId="0" fontId="40" fillId="0" borderId="7" xfId="25" applyFont="1" applyBorder="1" applyAlignment="1">
      <alignment horizontal="center" vertical="center"/>
      <protection/>
    </xf>
    <xf numFmtId="0" fontId="40" fillId="0" borderId="6" xfId="25" applyFont="1" applyBorder="1" applyAlignment="1">
      <alignment horizontal="center" vertical="center"/>
      <protection/>
    </xf>
    <xf numFmtId="0" fontId="40" fillId="0" borderId="0" xfId="25" applyFont="1" applyBorder="1" applyAlignment="1">
      <alignment horizontal="center" vertical="center"/>
      <protection/>
    </xf>
    <xf numFmtId="0" fontId="40" fillId="0" borderId="8" xfId="25" applyFont="1" applyBorder="1" applyAlignment="1">
      <alignment horizontal="center" vertical="center"/>
      <protection/>
    </xf>
    <xf numFmtId="0" fontId="39" fillId="0" borderId="13" xfId="25" applyFont="1" applyBorder="1" applyAlignment="1">
      <alignment horizontal="center"/>
      <protection/>
    </xf>
    <xf numFmtId="0" fontId="39" fillId="0" borderId="1" xfId="25" applyFont="1" applyBorder="1" applyAlignment="1">
      <alignment horizontal="center"/>
      <protection/>
    </xf>
    <xf numFmtId="0" fontId="39" fillId="0" borderId="2" xfId="25" applyFont="1" applyBorder="1" applyAlignment="1">
      <alignment horizontal="center"/>
      <protection/>
    </xf>
    <xf numFmtId="0" fontId="40" fillId="0" borderId="14" xfId="25" applyFont="1" applyBorder="1" applyAlignment="1">
      <alignment horizontal="center"/>
      <protection/>
    </xf>
    <xf numFmtId="0" fontId="40" fillId="0" borderId="16" xfId="25" applyFont="1" applyBorder="1" applyAlignment="1">
      <alignment horizontal="center"/>
      <protection/>
    </xf>
    <xf numFmtId="0" fontId="40" fillId="0" borderId="7" xfId="25" applyFont="1" applyBorder="1" applyAlignment="1">
      <alignment horizontal="center"/>
      <protection/>
    </xf>
    <xf numFmtId="0" fontId="40" fillId="0" borderId="15" xfId="25" applyFont="1" applyBorder="1" applyAlignment="1">
      <alignment horizontal="center"/>
      <protection/>
    </xf>
    <xf numFmtId="0" fontId="1" fillId="2" borderId="10" xfId="0" applyFont="1" applyFill="1" applyBorder="1" applyAlignment="1" quotePrefix="1">
      <alignment horizontal="left"/>
    </xf>
    <xf numFmtId="166" fontId="2" fillId="0" borderId="0" xfId="0" applyNumberFormat="1" applyFont="1" applyBorder="1" applyAlignment="1">
      <alignment horizontal="right"/>
    </xf>
    <xf numFmtId="166" fontId="2" fillId="0" borderId="9" xfId="0" applyNumberFormat="1" applyFont="1" applyBorder="1" applyAlignment="1">
      <alignment horizontal="right"/>
    </xf>
    <xf numFmtId="0" fontId="25" fillId="0" borderId="0" xfId="0" applyFont="1" applyAlignment="1">
      <alignment horizontal="center"/>
    </xf>
    <xf numFmtId="168" fontId="48" fillId="0" borderId="0" xfId="0" applyNumberFormat="1" applyFont="1" applyAlignment="1" applyProtection="1">
      <alignment horizontal="center"/>
      <protection/>
    </xf>
    <xf numFmtId="0" fontId="2" fillId="0" borderId="0" xfId="0" applyFont="1" applyFill="1" applyAlignment="1">
      <alignment horizontal="right"/>
    </xf>
    <xf numFmtId="168" fontId="48" fillId="0" borderId="0" xfId="0" applyNumberFormat="1" applyFont="1" applyBorder="1" applyAlignment="1" applyProtection="1" quotePrefix="1">
      <alignment horizontal="center"/>
      <protection/>
    </xf>
    <xf numFmtId="0" fontId="2" fillId="0" borderId="0" xfId="0" applyFont="1" applyFill="1" applyBorder="1" applyAlignment="1">
      <alignment horizontal="right"/>
    </xf>
    <xf numFmtId="14" fontId="14" fillId="0" borderId="0" xfId="0" applyNumberFormat="1" applyFont="1" applyAlignment="1">
      <alignment horizontal="center"/>
    </xf>
    <xf numFmtId="14" fontId="14" fillId="0" borderId="0" xfId="0" applyNumberFormat="1" applyFont="1" applyBorder="1" applyAlignment="1">
      <alignment horizontal="center"/>
    </xf>
    <xf numFmtId="164" fontId="2" fillId="0" borderId="13" xfId="0" applyNumberFormat="1" applyFont="1" applyBorder="1" applyAlignment="1">
      <alignment horizontal="center" vertical="center"/>
    </xf>
    <xf numFmtId="0" fontId="48" fillId="0" borderId="0" xfId="0" applyFont="1" applyFill="1" applyAlignment="1">
      <alignment horizontal="center" vertical="center"/>
    </xf>
    <xf numFmtId="0" fontId="48" fillId="0" borderId="0" xfId="0" applyFont="1" applyBorder="1" applyAlignment="1">
      <alignment horizontal="center" vertical="center"/>
    </xf>
    <xf numFmtId="0" fontId="7" fillId="0" borderId="0" xfId="0" applyFont="1" applyAlignment="1">
      <alignment horizontal="centerContinuous"/>
    </xf>
    <xf numFmtId="0" fontId="49" fillId="0" borderId="0" xfId="0" applyFont="1" applyAlignment="1">
      <alignment horizontal="centerContinuous"/>
    </xf>
    <xf numFmtId="0" fontId="49" fillId="0" borderId="0" xfId="0" applyFont="1" applyAlignment="1">
      <alignment/>
    </xf>
    <xf numFmtId="0" fontId="25" fillId="0" borderId="0" xfId="0" applyFont="1" applyAlignment="1">
      <alignment horizontal="centerContinuous" vertical="center"/>
    </xf>
    <xf numFmtId="0" fontId="49" fillId="0" borderId="0" xfId="0" applyFont="1" applyAlignment="1">
      <alignment horizontal="centerContinuous" vertical="center"/>
    </xf>
    <xf numFmtId="0" fontId="49" fillId="0" borderId="0" xfId="0" applyFont="1" applyBorder="1" applyAlignment="1">
      <alignment horizontal="centerContinuous" vertical="center"/>
    </xf>
    <xf numFmtId="0" fontId="25" fillId="0" borderId="0" xfId="0" applyFont="1" applyBorder="1" applyAlignment="1">
      <alignment vertical="center"/>
    </xf>
    <xf numFmtId="0" fontId="25" fillId="0" borderId="59" xfId="0" applyFont="1" applyFill="1" applyBorder="1" applyAlignment="1" applyProtection="1">
      <alignment horizontal="center"/>
      <protection/>
    </xf>
    <xf numFmtId="0" fontId="25" fillId="0" borderId="0" xfId="0" applyFont="1" applyFill="1" applyBorder="1" applyAlignment="1" applyProtection="1">
      <alignment horizontal="center"/>
      <protection/>
    </xf>
    <xf numFmtId="0" fontId="49" fillId="0" borderId="0" xfId="0" applyFont="1" applyBorder="1" applyAlignment="1">
      <alignment/>
    </xf>
    <xf numFmtId="0" fontId="7" fillId="0" borderId="0" xfId="21" applyFont="1" applyAlignment="1">
      <alignment horizontal="center"/>
      <protection/>
    </xf>
    <xf numFmtId="0" fontId="49" fillId="0" borderId="0" xfId="21" applyFont="1">
      <alignment/>
      <protection/>
    </xf>
    <xf numFmtId="0" fontId="25" fillId="0" borderId="0" xfId="21" applyFont="1" applyBorder="1" applyAlignment="1">
      <alignment horizontal="center"/>
      <protection/>
    </xf>
    <xf numFmtId="0" fontId="13" fillId="0" borderId="0" xfId="0" applyFont="1" applyBorder="1" applyAlignment="1" applyProtection="1">
      <alignment horizontal="right"/>
      <protection/>
    </xf>
    <xf numFmtId="0" fontId="12" fillId="0" borderId="9" xfId="0" applyFont="1" applyBorder="1" applyAlignment="1">
      <alignment/>
    </xf>
    <xf numFmtId="0" fontId="12" fillId="0" borderId="9" xfId="0" applyFont="1" applyFill="1" applyBorder="1" applyAlignment="1">
      <alignment/>
    </xf>
    <xf numFmtId="164" fontId="22" fillId="0" borderId="15" xfId="0" applyNumberFormat="1" applyFont="1" applyBorder="1" applyAlignment="1" quotePrefix="1">
      <alignment horizontal="right"/>
    </xf>
    <xf numFmtId="0" fontId="13" fillId="0" borderId="0" xfId="0" applyFont="1" applyAlignment="1" applyProtection="1">
      <alignment horizontal="right"/>
      <protection/>
    </xf>
    <xf numFmtId="0" fontId="14" fillId="0" borderId="0" xfId="0" applyFont="1" applyAlignment="1">
      <alignment/>
    </xf>
    <xf numFmtId="0" fontId="48" fillId="0" borderId="0" xfId="0" applyFont="1" applyAlignment="1" applyProtection="1">
      <alignment horizontal="center"/>
      <protection/>
    </xf>
    <xf numFmtId="164" fontId="2" fillId="0" borderId="0" xfId="0" applyNumberFormat="1" applyFont="1" applyAlignment="1">
      <alignment/>
    </xf>
    <xf numFmtId="0" fontId="25" fillId="0" borderId="0" xfId="0" applyFont="1" applyAlignment="1" applyProtection="1">
      <alignment horizontal="center"/>
      <protection/>
    </xf>
    <xf numFmtId="0" fontId="48" fillId="0" borderId="0" xfId="0" applyFont="1" applyAlignment="1">
      <alignment horizontal="center"/>
    </xf>
    <xf numFmtId="0" fontId="13" fillId="0" borderId="0" xfId="0" applyFont="1" applyBorder="1" applyAlignment="1">
      <alignment horizontal="right"/>
    </xf>
    <xf numFmtId="0" fontId="12" fillId="2" borderId="15" xfId="0" applyFont="1" applyFill="1" applyBorder="1" applyAlignment="1">
      <alignment horizontal="center"/>
    </xf>
    <xf numFmtId="0" fontId="2" fillId="2" borderId="12" xfId="0" applyFont="1" applyFill="1" applyBorder="1" applyAlignment="1">
      <alignment/>
    </xf>
    <xf numFmtId="0" fontId="2" fillId="0" borderId="13" xfId="0" applyFont="1" applyBorder="1" applyAlignment="1">
      <alignment/>
    </xf>
    <xf numFmtId="164" fontId="2" fillId="0" borderId="12" xfId="0" applyNumberFormat="1" applyFont="1" applyBorder="1" applyAlignment="1">
      <alignment/>
    </xf>
    <xf numFmtId="164" fontId="2" fillId="0" borderId="12" xfId="0" applyNumberFormat="1" applyFont="1" applyFill="1" applyBorder="1" applyAlignment="1">
      <alignment/>
    </xf>
    <xf numFmtId="0" fontId="48" fillId="0" borderId="0" xfId="0" applyFont="1" applyFill="1" applyAlignment="1">
      <alignment horizontal="center"/>
    </xf>
    <xf numFmtId="0" fontId="48" fillId="0" borderId="0" xfId="0" applyFont="1" applyFill="1" applyAlignment="1" quotePrefix="1">
      <alignment horizontal="center"/>
    </xf>
    <xf numFmtId="0" fontId="24" fillId="0" borderId="0" xfId="0" applyFont="1" applyAlignment="1" quotePrefix="1">
      <alignment horizontal="center"/>
    </xf>
  </cellXfs>
  <cellStyles count="13">
    <cellStyle name="Normal" xfId="0"/>
    <cellStyle name="Comma" xfId="15"/>
    <cellStyle name="Comma [0]" xfId="16"/>
    <cellStyle name="Currency" xfId="17"/>
    <cellStyle name="Currency [0]" xfId="18"/>
    <cellStyle name="Followed Hyperlink" xfId="19"/>
    <cellStyle name="Hyperlink" xfId="20"/>
    <cellStyle name="Normal_'063-64" xfId="21"/>
    <cellStyle name="Normal_bartaman point" xfId="22"/>
    <cellStyle name="Normal_CPI" xfId="23"/>
    <cellStyle name="Normal_Direction of Trade_BartamanFormat 2063-64" xfId="24"/>
    <cellStyle name="Normal_gold and oil price and exchange rate"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0</xdr:rowOff>
    </xdr:from>
    <xdr:to>
      <xdr:col>5</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257175</xdr:colOff>
      <xdr:row>56</xdr:row>
      <xdr:rowOff>0</xdr:rowOff>
    </xdr:from>
    <xdr:to>
      <xdr:col>5</xdr:col>
      <xdr:colOff>285750</xdr:colOff>
      <xdr:row>56</xdr:row>
      <xdr:rowOff>0</xdr:rowOff>
    </xdr:to>
    <xdr:pic>
      <xdr:nvPicPr>
        <xdr:cNvPr id="2" name="Picture 2"/>
        <xdr:cNvPicPr preferRelativeResize="1">
          <a:picLocks noChangeAspect="1"/>
        </xdr:cNvPicPr>
      </xdr:nvPicPr>
      <xdr:blipFill>
        <a:blip r:embed="rId1"/>
        <a:stretch>
          <a:fillRect/>
        </a:stretch>
      </xdr:blipFill>
      <xdr:spPr>
        <a:xfrm>
          <a:off x="3790950" y="6115050"/>
          <a:ext cx="561975" cy="0"/>
        </a:xfrm>
        <a:prstGeom prst="rect">
          <a:avLst/>
        </a:prstGeom>
        <a:noFill/>
        <a:ln w="9525" cmpd="sng">
          <a:noFill/>
        </a:ln>
      </xdr:spPr>
    </xdr:pic>
    <xdr:clientData/>
  </xdr:twoCellAnchor>
  <xdr:twoCellAnchor>
    <xdr:from>
      <xdr:col>4</xdr:col>
      <xdr:colOff>219075</xdr:colOff>
      <xdr:row>56</xdr:row>
      <xdr:rowOff>0</xdr:rowOff>
    </xdr:from>
    <xdr:to>
      <xdr:col>5</xdr:col>
      <xdr:colOff>247650</xdr:colOff>
      <xdr:row>56</xdr:row>
      <xdr:rowOff>0</xdr:rowOff>
    </xdr:to>
    <xdr:pic>
      <xdr:nvPicPr>
        <xdr:cNvPr id="3" name="Picture 3"/>
        <xdr:cNvPicPr preferRelativeResize="1">
          <a:picLocks noChangeAspect="1"/>
        </xdr:cNvPicPr>
      </xdr:nvPicPr>
      <xdr:blipFill>
        <a:blip r:embed="rId1"/>
        <a:stretch>
          <a:fillRect/>
        </a:stretch>
      </xdr:blipFill>
      <xdr:spPr>
        <a:xfrm>
          <a:off x="3752850" y="6115050"/>
          <a:ext cx="561975" cy="0"/>
        </a:xfrm>
        <a:prstGeom prst="rect">
          <a:avLst/>
        </a:prstGeom>
        <a:noFill/>
        <a:ln w="9525" cmpd="sng">
          <a:noFill/>
        </a:ln>
      </xdr:spPr>
    </xdr:pic>
    <xdr:clientData/>
  </xdr:twoCellAnchor>
  <xdr:twoCellAnchor>
    <xdr:from>
      <xdr:col>4</xdr:col>
      <xdr:colOff>190500</xdr:colOff>
      <xdr:row>56</xdr:row>
      <xdr:rowOff>0</xdr:rowOff>
    </xdr:from>
    <xdr:to>
      <xdr:col>5</xdr:col>
      <xdr:colOff>219075</xdr:colOff>
      <xdr:row>56</xdr:row>
      <xdr:rowOff>0</xdr:rowOff>
    </xdr:to>
    <xdr:pic>
      <xdr:nvPicPr>
        <xdr:cNvPr id="4" name="Picture 4"/>
        <xdr:cNvPicPr preferRelativeResize="1">
          <a:picLocks noChangeAspect="1"/>
        </xdr:cNvPicPr>
      </xdr:nvPicPr>
      <xdr:blipFill>
        <a:blip r:embed="rId1"/>
        <a:stretch>
          <a:fillRect/>
        </a:stretch>
      </xdr:blipFill>
      <xdr:spPr>
        <a:xfrm>
          <a:off x="3724275" y="611505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5" name="Picture 5"/>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6" name="Picture 6"/>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7" name="Picture 7"/>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8" name="Picture 8"/>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257175</xdr:colOff>
      <xdr:row>56</xdr:row>
      <xdr:rowOff>0</xdr:rowOff>
    </xdr:from>
    <xdr:to>
      <xdr:col>5</xdr:col>
      <xdr:colOff>285750</xdr:colOff>
      <xdr:row>56</xdr:row>
      <xdr:rowOff>0</xdr:rowOff>
    </xdr:to>
    <xdr:pic>
      <xdr:nvPicPr>
        <xdr:cNvPr id="9" name="Picture 9"/>
        <xdr:cNvPicPr preferRelativeResize="1">
          <a:picLocks noChangeAspect="1"/>
        </xdr:cNvPicPr>
      </xdr:nvPicPr>
      <xdr:blipFill>
        <a:blip r:embed="rId1"/>
        <a:stretch>
          <a:fillRect/>
        </a:stretch>
      </xdr:blipFill>
      <xdr:spPr>
        <a:xfrm>
          <a:off x="3790950" y="6115050"/>
          <a:ext cx="561975" cy="0"/>
        </a:xfrm>
        <a:prstGeom prst="rect">
          <a:avLst/>
        </a:prstGeom>
        <a:noFill/>
        <a:ln w="9525" cmpd="sng">
          <a:noFill/>
        </a:ln>
      </xdr:spPr>
    </xdr:pic>
    <xdr:clientData/>
  </xdr:twoCellAnchor>
  <xdr:twoCellAnchor>
    <xdr:from>
      <xdr:col>4</xdr:col>
      <xdr:colOff>219075</xdr:colOff>
      <xdr:row>56</xdr:row>
      <xdr:rowOff>0</xdr:rowOff>
    </xdr:from>
    <xdr:to>
      <xdr:col>5</xdr:col>
      <xdr:colOff>247650</xdr:colOff>
      <xdr:row>56</xdr:row>
      <xdr:rowOff>0</xdr:rowOff>
    </xdr:to>
    <xdr:pic>
      <xdr:nvPicPr>
        <xdr:cNvPr id="10" name="Picture 10"/>
        <xdr:cNvPicPr preferRelativeResize="1">
          <a:picLocks noChangeAspect="1"/>
        </xdr:cNvPicPr>
      </xdr:nvPicPr>
      <xdr:blipFill>
        <a:blip r:embed="rId1"/>
        <a:stretch>
          <a:fillRect/>
        </a:stretch>
      </xdr:blipFill>
      <xdr:spPr>
        <a:xfrm>
          <a:off x="3752850" y="6115050"/>
          <a:ext cx="561975" cy="0"/>
        </a:xfrm>
        <a:prstGeom prst="rect">
          <a:avLst/>
        </a:prstGeom>
        <a:noFill/>
        <a:ln w="9525" cmpd="sng">
          <a:noFill/>
        </a:ln>
      </xdr:spPr>
    </xdr:pic>
    <xdr:clientData/>
  </xdr:twoCellAnchor>
  <xdr:twoCellAnchor>
    <xdr:from>
      <xdr:col>4</xdr:col>
      <xdr:colOff>190500</xdr:colOff>
      <xdr:row>56</xdr:row>
      <xdr:rowOff>0</xdr:rowOff>
    </xdr:from>
    <xdr:to>
      <xdr:col>5</xdr:col>
      <xdr:colOff>219075</xdr:colOff>
      <xdr:row>56</xdr:row>
      <xdr:rowOff>0</xdr:rowOff>
    </xdr:to>
    <xdr:pic>
      <xdr:nvPicPr>
        <xdr:cNvPr id="11" name="Picture 11"/>
        <xdr:cNvPicPr preferRelativeResize="1">
          <a:picLocks noChangeAspect="1"/>
        </xdr:cNvPicPr>
      </xdr:nvPicPr>
      <xdr:blipFill>
        <a:blip r:embed="rId1"/>
        <a:stretch>
          <a:fillRect/>
        </a:stretch>
      </xdr:blipFill>
      <xdr:spPr>
        <a:xfrm>
          <a:off x="3724275" y="611505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12" name="Picture 12"/>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257175</xdr:colOff>
      <xdr:row>56</xdr:row>
      <xdr:rowOff>0</xdr:rowOff>
    </xdr:from>
    <xdr:to>
      <xdr:col>5</xdr:col>
      <xdr:colOff>285750</xdr:colOff>
      <xdr:row>56</xdr:row>
      <xdr:rowOff>0</xdr:rowOff>
    </xdr:to>
    <xdr:pic>
      <xdr:nvPicPr>
        <xdr:cNvPr id="13" name="Picture 13"/>
        <xdr:cNvPicPr preferRelativeResize="1">
          <a:picLocks noChangeAspect="1"/>
        </xdr:cNvPicPr>
      </xdr:nvPicPr>
      <xdr:blipFill>
        <a:blip r:embed="rId1"/>
        <a:stretch>
          <a:fillRect/>
        </a:stretch>
      </xdr:blipFill>
      <xdr:spPr>
        <a:xfrm>
          <a:off x="3790950" y="6115050"/>
          <a:ext cx="561975" cy="0"/>
        </a:xfrm>
        <a:prstGeom prst="rect">
          <a:avLst/>
        </a:prstGeom>
        <a:noFill/>
        <a:ln w="9525" cmpd="sng">
          <a:noFill/>
        </a:ln>
      </xdr:spPr>
    </xdr:pic>
    <xdr:clientData/>
  </xdr:twoCellAnchor>
  <xdr:twoCellAnchor>
    <xdr:from>
      <xdr:col>4</xdr:col>
      <xdr:colOff>219075</xdr:colOff>
      <xdr:row>56</xdr:row>
      <xdr:rowOff>0</xdr:rowOff>
    </xdr:from>
    <xdr:to>
      <xdr:col>5</xdr:col>
      <xdr:colOff>247650</xdr:colOff>
      <xdr:row>56</xdr:row>
      <xdr:rowOff>0</xdr:rowOff>
    </xdr:to>
    <xdr:pic>
      <xdr:nvPicPr>
        <xdr:cNvPr id="14" name="Picture 14"/>
        <xdr:cNvPicPr preferRelativeResize="1">
          <a:picLocks noChangeAspect="1"/>
        </xdr:cNvPicPr>
      </xdr:nvPicPr>
      <xdr:blipFill>
        <a:blip r:embed="rId1"/>
        <a:stretch>
          <a:fillRect/>
        </a:stretch>
      </xdr:blipFill>
      <xdr:spPr>
        <a:xfrm>
          <a:off x="3752850" y="6115050"/>
          <a:ext cx="561975" cy="0"/>
        </a:xfrm>
        <a:prstGeom prst="rect">
          <a:avLst/>
        </a:prstGeom>
        <a:noFill/>
        <a:ln w="9525" cmpd="sng">
          <a:noFill/>
        </a:ln>
      </xdr:spPr>
    </xdr:pic>
    <xdr:clientData/>
  </xdr:twoCellAnchor>
  <xdr:twoCellAnchor>
    <xdr:from>
      <xdr:col>4</xdr:col>
      <xdr:colOff>190500</xdr:colOff>
      <xdr:row>56</xdr:row>
      <xdr:rowOff>0</xdr:rowOff>
    </xdr:from>
    <xdr:to>
      <xdr:col>5</xdr:col>
      <xdr:colOff>219075</xdr:colOff>
      <xdr:row>56</xdr:row>
      <xdr:rowOff>0</xdr:rowOff>
    </xdr:to>
    <xdr:pic>
      <xdr:nvPicPr>
        <xdr:cNvPr id="15" name="Picture 15"/>
        <xdr:cNvPicPr preferRelativeResize="1">
          <a:picLocks noChangeAspect="1"/>
        </xdr:cNvPicPr>
      </xdr:nvPicPr>
      <xdr:blipFill>
        <a:blip r:embed="rId1"/>
        <a:stretch>
          <a:fillRect/>
        </a:stretch>
      </xdr:blipFill>
      <xdr:spPr>
        <a:xfrm>
          <a:off x="3724275" y="611505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16" name="Picture 16"/>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17" name="Picture 17"/>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18" name="Picture 18"/>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19" name="Picture 19"/>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20" name="Picture 20"/>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257175</xdr:colOff>
      <xdr:row>59</xdr:row>
      <xdr:rowOff>0</xdr:rowOff>
    </xdr:from>
    <xdr:to>
      <xdr:col>5</xdr:col>
      <xdr:colOff>285750</xdr:colOff>
      <xdr:row>59</xdr:row>
      <xdr:rowOff>0</xdr:rowOff>
    </xdr:to>
    <xdr:pic>
      <xdr:nvPicPr>
        <xdr:cNvPr id="21" name="Picture 21"/>
        <xdr:cNvPicPr preferRelativeResize="1">
          <a:picLocks noChangeAspect="1"/>
        </xdr:cNvPicPr>
      </xdr:nvPicPr>
      <xdr:blipFill>
        <a:blip r:embed="rId1"/>
        <a:stretch>
          <a:fillRect/>
        </a:stretch>
      </xdr:blipFill>
      <xdr:spPr>
        <a:xfrm>
          <a:off x="3790950" y="6276975"/>
          <a:ext cx="561975" cy="0"/>
        </a:xfrm>
        <a:prstGeom prst="rect">
          <a:avLst/>
        </a:prstGeom>
        <a:noFill/>
        <a:ln w="9525" cmpd="sng">
          <a:noFill/>
        </a:ln>
      </xdr:spPr>
    </xdr:pic>
    <xdr:clientData/>
  </xdr:twoCellAnchor>
  <xdr:twoCellAnchor>
    <xdr:from>
      <xdr:col>4</xdr:col>
      <xdr:colOff>219075</xdr:colOff>
      <xdr:row>59</xdr:row>
      <xdr:rowOff>0</xdr:rowOff>
    </xdr:from>
    <xdr:to>
      <xdr:col>5</xdr:col>
      <xdr:colOff>247650</xdr:colOff>
      <xdr:row>59</xdr:row>
      <xdr:rowOff>0</xdr:rowOff>
    </xdr:to>
    <xdr:pic>
      <xdr:nvPicPr>
        <xdr:cNvPr id="22" name="Picture 22"/>
        <xdr:cNvPicPr preferRelativeResize="1">
          <a:picLocks noChangeAspect="1"/>
        </xdr:cNvPicPr>
      </xdr:nvPicPr>
      <xdr:blipFill>
        <a:blip r:embed="rId1"/>
        <a:stretch>
          <a:fillRect/>
        </a:stretch>
      </xdr:blipFill>
      <xdr:spPr>
        <a:xfrm>
          <a:off x="3752850" y="6276975"/>
          <a:ext cx="561975" cy="0"/>
        </a:xfrm>
        <a:prstGeom prst="rect">
          <a:avLst/>
        </a:prstGeom>
        <a:noFill/>
        <a:ln w="9525" cmpd="sng">
          <a:noFill/>
        </a:ln>
      </xdr:spPr>
    </xdr:pic>
    <xdr:clientData/>
  </xdr:twoCellAnchor>
  <xdr:twoCellAnchor>
    <xdr:from>
      <xdr:col>4</xdr:col>
      <xdr:colOff>190500</xdr:colOff>
      <xdr:row>59</xdr:row>
      <xdr:rowOff>0</xdr:rowOff>
    </xdr:from>
    <xdr:to>
      <xdr:col>5</xdr:col>
      <xdr:colOff>219075</xdr:colOff>
      <xdr:row>59</xdr:row>
      <xdr:rowOff>0</xdr:rowOff>
    </xdr:to>
    <xdr:pic>
      <xdr:nvPicPr>
        <xdr:cNvPr id="23" name="Picture 23"/>
        <xdr:cNvPicPr preferRelativeResize="1">
          <a:picLocks noChangeAspect="1"/>
        </xdr:cNvPicPr>
      </xdr:nvPicPr>
      <xdr:blipFill>
        <a:blip r:embed="rId1"/>
        <a:stretch>
          <a:fillRect/>
        </a:stretch>
      </xdr:blipFill>
      <xdr:spPr>
        <a:xfrm>
          <a:off x="3724275" y="6276975"/>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24" name="Picture 24"/>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25" name="Picture 25"/>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26" name="Picture 26"/>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27" name="Picture 27"/>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11287125" y="0"/>
          <a:ext cx="0" cy="0"/>
        </a:xfrm>
        <a:prstGeom prst="rect">
          <a:avLst/>
        </a:prstGeom>
        <a:noFill/>
        <a:ln w="9525" cmpd="sng">
          <a:noFill/>
        </a:ln>
      </xdr:spPr>
    </xdr:pic>
    <xdr:clientData/>
  </xdr:twoCellAnchor>
  <xdr:oneCellAnchor>
    <xdr:from>
      <xdr:col>2</xdr:col>
      <xdr:colOff>571500</xdr:colOff>
      <xdr:row>21</xdr:row>
      <xdr:rowOff>0</xdr:rowOff>
    </xdr:from>
    <xdr:ext cx="76200" cy="200025"/>
    <xdr:sp>
      <xdr:nvSpPr>
        <xdr:cNvPr id="2" name="TextBox 2"/>
        <xdr:cNvSpPr txBox="1">
          <a:spLocks noChangeArrowheads="1"/>
        </xdr:cNvSpPr>
      </xdr:nvSpPr>
      <xdr:spPr>
        <a:xfrm>
          <a:off x="3514725" y="5229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13</xdr:col>
      <xdr:colOff>0</xdr:colOff>
      <xdr:row>0</xdr:row>
      <xdr:rowOff>0</xdr:rowOff>
    </xdr:from>
    <xdr:to>
      <xdr:col>13</xdr:col>
      <xdr:colOff>0</xdr:colOff>
      <xdr:row>0</xdr:row>
      <xdr:rowOff>200025</xdr:rowOff>
    </xdr:to>
    <xdr:pic>
      <xdr:nvPicPr>
        <xdr:cNvPr id="3" name="Picture 3"/>
        <xdr:cNvPicPr preferRelativeResize="1">
          <a:picLocks noChangeAspect="1"/>
        </xdr:cNvPicPr>
      </xdr:nvPicPr>
      <xdr:blipFill>
        <a:blip r:embed="rId1"/>
        <a:stretch>
          <a:fillRect/>
        </a:stretch>
      </xdr:blipFill>
      <xdr:spPr>
        <a:xfrm>
          <a:off x="10677525" y="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61"/>
  <sheetViews>
    <sheetView workbookViewId="0" topLeftCell="A13">
      <selection activeCell="A13" sqref="A1:IV16384"/>
    </sheetView>
  </sheetViews>
  <sheetFormatPr defaultColWidth="9.140625" defaultRowHeight="12.75"/>
  <cols>
    <col min="1" max="16384" width="9.140625" style="7" customWidth="1"/>
  </cols>
  <sheetData>
    <row r="1" spans="1:7" ht="15.75">
      <c r="A1" s="98"/>
      <c r="B1" s="98"/>
      <c r="C1" s="98"/>
      <c r="D1" s="98"/>
      <c r="E1" s="25"/>
      <c r="F1" s="25"/>
      <c r="G1" s="25"/>
    </row>
    <row r="2" spans="1:7" ht="21.75" customHeight="1">
      <c r="A2" s="989" t="s">
        <v>368</v>
      </c>
      <c r="B2" s="989"/>
      <c r="C2" s="989"/>
      <c r="D2" s="989"/>
      <c r="E2" s="989"/>
      <c r="F2" s="989"/>
      <c r="G2" s="989"/>
    </row>
    <row r="3" spans="1:7" ht="15.75">
      <c r="A3" s="990" t="s">
        <v>805</v>
      </c>
      <c r="B3" s="990"/>
      <c r="C3" s="990"/>
      <c r="D3" s="990"/>
      <c r="E3" s="990"/>
      <c r="F3" s="990"/>
      <c r="G3" s="990"/>
    </row>
    <row r="4" spans="3:4" ht="15.75">
      <c r="C4" s="9"/>
      <c r="D4" s="40"/>
    </row>
    <row r="5" spans="1:7" ht="15">
      <c r="A5" s="41">
        <v>1</v>
      </c>
      <c r="B5" s="42" t="s">
        <v>369</v>
      </c>
      <c r="C5" s="42"/>
      <c r="D5" s="42"/>
      <c r="E5" s="42"/>
      <c r="F5" s="43"/>
      <c r="G5" s="43"/>
    </row>
    <row r="6" spans="1:7" ht="15">
      <c r="A6" s="41">
        <v>2</v>
      </c>
      <c r="B6" s="42" t="s">
        <v>370</v>
      </c>
      <c r="C6" s="42"/>
      <c r="D6" s="42"/>
      <c r="E6" s="42"/>
      <c r="F6" s="43"/>
      <c r="G6" s="43"/>
    </row>
    <row r="7" spans="1:7" ht="15">
      <c r="A7" s="41">
        <v>3</v>
      </c>
      <c r="B7" s="42" t="s">
        <v>371</v>
      </c>
      <c r="C7" s="42"/>
      <c r="D7" s="42"/>
      <c r="E7" s="42"/>
      <c r="F7" s="43"/>
      <c r="G7" s="43"/>
    </row>
    <row r="8" spans="1:7" ht="15">
      <c r="A8" s="41">
        <v>4</v>
      </c>
      <c r="B8" s="42" t="s">
        <v>366</v>
      </c>
      <c r="C8" s="42"/>
      <c r="D8" s="42"/>
      <c r="E8" s="42"/>
      <c r="F8" s="43"/>
      <c r="G8" s="43"/>
    </row>
    <row r="9" spans="1:7" ht="15">
      <c r="A9" s="41">
        <v>5</v>
      </c>
      <c r="B9" s="42" t="s">
        <v>337</v>
      </c>
      <c r="C9" s="42"/>
      <c r="D9" s="42"/>
      <c r="E9" s="42"/>
      <c r="F9" s="43"/>
      <c r="G9" s="43"/>
    </row>
    <row r="10" spans="1:7" ht="15">
      <c r="A10" s="41">
        <v>6</v>
      </c>
      <c r="B10" s="42" t="s">
        <v>372</v>
      </c>
      <c r="C10" s="42"/>
      <c r="D10" s="42"/>
      <c r="E10" s="42"/>
      <c r="F10" s="43"/>
      <c r="G10" s="43"/>
    </row>
    <row r="11" spans="1:7" ht="15">
      <c r="A11" s="41">
        <v>7</v>
      </c>
      <c r="B11" s="42" t="s">
        <v>373</v>
      </c>
      <c r="C11" s="42"/>
      <c r="D11" s="42"/>
      <c r="E11" s="42"/>
      <c r="F11" s="43"/>
      <c r="G11" s="43"/>
    </row>
    <row r="12" spans="1:7" ht="15">
      <c r="A12" s="41">
        <v>8</v>
      </c>
      <c r="B12" s="42" t="s">
        <v>374</v>
      </c>
      <c r="C12" s="42"/>
      <c r="D12" s="42"/>
      <c r="E12" s="42"/>
      <c r="F12" s="43"/>
      <c r="G12" s="43"/>
    </row>
    <row r="13" spans="1:7" ht="15">
      <c r="A13" s="41">
        <v>9</v>
      </c>
      <c r="B13" s="42" t="s">
        <v>375</v>
      </c>
      <c r="C13" s="42"/>
      <c r="D13" s="42"/>
      <c r="E13" s="42"/>
      <c r="F13" s="43"/>
      <c r="G13" s="43"/>
    </row>
    <row r="14" spans="1:7" ht="15">
      <c r="A14" s="41">
        <v>10</v>
      </c>
      <c r="B14" s="42" t="s">
        <v>171</v>
      </c>
      <c r="C14" s="42"/>
      <c r="D14" s="42"/>
      <c r="E14" s="42"/>
      <c r="F14" s="43"/>
      <c r="G14" s="43"/>
    </row>
    <row r="15" spans="1:7" ht="15">
      <c r="A15" s="41">
        <v>11</v>
      </c>
      <c r="B15" s="42" t="s">
        <v>376</v>
      </c>
      <c r="C15" s="42"/>
      <c r="D15" s="42"/>
      <c r="E15" s="42"/>
      <c r="F15" s="43"/>
      <c r="G15" s="43"/>
    </row>
    <row r="16" spans="1:7" ht="15">
      <c r="A16" s="41">
        <v>12</v>
      </c>
      <c r="B16" s="42" t="s">
        <v>213</v>
      </c>
      <c r="C16" s="42"/>
      <c r="D16" s="42"/>
      <c r="E16" s="42"/>
      <c r="F16" s="43"/>
      <c r="G16" s="43"/>
    </row>
    <row r="17" spans="1:7" ht="15">
      <c r="A17" s="41">
        <v>13</v>
      </c>
      <c r="B17" s="42" t="s">
        <v>377</v>
      </c>
      <c r="C17" s="42"/>
      <c r="D17" s="42"/>
      <c r="E17" s="42"/>
      <c r="F17" s="43"/>
      <c r="G17" s="43"/>
    </row>
    <row r="18" spans="1:7" ht="15">
      <c r="A18" s="41">
        <v>14</v>
      </c>
      <c r="B18" s="42" t="s">
        <v>280</v>
      </c>
      <c r="C18" s="42"/>
      <c r="D18" s="42"/>
      <c r="E18" s="42"/>
      <c r="F18" s="43"/>
      <c r="G18" s="43"/>
    </row>
    <row r="19" spans="1:7" ht="15">
      <c r="A19" s="41">
        <v>15</v>
      </c>
      <c r="B19" s="42" t="s">
        <v>378</v>
      </c>
      <c r="C19" s="42"/>
      <c r="D19" s="42"/>
      <c r="E19" s="42"/>
      <c r="F19" s="43"/>
      <c r="G19" s="43"/>
    </row>
    <row r="20" spans="1:7" ht="15">
      <c r="A20" s="41">
        <v>16</v>
      </c>
      <c r="B20" s="42" t="s">
        <v>379</v>
      </c>
      <c r="C20" s="42"/>
      <c r="D20" s="42"/>
      <c r="E20" s="42"/>
      <c r="F20" s="43"/>
      <c r="G20" s="43"/>
    </row>
    <row r="21" spans="1:7" ht="15">
      <c r="A21" s="41">
        <v>17</v>
      </c>
      <c r="B21" s="42" t="s">
        <v>380</v>
      </c>
      <c r="C21" s="42"/>
      <c r="D21" s="42"/>
      <c r="E21" s="42"/>
      <c r="F21" s="43"/>
      <c r="G21" s="43"/>
    </row>
    <row r="22" spans="1:7" ht="15">
      <c r="A22" s="41">
        <v>18</v>
      </c>
      <c r="B22" s="42" t="s">
        <v>381</v>
      </c>
      <c r="C22" s="42"/>
      <c r="D22" s="42"/>
      <c r="E22" s="42"/>
      <c r="F22" s="43"/>
      <c r="G22" s="43"/>
    </row>
    <row r="23" spans="1:7" ht="15">
      <c r="A23" s="41">
        <v>19</v>
      </c>
      <c r="B23" s="42" t="s">
        <v>382</v>
      </c>
      <c r="C23" s="42"/>
      <c r="D23" s="42"/>
      <c r="E23" s="42"/>
      <c r="F23" s="43"/>
      <c r="G23" s="43"/>
    </row>
    <row r="24" spans="1:7" ht="15">
      <c r="A24" s="41">
        <v>20</v>
      </c>
      <c r="B24" s="42" t="s">
        <v>384</v>
      </c>
      <c r="C24" s="42"/>
      <c r="D24" s="42"/>
      <c r="E24" s="42"/>
      <c r="F24" s="43"/>
      <c r="G24" s="43"/>
    </row>
    <row r="25" spans="1:7" ht="15">
      <c r="A25" s="41">
        <v>21</v>
      </c>
      <c r="B25" s="42" t="s">
        <v>383</v>
      </c>
      <c r="C25" s="42"/>
      <c r="D25" s="42"/>
      <c r="E25" s="42"/>
      <c r="F25" s="43"/>
      <c r="G25" s="43"/>
    </row>
    <row r="26" spans="1:8" ht="15">
      <c r="A26" s="41">
        <v>22</v>
      </c>
      <c r="B26" s="991" t="s">
        <v>903</v>
      </c>
      <c r="C26" s="991"/>
      <c r="D26" s="991"/>
      <c r="E26" s="991"/>
      <c r="F26" s="991"/>
      <c r="G26" s="991"/>
      <c r="H26" s="991"/>
    </row>
    <row r="27" spans="1:7" ht="15">
      <c r="A27" s="41">
        <v>23</v>
      </c>
      <c r="B27" s="44" t="s">
        <v>609</v>
      </c>
      <c r="C27" s="42"/>
      <c r="D27" s="42"/>
      <c r="E27" s="42"/>
      <c r="F27" s="43"/>
      <c r="G27" s="43"/>
    </row>
    <row r="28" spans="1:5" ht="15">
      <c r="A28" s="41">
        <v>24</v>
      </c>
      <c r="B28" s="44" t="s">
        <v>608</v>
      </c>
      <c r="C28" s="9"/>
      <c r="D28" s="9"/>
      <c r="E28" s="9"/>
    </row>
    <row r="29" spans="1:5" ht="12.75">
      <c r="A29" s="9"/>
      <c r="B29" s="9"/>
      <c r="C29" s="9"/>
      <c r="D29" s="9"/>
      <c r="E29" s="9"/>
    </row>
    <row r="30" spans="1:5" ht="12.75">
      <c r="A30" s="9"/>
      <c r="B30" s="9"/>
      <c r="C30" s="9"/>
      <c r="D30" s="9"/>
      <c r="E30" s="9"/>
    </row>
    <row r="31" spans="1:5" ht="12.75">
      <c r="A31" s="9"/>
      <c r="B31" s="9"/>
      <c r="C31" s="9"/>
      <c r="D31" s="9"/>
      <c r="E31" s="9"/>
    </row>
    <row r="32" spans="1:5" ht="12.75">
      <c r="A32" s="9"/>
      <c r="B32" s="9"/>
      <c r="C32" s="9"/>
      <c r="D32" s="9"/>
      <c r="E32" s="9"/>
    </row>
    <row r="33" spans="1:5" ht="12.75">
      <c r="A33" s="9"/>
      <c r="B33" s="9"/>
      <c r="C33" s="9"/>
      <c r="D33" s="9"/>
      <c r="E33" s="9"/>
    </row>
    <row r="34" spans="1:5" ht="12.75">
      <c r="A34" s="9"/>
      <c r="B34" s="9"/>
      <c r="C34" s="9"/>
      <c r="D34" s="9"/>
      <c r="E34" s="9"/>
    </row>
    <row r="35" spans="1:5" ht="12.75">
      <c r="A35" s="9"/>
      <c r="B35" s="9"/>
      <c r="C35" s="9"/>
      <c r="D35" s="9"/>
      <c r="E35" s="9"/>
    </row>
    <row r="36" spans="1:5" ht="12.75">
      <c r="A36" s="9"/>
      <c r="B36" s="9"/>
      <c r="C36" s="9"/>
      <c r="D36" s="9"/>
      <c r="E36" s="9"/>
    </row>
    <row r="37" spans="1:5" ht="12.75">
      <c r="A37" s="9"/>
      <c r="B37" s="9"/>
      <c r="C37" s="9"/>
      <c r="D37" s="9"/>
      <c r="E37" s="9"/>
    </row>
    <row r="38" spans="1:5" ht="12.75">
      <c r="A38" s="9"/>
      <c r="B38" s="9"/>
      <c r="C38" s="9"/>
      <c r="D38" s="9"/>
      <c r="E38" s="9"/>
    </row>
    <row r="39" spans="1:5" ht="12.75">
      <c r="A39" s="9"/>
      <c r="B39" s="9"/>
      <c r="C39" s="9"/>
      <c r="D39" s="9"/>
      <c r="E39" s="9"/>
    </row>
    <row r="40" spans="1:5" ht="12.75">
      <c r="A40" s="9"/>
      <c r="B40" s="9"/>
      <c r="C40" s="9"/>
      <c r="D40" s="9"/>
      <c r="E40" s="9"/>
    </row>
    <row r="41" spans="1:5" ht="12.75">
      <c r="A41" s="9"/>
      <c r="B41" s="9"/>
      <c r="C41" s="9"/>
      <c r="D41" s="9"/>
      <c r="E41" s="9"/>
    </row>
    <row r="42" spans="1:5" ht="12.75">
      <c r="A42" s="9"/>
      <c r="B42" s="9"/>
      <c r="C42" s="9"/>
      <c r="D42" s="9"/>
      <c r="E42" s="9"/>
    </row>
    <row r="43" spans="1:5" ht="12.75">
      <c r="A43" s="9"/>
      <c r="B43" s="9"/>
      <c r="C43" s="9"/>
      <c r="D43" s="9"/>
      <c r="E43" s="9"/>
    </row>
    <row r="44" spans="1:5" ht="12.75">
      <c r="A44" s="9"/>
      <c r="B44" s="9"/>
      <c r="C44" s="9"/>
      <c r="D44" s="9"/>
      <c r="E44" s="9"/>
    </row>
    <row r="45" spans="1:5" ht="12.75">
      <c r="A45" s="9"/>
      <c r="B45" s="9"/>
      <c r="C45" s="9"/>
      <c r="D45" s="9"/>
      <c r="E45" s="9"/>
    </row>
    <row r="46" spans="1:5" ht="12.75">
      <c r="A46" s="9"/>
      <c r="B46" s="9"/>
      <c r="C46" s="9"/>
      <c r="D46" s="9"/>
      <c r="E46" s="9"/>
    </row>
    <row r="47" spans="1:5" ht="12.75">
      <c r="A47" s="9"/>
      <c r="B47" s="9"/>
      <c r="C47" s="9"/>
      <c r="D47" s="9"/>
      <c r="E47" s="9"/>
    </row>
    <row r="48" spans="1:5" ht="12.75">
      <c r="A48" s="9"/>
      <c r="B48" s="9"/>
      <c r="C48" s="9"/>
      <c r="D48" s="9"/>
      <c r="E48" s="9"/>
    </row>
    <row r="49" spans="1:5" ht="12.75">
      <c r="A49" s="9"/>
      <c r="B49" s="9"/>
      <c r="C49" s="9"/>
      <c r="D49" s="9"/>
      <c r="E49" s="9"/>
    </row>
    <row r="50" spans="1:5" ht="12.75">
      <c r="A50" s="9"/>
      <c r="B50" s="9"/>
      <c r="C50" s="9"/>
      <c r="D50" s="9"/>
      <c r="E50" s="9"/>
    </row>
    <row r="51" spans="1:5" ht="12.75">
      <c r="A51" s="9"/>
      <c r="B51" s="9"/>
      <c r="C51" s="9"/>
      <c r="D51" s="9"/>
      <c r="E51" s="9"/>
    </row>
    <row r="52" spans="1:5" ht="12.75">
      <c r="A52" s="9"/>
      <c r="B52" s="9"/>
      <c r="C52" s="9"/>
      <c r="D52" s="9"/>
      <c r="E52" s="9"/>
    </row>
    <row r="53" spans="1:5" ht="12.75">
      <c r="A53" s="9"/>
      <c r="B53" s="9"/>
      <c r="C53" s="9"/>
      <c r="D53" s="9"/>
      <c r="E53" s="9"/>
    </row>
    <row r="54" spans="1:5" ht="12.75">
      <c r="A54" s="9"/>
      <c r="B54" s="9"/>
      <c r="C54" s="9"/>
      <c r="D54" s="9"/>
      <c r="E54" s="9"/>
    </row>
    <row r="55" spans="1:5" ht="12.75">
      <c r="A55" s="9"/>
      <c r="B55" s="9"/>
      <c r="C55" s="9"/>
      <c r="D55" s="9"/>
      <c r="E55" s="9"/>
    </row>
    <row r="56" spans="1:5" ht="12.75">
      <c r="A56" s="9"/>
      <c r="B56" s="9"/>
      <c r="C56" s="9"/>
      <c r="D56" s="9"/>
      <c r="E56" s="9"/>
    </row>
    <row r="57" spans="1:5" ht="12.75">
      <c r="A57" s="9"/>
      <c r="B57" s="9"/>
      <c r="C57" s="9"/>
      <c r="D57" s="9"/>
      <c r="E57" s="9"/>
    </row>
    <row r="58" spans="1:5" ht="12.75">
      <c r="A58" s="9"/>
      <c r="B58" s="9"/>
      <c r="C58" s="9"/>
      <c r="D58" s="9"/>
      <c r="E58" s="9"/>
    </row>
    <row r="59" spans="1:5" ht="12.75">
      <c r="A59" s="9"/>
      <c r="B59" s="9"/>
      <c r="C59" s="9"/>
      <c r="D59" s="9"/>
      <c r="E59" s="9"/>
    </row>
    <row r="60" spans="1:5" ht="12.75">
      <c r="A60" s="9"/>
      <c r="B60" s="9"/>
      <c r="C60" s="9"/>
      <c r="D60" s="9"/>
      <c r="E60" s="9"/>
    </row>
    <row r="61" spans="1:5" ht="12.75">
      <c r="A61" s="9"/>
      <c r="B61" s="9"/>
      <c r="C61" s="9"/>
      <c r="D61" s="9"/>
      <c r="E61" s="9"/>
    </row>
    <row r="62" spans="1:5" ht="12.75">
      <c r="A62" s="9"/>
      <c r="B62" s="9"/>
      <c r="C62" s="9"/>
      <c r="D62" s="9"/>
      <c r="E62" s="9"/>
    </row>
    <row r="63" spans="1:5" ht="12.75">
      <c r="A63" s="9"/>
      <c r="B63" s="9"/>
      <c r="C63" s="9"/>
      <c r="D63" s="9"/>
      <c r="E63" s="9"/>
    </row>
    <row r="64" spans="1:5" ht="12.75">
      <c r="A64" s="9"/>
      <c r="B64" s="9"/>
      <c r="C64" s="9"/>
      <c r="D64" s="9"/>
      <c r="E64" s="9"/>
    </row>
    <row r="65" spans="1:5" ht="12.75">
      <c r="A65" s="9"/>
      <c r="B65" s="9"/>
      <c r="C65" s="9"/>
      <c r="D65" s="9"/>
      <c r="E65" s="9"/>
    </row>
    <row r="66" spans="1:5" ht="12.75">
      <c r="A66" s="9"/>
      <c r="B66" s="9"/>
      <c r="C66" s="9"/>
      <c r="D66" s="9"/>
      <c r="E66" s="9"/>
    </row>
    <row r="67" spans="1:5" ht="12.75">
      <c r="A67" s="9"/>
      <c r="B67" s="9"/>
      <c r="C67" s="9"/>
      <c r="D67" s="9"/>
      <c r="E67" s="9"/>
    </row>
    <row r="68" spans="1:5" ht="12.75">
      <c r="A68" s="9"/>
      <c r="B68" s="9"/>
      <c r="C68" s="9"/>
      <c r="D68" s="9"/>
      <c r="E68" s="9"/>
    </row>
    <row r="69" spans="1:5" ht="12.75">
      <c r="A69" s="9"/>
      <c r="B69" s="9"/>
      <c r="C69" s="9"/>
      <c r="D69" s="9"/>
      <c r="E69" s="9"/>
    </row>
    <row r="70" spans="1:5" ht="12.75">
      <c r="A70" s="9"/>
      <c r="B70" s="9"/>
      <c r="C70" s="9"/>
      <c r="D70" s="9"/>
      <c r="E70" s="9"/>
    </row>
    <row r="71" spans="1:5" ht="12.75">
      <c r="A71" s="9"/>
      <c r="B71" s="9"/>
      <c r="C71" s="9"/>
      <c r="D71" s="9"/>
      <c r="E71" s="9"/>
    </row>
    <row r="72" spans="1:5" ht="12.75">
      <c r="A72" s="9"/>
      <c r="B72" s="9"/>
      <c r="C72" s="9"/>
      <c r="D72" s="9"/>
      <c r="E72" s="9"/>
    </row>
    <row r="73" spans="1:5" ht="12.75">
      <c r="A73" s="9"/>
      <c r="B73" s="9"/>
      <c r="C73" s="9"/>
      <c r="D73" s="9"/>
      <c r="E73" s="9"/>
    </row>
    <row r="74" spans="1:5" ht="12.75">
      <c r="A74" s="9"/>
      <c r="B74" s="9"/>
      <c r="C74" s="9"/>
      <c r="D74" s="9"/>
      <c r="E74" s="9"/>
    </row>
    <row r="75" spans="1:5" ht="12.75">
      <c r="A75" s="9"/>
      <c r="B75" s="9"/>
      <c r="C75" s="9"/>
      <c r="D75" s="9"/>
      <c r="E75" s="9"/>
    </row>
    <row r="76" spans="1:5" ht="12.75">
      <c r="A76" s="9"/>
      <c r="B76" s="9"/>
      <c r="C76" s="9"/>
      <c r="D76" s="9"/>
      <c r="E76" s="9"/>
    </row>
    <row r="77" spans="1:5" ht="12.75">
      <c r="A77" s="9"/>
      <c r="B77" s="9"/>
      <c r="C77" s="9"/>
      <c r="D77" s="9"/>
      <c r="E77" s="9"/>
    </row>
    <row r="78" spans="1:5" ht="12.75">
      <c r="A78" s="9"/>
      <c r="B78" s="9"/>
      <c r="C78" s="9"/>
      <c r="D78" s="9"/>
      <c r="E78" s="9"/>
    </row>
    <row r="79" spans="1:5" ht="12.75">
      <c r="A79" s="9"/>
      <c r="B79" s="9"/>
      <c r="C79" s="9"/>
      <c r="D79" s="9"/>
      <c r="E79" s="9"/>
    </row>
    <row r="80" spans="1:5" ht="12.75">
      <c r="A80" s="9"/>
      <c r="B80" s="9"/>
      <c r="C80" s="9"/>
      <c r="D80" s="9"/>
      <c r="E80" s="9"/>
    </row>
    <row r="81" spans="1:5" ht="12.75">
      <c r="A81" s="9"/>
      <c r="B81" s="9"/>
      <c r="C81" s="9"/>
      <c r="D81" s="9"/>
      <c r="E81" s="9"/>
    </row>
    <row r="82" spans="1:5" ht="12.75">
      <c r="A82" s="9"/>
      <c r="B82" s="9"/>
      <c r="C82" s="9"/>
      <c r="D82" s="9"/>
      <c r="E82" s="9"/>
    </row>
    <row r="83" spans="1:5" ht="12.75">
      <c r="A83" s="9"/>
      <c r="B83" s="9"/>
      <c r="C83" s="9"/>
      <c r="D83" s="9"/>
      <c r="E83" s="9"/>
    </row>
    <row r="84" spans="1:5" ht="12.75">
      <c r="A84" s="9"/>
      <c r="B84" s="9"/>
      <c r="C84" s="9"/>
      <c r="D84" s="9"/>
      <c r="E84" s="9"/>
    </row>
    <row r="85" spans="1:5" ht="12.75">
      <c r="A85" s="9"/>
      <c r="B85" s="9"/>
      <c r="C85" s="9"/>
      <c r="D85" s="9"/>
      <c r="E85" s="9"/>
    </row>
    <row r="86" spans="1:5" ht="12.75">
      <c r="A86" s="9"/>
      <c r="B86" s="9"/>
      <c r="C86" s="9"/>
      <c r="D86" s="9"/>
      <c r="E86" s="9"/>
    </row>
    <row r="87" spans="1:5" ht="12.75">
      <c r="A87" s="9"/>
      <c r="B87" s="9"/>
      <c r="C87" s="9"/>
      <c r="D87" s="9"/>
      <c r="E87" s="9"/>
    </row>
    <row r="88" spans="1:5" ht="12.75">
      <c r="A88" s="9"/>
      <c r="B88" s="9"/>
      <c r="C88" s="9"/>
      <c r="D88" s="9"/>
      <c r="E88" s="9"/>
    </row>
    <row r="89" spans="1:5" ht="12.75">
      <c r="A89" s="9"/>
      <c r="B89" s="9"/>
      <c r="C89" s="9"/>
      <c r="D89" s="9"/>
      <c r="E89" s="9"/>
    </row>
    <row r="90" spans="1:5" ht="12.75">
      <c r="A90" s="9"/>
      <c r="B90" s="9"/>
      <c r="C90" s="9"/>
      <c r="D90" s="9"/>
      <c r="E90" s="9"/>
    </row>
    <row r="91" spans="1:5" ht="12.75">
      <c r="A91" s="9"/>
      <c r="B91" s="9"/>
      <c r="C91" s="9"/>
      <c r="D91" s="9"/>
      <c r="E91" s="9"/>
    </row>
    <row r="92" spans="1:5" ht="12.75">
      <c r="A92" s="9"/>
      <c r="B92" s="9"/>
      <c r="C92" s="9"/>
      <c r="D92" s="9"/>
      <c r="E92" s="9"/>
    </row>
    <row r="93" spans="1:5" ht="12.75">
      <c r="A93" s="9"/>
      <c r="B93" s="9"/>
      <c r="C93" s="9"/>
      <c r="D93" s="9"/>
      <c r="E93" s="9"/>
    </row>
    <row r="94" spans="1:5" ht="12.75">
      <c r="A94" s="9"/>
      <c r="B94" s="9"/>
      <c r="C94" s="9"/>
      <c r="D94" s="9"/>
      <c r="E94" s="9"/>
    </row>
    <row r="95" spans="1:5" ht="12.75">
      <c r="A95" s="9"/>
      <c r="B95" s="9"/>
      <c r="C95" s="9"/>
      <c r="D95" s="9"/>
      <c r="E95" s="9"/>
    </row>
    <row r="96" spans="1:5" ht="12.75">
      <c r="A96" s="9"/>
      <c r="B96" s="9"/>
      <c r="C96" s="9"/>
      <c r="D96" s="9"/>
      <c r="E96" s="9"/>
    </row>
    <row r="97" spans="1:5" ht="12.75">
      <c r="A97" s="9"/>
      <c r="B97" s="9"/>
      <c r="C97" s="9"/>
      <c r="D97" s="9"/>
      <c r="E97" s="9"/>
    </row>
    <row r="98" spans="1:5" ht="12.75">
      <c r="A98" s="9"/>
      <c r="B98" s="9"/>
      <c r="C98" s="9"/>
      <c r="D98" s="9"/>
      <c r="E98" s="9"/>
    </row>
    <row r="99" spans="1:5" ht="12.75">
      <c r="A99" s="9"/>
      <c r="B99" s="9"/>
      <c r="C99" s="9"/>
      <c r="D99" s="9"/>
      <c r="E99" s="9"/>
    </row>
    <row r="100" spans="1:5" ht="12.75">
      <c r="A100" s="9"/>
      <c r="B100" s="9"/>
      <c r="C100" s="9"/>
      <c r="D100" s="9"/>
      <c r="E100" s="9"/>
    </row>
    <row r="101" spans="1:5" ht="12.75">
      <c r="A101" s="9"/>
      <c r="B101" s="9"/>
      <c r="C101" s="9"/>
      <c r="D101" s="9"/>
      <c r="E101" s="9"/>
    </row>
    <row r="102" spans="1:5" ht="12.75">
      <c r="A102" s="9"/>
      <c r="B102" s="9"/>
      <c r="C102" s="9"/>
      <c r="D102" s="9"/>
      <c r="E102" s="9"/>
    </row>
    <row r="103" spans="1:5" ht="12.75">
      <c r="A103" s="9"/>
      <c r="B103" s="9"/>
      <c r="C103" s="9"/>
      <c r="D103" s="9"/>
      <c r="E103" s="9"/>
    </row>
    <row r="104" spans="1:5" ht="12.75">
      <c r="A104" s="9"/>
      <c r="B104" s="9"/>
      <c r="C104" s="9"/>
      <c r="D104" s="9"/>
      <c r="E104" s="9"/>
    </row>
    <row r="105" spans="1:5" ht="12.75">
      <c r="A105" s="9"/>
      <c r="B105" s="9"/>
      <c r="C105" s="9"/>
      <c r="D105" s="9"/>
      <c r="E105" s="9"/>
    </row>
    <row r="106" spans="1:5" ht="12.75">
      <c r="A106" s="9"/>
      <c r="B106" s="9"/>
      <c r="C106" s="9"/>
      <c r="D106" s="9"/>
      <c r="E106" s="9"/>
    </row>
    <row r="107" spans="1:5" ht="12.75">
      <c r="A107" s="9"/>
      <c r="B107" s="9"/>
      <c r="C107" s="9"/>
      <c r="D107" s="9"/>
      <c r="E107" s="9"/>
    </row>
    <row r="108" spans="1:5" ht="12.75">
      <c r="A108" s="9"/>
      <c r="B108" s="9"/>
      <c r="C108" s="9"/>
      <c r="D108" s="9"/>
      <c r="E108" s="9"/>
    </row>
    <row r="109" spans="1:5" ht="12.75">
      <c r="A109" s="9"/>
      <c r="B109" s="9"/>
      <c r="C109" s="9"/>
      <c r="D109" s="9"/>
      <c r="E109" s="9"/>
    </row>
    <row r="110" spans="1:5" ht="12.75">
      <c r="A110" s="9"/>
      <c r="B110" s="9"/>
      <c r="C110" s="9"/>
      <c r="D110" s="9"/>
      <c r="E110" s="9"/>
    </row>
    <row r="111" spans="1:5" ht="12.75">
      <c r="A111" s="9"/>
      <c r="B111" s="9"/>
      <c r="C111" s="9"/>
      <c r="D111" s="9"/>
      <c r="E111" s="9"/>
    </row>
    <row r="112" spans="1:5" ht="12.75">
      <c r="A112" s="9"/>
      <c r="B112" s="9"/>
      <c r="C112" s="9"/>
      <c r="D112" s="9"/>
      <c r="E112" s="9"/>
    </row>
    <row r="113" spans="1:5" ht="12.75">
      <c r="A113" s="9"/>
      <c r="B113" s="9"/>
      <c r="C113" s="9"/>
      <c r="D113" s="9"/>
      <c r="E113" s="9"/>
    </row>
    <row r="114" spans="1:5" ht="12.75">
      <c r="A114" s="9"/>
      <c r="B114" s="9"/>
      <c r="C114" s="9"/>
      <c r="D114" s="9"/>
      <c r="E114" s="9"/>
    </row>
    <row r="115" spans="1:5" ht="12.75">
      <c r="A115" s="9"/>
      <c r="B115" s="9"/>
      <c r="C115" s="9"/>
      <c r="D115" s="9"/>
      <c r="E115" s="9"/>
    </row>
    <row r="116" spans="1:5" ht="12.75">
      <c r="A116" s="9"/>
      <c r="B116" s="9"/>
      <c r="C116" s="9"/>
      <c r="D116" s="9"/>
      <c r="E116" s="9"/>
    </row>
    <row r="117" spans="1:5" ht="12.75">
      <c r="A117" s="9"/>
      <c r="B117" s="9"/>
      <c r="C117" s="9"/>
      <c r="D117" s="9"/>
      <c r="E117" s="9"/>
    </row>
    <row r="118" spans="1:5" ht="12.75">
      <c r="A118" s="9"/>
      <c r="B118" s="9"/>
      <c r="C118" s="9"/>
      <c r="D118" s="9"/>
      <c r="E118" s="9"/>
    </row>
    <row r="119" spans="1:5" ht="12.75">
      <c r="A119" s="9"/>
      <c r="B119" s="9"/>
      <c r="C119" s="9"/>
      <c r="D119" s="9"/>
      <c r="E119" s="9"/>
    </row>
    <row r="120" spans="1:5" ht="12.75">
      <c r="A120" s="9"/>
      <c r="B120" s="9"/>
      <c r="C120" s="9"/>
      <c r="D120" s="9"/>
      <c r="E120" s="9"/>
    </row>
    <row r="121" spans="1:5" ht="12.75">
      <c r="A121" s="9"/>
      <c r="B121" s="9"/>
      <c r="C121" s="9"/>
      <c r="D121" s="9"/>
      <c r="E121" s="9"/>
    </row>
    <row r="122" spans="1:5" ht="12.75">
      <c r="A122" s="9"/>
      <c r="B122" s="9"/>
      <c r="C122" s="9"/>
      <c r="D122" s="9"/>
      <c r="E122" s="9"/>
    </row>
    <row r="123" spans="1:5" ht="12.75">
      <c r="A123" s="9"/>
      <c r="B123" s="9"/>
      <c r="C123" s="9"/>
      <c r="D123" s="9"/>
      <c r="E123" s="9"/>
    </row>
    <row r="124" spans="1:5" ht="12.75">
      <c r="A124" s="9"/>
      <c r="B124" s="9"/>
      <c r="C124" s="9"/>
      <c r="D124" s="9"/>
      <c r="E124" s="9"/>
    </row>
    <row r="125" spans="1:5" ht="12.75">
      <c r="A125" s="9"/>
      <c r="B125" s="9"/>
      <c r="C125" s="9"/>
      <c r="D125" s="9"/>
      <c r="E125" s="9"/>
    </row>
    <row r="126" spans="1:5" ht="12.75">
      <c r="A126" s="9"/>
      <c r="B126" s="9"/>
      <c r="C126" s="9"/>
      <c r="D126" s="9"/>
      <c r="E126" s="9"/>
    </row>
    <row r="127" spans="1:5" ht="12.75">
      <c r="A127" s="9"/>
      <c r="B127" s="9"/>
      <c r="C127" s="9"/>
      <c r="D127" s="9"/>
      <c r="E127" s="9"/>
    </row>
    <row r="128" spans="1:5" ht="12.75">
      <c r="A128" s="9"/>
      <c r="B128" s="9"/>
      <c r="C128" s="9"/>
      <c r="D128" s="9"/>
      <c r="E128" s="9"/>
    </row>
    <row r="129" spans="1:5" ht="12.75">
      <c r="A129" s="9"/>
      <c r="B129" s="9"/>
      <c r="C129" s="9"/>
      <c r="D129" s="9"/>
      <c r="E129" s="9"/>
    </row>
    <row r="130" spans="1:5" ht="12.75">
      <c r="A130" s="9"/>
      <c r="B130" s="9"/>
      <c r="C130" s="9"/>
      <c r="D130" s="9"/>
      <c r="E130" s="9"/>
    </row>
    <row r="131" spans="1:5" ht="12.75">
      <c r="A131" s="9"/>
      <c r="B131" s="9"/>
      <c r="C131" s="9"/>
      <c r="D131" s="9"/>
      <c r="E131" s="9"/>
    </row>
    <row r="132" spans="1:5" ht="12.75">
      <c r="A132" s="9"/>
      <c r="B132" s="9"/>
      <c r="C132" s="9"/>
      <c r="D132" s="9"/>
      <c r="E132" s="9"/>
    </row>
    <row r="133" spans="1:5" ht="12.75">
      <c r="A133" s="9"/>
      <c r="B133" s="9"/>
      <c r="C133" s="9"/>
      <c r="D133" s="9"/>
      <c r="E133" s="9"/>
    </row>
    <row r="134" spans="1:5" ht="12.75">
      <c r="A134" s="9"/>
      <c r="B134" s="9"/>
      <c r="C134" s="9"/>
      <c r="D134" s="9"/>
      <c r="E134" s="9"/>
    </row>
    <row r="135" spans="1:5" ht="12.75">
      <c r="A135" s="9"/>
      <c r="B135" s="9"/>
      <c r="C135" s="9"/>
      <c r="D135" s="9"/>
      <c r="E135" s="9"/>
    </row>
    <row r="136" spans="1:5" ht="12.75">
      <c r="A136" s="9"/>
      <c r="B136" s="9"/>
      <c r="C136" s="9"/>
      <c r="D136" s="9"/>
      <c r="E136" s="9"/>
    </row>
    <row r="137" spans="1:5" ht="12.75">
      <c r="A137" s="9"/>
      <c r="B137" s="9"/>
      <c r="C137" s="9"/>
      <c r="D137" s="9"/>
      <c r="E137" s="9"/>
    </row>
    <row r="138" spans="1:5" ht="12.75">
      <c r="A138" s="9"/>
      <c r="B138" s="9"/>
      <c r="C138" s="9"/>
      <c r="D138" s="9"/>
      <c r="E138" s="9"/>
    </row>
    <row r="139" spans="1:5" ht="12.75">
      <c r="A139" s="9"/>
      <c r="B139" s="9"/>
      <c r="C139" s="9"/>
      <c r="D139" s="9"/>
      <c r="E139" s="9"/>
    </row>
    <row r="140" spans="1:5" ht="12.75">
      <c r="A140" s="9"/>
      <c r="B140" s="9"/>
      <c r="C140" s="9"/>
      <c r="D140" s="9"/>
      <c r="E140" s="9"/>
    </row>
    <row r="141" spans="1:5" ht="12.75">
      <c r="A141" s="9"/>
      <c r="B141" s="9"/>
      <c r="C141" s="9"/>
      <c r="D141" s="9"/>
      <c r="E141" s="9"/>
    </row>
    <row r="142" spans="1:5" ht="12.75">
      <c r="A142" s="9"/>
      <c r="B142" s="9"/>
      <c r="C142" s="9"/>
      <c r="D142" s="9"/>
      <c r="E142" s="9"/>
    </row>
    <row r="143" spans="1:5" ht="12.75">
      <c r="A143" s="9"/>
      <c r="B143" s="9"/>
      <c r="C143" s="9"/>
      <c r="D143" s="9"/>
      <c r="E143" s="9"/>
    </row>
    <row r="144" spans="1:5" ht="12.75">
      <c r="A144" s="9"/>
      <c r="B144" s="9"/>
      <c r="C144" s="9"/>
      <c r="D144" s="9"/>
      <c r="E144" s="9"/>
    </row>
    <row r="145" spans="1:5" ht="12.75">
      <c r="A145" s="9"/>
      <c r="B145" s="9"/>
      <c r="C145" s="9"/>
      <c r="D145" s="9"/>
      <c r="E145" s="9"/>
    </row>
    <row r="146" spans="1:5" ht="12.75">
      <c r="A146" s="9"/>
      <c r="B146" s="9"/>
      <c r="C146" s="9"/>
      <c r="D146" s="9"/>
      <c r="E146" s="9"/>
    </row>
    <row r="147" spans="1:5" ht="12.75">
      <c r="A147" s="9"/>
      <c r="B147" s="9"/>
      <c r="C147" s="9"/>
      <c r="D147" s="9"/>
      <c r="E147" s="9"/>
    </row>
    <row r="148" spans="1:5" ht="12.75">
      <c r="A148" s="9"/>
      <c r="B148" s="9"/>
      <c r="C148" s="9"/>
      <c r="D148" s="9"/>
      <c r="E148" s="9"/>
    </row>
    <row r="149" spans="1:5" ht="12.75">
      <c r="A149" s="9"/>
      <c r="B149" s="9"/>
      <c r="C149" s="9"/>
      <c r="D149" s="9"/>
      <c r="E149" s="9"/>
    </row>
    <row r="150" spans="1:5" ht="12.75">
      <c r="A150" s="9"/>
      <c r="B150" s="9"/>
      <c r="C150" s="9"/>
      <c r="D150" s="9"/>
      <c r="E150" s="9"/>
    </row>
    <row r="151" spans="1:5" ht="12.75">
      <c r="A151" s="9"/>
      <c r="B151" s="9"/>
      <c r="C151" s="9"/>
      <c r="D151" s="9"/>
      <c r="E151" s="9"/>
    </row>
    <row r="152" spans="1:5" ht="12.75">
      <c r="A152" s="9"/>
      <c r="B152" s="9"/>
      <c r="C152" s="9"/>
      <c r="D152" s="9"/>
      <c r="E152" s="9"/>
    </row>
    <row r="153" spans="1:5" ht="12.75">
      <c r="A153" s="9"/>
      <c r="B153" s="9"/>
      <c r="C153" s="9"/>
      <c r="D153" s="9"/>
      <c r="E153" s="9"/>
    </row>
    <row r="154" spans="1:5" ht="12.75">
      <c r="A154" s="9"/>
      <c r="B154" s="9"/>
      <c r="C154" s="9"/>
      <c r="D154" s="9"/>
      <c r="E154" s="9"/>
    </row>
    <row r="155" spans="1:5" ht="12.75">
      <c r="A155" s="9"/>
      <c r="B155" s="9"/>
      <c r="C155" s="9"/>
      <c r="D155" s="9"/>
      <c r="E155" s="9"/>
    </row>
    <row r="156" spans="1:5" ht="12.75">
      <c r="A156" s="9"/>
      <c r="B156" s="9"/>
      <c r="C156" s="9"/>
      <c r="D156" s="9"/>
      <c r="E156" s="9"/>
    </row>
    <row r="157" spans="1:5" ht="12.75">
      <c r="A157" s="9"/>
      <c r="B157" s="9"/>
      <c r="C157" s="9"/>
      <c r="D157" s="9"/>
      <c r="E157" s="9"/>
    </row>
    <row r="158" spans="1:5" ht="12.75">
      <c r="A158" s="9"/>
      <c r="B158" s="9"/>
      <c r="C158" s="9"/>
      <c r="D158" s="9"/>
      <c r="E158" s="9"/>
    </row>
    <row r="159" spans="1:5" ht="12.75">
      <c r="A159" s="9"/>
      <c r="B159" s="9"/>
      <c r="C159" s="9"/>
      <c r="D159" s="9"/>
      <c r="E159" s="9"/>
    </row>
    <row r="160" spans="1:5" ht="12.75">
      <c r="A160" s="9"/>
      <c r="B160" s="9"/>
      <c r="C160" s="9"/>
      <c r="D160" s="9"/>
      <c r="E160" s="9"/>
    </row>
    <row r="161" spans="1:5" ht="12.75">
      <c r="A161" s="9"/>
      <c r="B161" s="9"/>
      <c r="C161" s="9"/>
      <c r="D161" s="9"/>
      <c r="E161" s="9"/>
    </row>
  </sheetData>
  <mergeCells count="3">
    <mergeCell ref="A2:G2"/>
    <mergeCell ref="A3:G3"/>
    <mergeCell ref="B26:H26"/>
  </mergeCells>
  <printOptions horizontalCentered="1"/>
  <pageMargins left="1.3" right="1.3" top="2" bottom="2"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M22"/>
  <sheetViews>
    <sheetView showGridLines="0" workbookViewId="0" topLeftCell="A1">
      <selection activeCell="A8" sqref="A8:A19"/>
    </sheetView>
  </sheetViews>
  <sheetFormatPr defaultColWidth="12.421875" defaultRowHeight="12.75"/>
  <cols>
    <col min="1" max="1" width="15.57421875" style="1" customWidth="1"/>
    <col min="2" max="2" width="12.421875" style="1" customWidth="1"/>
    <col min="3" max="3" width="14.00390625" style="1" customWidth="1"/>
    <col min="4" max="7" width="12.421875" style="1" customWidth="1"/>
    <col min="8" max="9" width="12.421875" style="1" hidden="1" customWidth="1"/>
    <col min="10" max="16384" width="12.421875" style="1" customWidth="1"/>
  </cols>
  <sheetData>
    <row r="1" spans="1:7" ht="15.75">
      <c r="A1" s="1039" t="s">
        <v>167</v>
      </c>
      <c r="B1" s="1039"/>
      <c r="C1" s="1039"/>
      <c r="D1" s="1039"/>
      <c r="E1" s="1039"/>
      <c r="F1" s="1039"/>
      <c r="G1" s="1039"/>
    </row>
    <row r="2" spans="1:7" ht="18.75">
      <c r="A2" s="1029" t="s">
        <v>734</v>
      </c>
      <c r="B2" s="1029"/>
      <c r="C2" s="1029"/>
      <c r="D2" s="1029"/>
      <c r="E2" s="1029"/>
      <c r="F2" s="1029"/>
      <c r="G2" s="1029"/>
    </row>
    <row r="3" spans="1:9" s="326" customFormat="1" ht="15.75" customHeight="1">
      <c r="A3" s="1038" t="s">
        <v>83</v>
      </c>
      <c r="B3" s="1038"/>
      <c r="C3" s="1038"/>
      <c r="D3" s="1038"/>
      <c r="E3" s="1038"/>
      <c r="F3" s="1038"/>
      <c r="G3" s="1038"/>
      <c r="H3" s="1038"/>
      <c r="I3" s="1038"/>
    </row>
    <row r="4" spans="1:9" s="326" customFormat="1" ht="13.5" customHeight="1">
      <c r="A4" s="1040" t="s">
        <v>713</v>
      </c>
      <c r="B4" s="1040"/>
      <c r="C4" s="1040"/>
      <c r="D4" s="1040"/>
      <c r="E4" s="1040"/>
      <c r="F4" s="1040"/>
      <c r="G4" s="1040"/>
      <c r="H4" s="1040"/>
      <c r="I4" s="1040"/>
    </row>
    <row r="5" spans="1:9" ht="6.75" customHeight="1">
      <c r="A5" s="101"/>
      <c r="B5" s="6"/>
      <c r="C5" s="6"/>
      <c r="D5" s="6"/>
      <c r="E5" s="6"/>
      <c r="F5" s="6"/>
      <c r="G5" s="6"/>
      <c r="H5" s="6"/>
      <c r="I5" s="6"/>
    </row>
    <row r="6" spans="1:13" ht="15" customHeight="1">
      <c r="A6" s="1041" t="s">
        <v>714</v>
      </c>
      <c r="B6" s="1043" t="s">
        <v>162</v>
      </c>
      <c r="C6" s="1044"/>
      <c r="D6" s="1043" t="s">
        <v>669</v>
      </c>
      <c r="E6" s="1044"/>
      <c r="F6" s="1043" t="s">
        <v>802</v>
      </c>
      <c r="G6" s="1044"/>
      <c r="H6" s="2" t="s">
        <v>163</v>
      </c>
      <c r="I6" s="3"/>
      <c r="J6" s="6"/>
      <c r="K6" s="6"/>
      <c r="L6" s="6"/>
      <c r="M6" s="6"/>
    </row>
    <row r="7" spans="1:13" ht="24.75" customHeight="1">
      <c r="A7" s="1042"/>
      <c r="B7" s="327" t="s">
        <v>781</v>
      </c>
      <c r="C7" s="327" t="s">
        <v>313</v>
      </c>
      <c r="D7" s="327" t="str">
        <f>B7</f>
        <v>Index</v>
      </c>
      <c r="E7" s="327" t="str">
        <f>C7</f>
        <v>% Change</v>
      </c>
      <c r="F7" s="327" t="str">
        <f>B7</f>
        <v>Index</v>
      </c>
      <c r="G7" s="327" t="str">
        <f>C7</f>
        <v>% Change</v>
      </c>
      <c r="H7" s="4" t="s">
        <v>164</v>
      </c>
      <c r="I7" s="4" t="s">
        <v>165</v>
      </c>
      <c r="J7" s="6"/>
      <c r="K7" s="6"/>
      <c r="L7" s="6"/>
      <c r="M7" s="6"/>
    </row>
    <row r="8" spans="1:13" ht="24.75" customHeight="1">
      <c r="A8" s="102" t="s">
        <v>310</v>
      </c>
      <c r="B8" s="323">
        <v>154.1</v>
      </c>
      <c r="C8" s="103">
        <v>1.3149243918474554</v>
      </c>
      <c r="D8" s="323">
        <v>164</v>
      </c>
      <c r="E8" s="103">
        <v>6.424399740428299</v>
      </c>
      <c r="F8" s="323">
        <v>179</v>
      </c>
      <c r="G8" s="103">
        <v>9.146341463414643</v>
      </c>
      <c r="J8" s="6"/>
      <c r="K8" s="6"/>
      <c r="L8" s="6"/>
      <c r="M8" s="6"/>
    </row>
    <row r="9" spans="1:7" ht="24.75" customHeight="1">
      <c r="A9" s="102" t="s">
        <v>601</v>
      </c>
      <c r="B9" s="323">
        <v>155</v>
      </c>
      <c r="C9" s="103">
        <v>1.8396846254927794</v>
      </c>
      <c r="D9" s="323">
        <v>164.6</v>
      </c>
      <c r="E9" s="103">
        <v>6.193548387096783</v>
      </c>
      <c r="F9" s="324">
        <v>179.6</v>
      </c>
      <c r="G9" s="103">
        <v>9.113001215066816</v>
      </c>
    </row>
    <row r="10" spans="1:7" ht="24.75" customHeight="1">
      <c r="A10" s="102" t="s">
        <v>602</v>
      </c>
      <c r="B10" s="323">
        <v>156.4</v>
      </c>
      <c r="C10" s="103">
        <v>2.0221787345074915</v>
      </c>
      <c r="D10" s="323">
        <v>166.8</v>
      </c>
      <c r="E10" s="103">
        <v>6.649616368286445</v>
      </c>
      <c r="F10" s="324">
        <v>180.6</v>
      </c>
      <c r="G10" s="103">
        <v>8.273381294964025</v>
      </c>
    </row>
    <row r="11" spans="1:7" ht="24.75" customHeight="1">
      <c r="A11" s="102" t="s">
        <v>5</v>
      </c>
      <c r="B11" s="323">
        <v>159.1</v>
      </c>
      <c r="C11" s="103">
        <v>2.3809523809523796</v>
      </c>
      <c r="D11" s="323">
        <v>170.7</v>
      </c>
      <c r="E11" s="103">
        <v>7.29101194217472</v>
      </c>
      <c r="F11" s="324">
        <v>183.1</v>
      </c>
      <c r="G11" s="103">
        <v>7.2642062097246765</v>
      </c>
    </row>
    <row r="12" spans="1:7" ht="24.75" customHeight="1">
      <c r="A12" s="102" t="s">
        <v>600</v>
      </c>
      <c r="B12" s="323">
        <v>160.2</v>
      </c>
      <c r="C12" s="103">
        <v>2.626521460602177</v>
      </c>
      <c r="D12" s="323">
        <v>173.3</v>
      </c>
      <c r="E12" s="103">
        <v>8.177278401997512</v>
      </c>
      <c r="F12" s="324">
        <v>184.8</v>
      </c>
      <c r="G12" s="103">
        <v>6.635891517599532</v>
      </c>
    </row>
    <row r="13" spans="1:7" ht="24.75" customHeight="1">
      <c r="A13" s="102" t="s">
        <v>303</v>
      </c>
      <c r="B13" s="323">
        <v>161.2</v>
      </c>
      <c r="C13" s="103">
        <v>2.609802673456386</v>
      </c>
      <c r="D13" s="323">
        <v>173.8</v>
      </c>
      <c r="E13" s="103">
        <v>7.816377171215905</v>
      </c>
      <c r="F13" s="324">
        <v>186.9</v>
      </c>
      <c r="G13" s="103">
        <v>7.537399309551191</v>
      </c>
    </row>
    <row r="14" spans="1:7" ht="24.75" customHeight="1">
      <c r="A14" s="102" t="s">
        <v>304</v>
      </c>
      <c r="B14" s="323">
        <v>160.8</v>
      </c>
      <c r="C14" s="103">
        <v>2.6819923371647576</v>
      </c>
      <c r="D14" s="323">
        <v>174.5</v>
      </c>
      <c r="E14" s="103">
        <v>8.519900497512438</v>
      </c>
      <c r="F14" s="324">
        <v>186.9</v>
      </c>
      <c r="G14" s="103">
        <v>7.106017191977074</v>
      </c>
    </row>
    <row r="15" spans="1:7" ht="24.75" customHeight="1">
      <c r="A15" s="102" t="s">
        <v>305</v>
      </c>
      <c r="B15" s="323">
        <v>159</v>
      </c>
      <c r="C15" s="103">
        <v>3.1128404669260874</v>
      </c>
      <c r="D15" s="323">
        <v>173</v>
      </c>
      <c r="E15" s="103">
        <v>8.80503144654088</v>
      </c>
      <c r="F15" s="324">
        <v>185.6</v>
      </c>
      <c r="G15" s="103">
        <v>7.283236994219649</v>
      </c>
    </row>
    <row r="16" spans="1:7" ht="24.75" customHeight="1">
      <c r="A16" s="102" t="s">
        <v>306</v>
      </c>
      <c r="B16" s="323">
        <v>159.5</v>
      </c>
      <c r="C16" s="103">
        <v>4.5901639344262435</v>
      </c>
      <c r="D16" s="323">
        <v>170.6</v>
      </c>
      <c r="E16" s="103">
        <v>6.959247648902817</v>
      </c>
      <c r="F16" s="324">
        <v>183.6</v>
      </c>
      <c r="G16" s="103">
        <v>7.620164126611954</v>
      </c>
    </row>
    <row r="17" spans="1:7" ht="24.75" customHeight="1">
      <c r="A17" s="102" t="s">
        <v>307</v>
      </c>
      <c r="B17" s="323">
        <v>161.4</v>
      </c>
      <c r="C17" s="103">
        <v>5.697445972495103</v>
      </c>
      <c r="D17" s="323">
        <v>170.8</v>
      </c>
      <c r="E17" s="103">
        <v>5.824039653035925</v>
      </c>
      <c r="F17" s="324">
        <v>184.5</v>
      </c>
      <c r="G17" s="103">
        <v>8.021077283372364</v>
      </c>
    </row>
    <row r="18" spans="1:7" ht="24.75" customHeight="1">
      <c r="A18" s="102" t="s">
        <v>786</v>
      </c>
      <c r="B18" s="323">
        <v>161.9</v>
      </c>
      <c r="C18" s="103">
        <v>5.7478772044415365</v>
      </c>
      <c r="D18" s="323">
        <v>174.3</v>
      </c>
      <c r="E18" s="103">
        <v>7.65904879555282</v>
      </c>
      <c r="F18" s="324">
        <v>185.1</v>
      </c>
      <c r="G18" s="103">
        <v>6.196213425129088</v>
      </c>
    </row>
    <row r="19" spans="1:7" ht="24.75" customHeight="1">
      <c r="A19" s="102" t="s">
        <v>806</v>
      </c>
      <c r="B19" s="323">
        <v>163.1</v>
      </c>
      <c r="C19" s="103">
        <v>5.840363400389364</v>
      </c>
      <c r="D19" s="324">
        <v>176</v>
      </c>
      <c r="E19" s="103">
        <v>7.9092581238503925</v>
      </c>
      <c r="F19" s="325">
        <v>185.9</v>
      </c>
      <c r="G19" s="104">
        <v>5.625000000000014</v>
      </c>
    </row>
    <row r="20" spans="1:7" ht="24.75" customHeight="1">
      <c r="A20" s="52" t="s">
        <v>166</v>
      </c>
      <c r="B20" s="105">
        <v>159.3</v>
      </c>
      <c r="C20" s="105">
        <v>3.4</v>
      </c>
      <c r="D20" s="105">
        <v>171</v>
      </c>
      <c r="E20" s="105">
        <v>7.4</v>
      </c>
      <c r="F20" s="105">
        <v>183.8</v>
      </c>
      <c r="G20" s="105">
        <v>7.5</v>
      </c>
    </row>
    <row r="21" spans="1:4" ht="24.75" customHeight="1">
      <c r="A21" s="5" t="s">
        <v>122</v>
      </c>
      <c r="D21" s="6"/>
    </row>
    <row r="22" ht="19.5" customHeight="1">
      <c r="A22" s="5"/>
    </row>
    <row r="23" ht="19.5" customHeight="1"/>
  </sheetData>
  <mergeCells count="8">
    <mergeCell ref="A6:A7"/>
    <mergeCell ref="B6:C6"/>
    <mergeCell ref="D6:E6"/>
    <mergeCell ref="F6:G6"/>
    <mergeCell ref="A3:I3"/>
    <mergeCell ref="A1:G1"/>
    <mergeCell ref="A2:G2"/>
    <mergeCell ref="A4:I4"/>
  </mergeCells>
  <printOptions/>
  <pageMargins left="1.3" right="1.3" top="2" bottom="2" header="0.5" footer="0.5"/>
  <pageSetup fitToHeight="1"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M37"/>
  <sheetViews>
    <sheetView workbookViewId="0" topLeftCell="B4">
      <selection activeCell="A6" sqref="A6:IV7"/>
    </sheetView>
  </sheetViews>
  <sheetFormatPr defaultColWidth="9.140625" defaultRowHeight="12.75"/>
  <cols>
    <col min="1" max="1" width="3.28125" style="7" hidden="1" customWidth="1"/>
    <col min="2" max="2" width="44.140625" style="8" customWidth="1"/>
    <col min="3" max="3" width="11.8515625" style="7" bestFit="1" customWidth="1"/>
    <col min="4" max="9" width="10.421875" style="7" bestFit="1" customWidth="1"/>
    <col min="10" max="11" width="11.00390625" style="7" bestFit="1" customWidth="1"/>
    <col min="12" max="12" width="8.57421875" style="7" customWidth="1"/>
    <col min="13" max="13" width="11.00390625" style="7" bestFit="1" customWidth="1"/>
    <col min="14" max="16384" width="9.140625" style="9" customWidth="1"/>
  </cols>
  <sheetData>
    <row r="1" spans="1:13" s="10" customFormat="1" ht="34.5" hidden="1">
      <c r="A1" s="1045" t="s">
        <v>168</v>
      </c>
      <c r="B1" s="1045"/>
      <c r="C1" s="1045"/>
      <c r="D1" s="1045"/>
      <c r="E1" s="1045"/>
      <c r="F1" s="1045"/>
      <c r="G1" s="1045"/>
      <c r="H1" s="1045"/>
      <c r="I1" s="1045"/>
      <c r="J1" s="1045"/>
      <c r="K1" s="1045"/>
      <c r="L1" s="1045"/>
      <c r="M1" s="1045"/>
    </row>
    <row r="2" spans="1:13" s="10" customFormat="1" ht="20.25" customHeight="1" hidden="1">
      <c r="A2" s="1046" t="s">
        <v>169</v>
      </c>
      <c r="B2" s="1046"/>
      <c r="C2" s="1046"/>
      <c r="D2" s="1046"/>
      <c r="E2" s="1046"/>
      <c r="F2" s="1046"/>
      <c r="G2" s="1046"/>
      <c r="H2" s="1046"/>
      <c r="I2" s="1046"/>
      <c r="J2" s="1046"/>
      <c r="K2" s="1046"/>
      <c r="L2" s="1046"/>
      <c r="M2" s="1046"/>
    </row>
    <row r="3" spans="1:13" s="10" customFormat="1" ht="22.5" customHeight="1" hidden="1">
      <c r="A3" s="1047" t="s">
        <v>170</v>
      </c>
      <c r="B3" s="1047"/>
      <c r="C3" s="1047"/>
      <c r="D3" s="1047"/>
      <c r="E3" s="1047"/>
      <c r="F3" s="1047"/>
      <c r="G3" s="1047"/>
      <c r="H3" s="1047"/>
      <c r="I3" s="1047"/>
      <c r="J3" s="1047"/>
      <c r="K3" s="1047"/>
      <c r="L3" s="1047"/>
      <c r="M3" s="1047"/>
    </row>
    <row r="4" spans="1:13" s="10" customFormat="1" ht="18" customHeight="1">
      <c r="A4" s="11"/>
      <c r="B4" s="1048" t="s">
        <v>212</v>
      </c>
      <c r="C4" s="1048"/>
      <c r="D4" s="1048"/>
      <c r="E4" s="1048"/>
      <c r="F4" s="1048"/>
      <c r="G4" s="1048"/>
      <c r="H4" s="1048"/>
      <c r="I4" s="1048"/>
      <c r="J4" s="1048"/>
      <c r="K4" s="1048"/>
      <c r="L4" s="1048"/>
      <c r="M4" s="1048"/>
    </row>
    <row r="5" spans="1:13" s="10" customFormat="1" ht="25.5">
      <c r="A5" s="1047" t="s">
        <v>736</v>
      </c>
      <c r="B5" s="1047"/>
      <c r="C5" s="1047"/>
      <c r="D5" s="1047"/>
      <c r="E5" s="1047"/>
      <c r="F5" s="1047"/>
      <c r="G5" s="1047"/>
      <c r="H5" s="1047"/>
      <c r="I5" s="1047"/>
      <c r="J5" s="1047"/>
      <c r="K5" s="1047"/>
      <c r="L5" s="1047"/>
      <c r="M5" s="1047"/>
    </row>
    <row r="6" spans="1:13" s="1147" customFormat="1" ht="20.25">
      <c r="A6" s="1048" t="s">
        <v>172</v>
      </c>
      <c r="B6" s="1048"/>
      <c r="C6" s="1048"/>
      <c r="D6" s="1048"/>
      <c r="E6" s="1048"/>
      <c r="F6" s="1048"/>
      <c r="G6" s="1048"/>
      <c r="H6" s="1048"/>
      <c r="I6" s="1048"/>
      <c r="J6" s="1048"/>
      <c r="K6" s="1048"/>
      <c r="L6" s="1048"/>
      <c r="M6" s="1048"/>
    </row>
    <row r="7" spans="1:13" s="1150" customFormat="1" ht="21" thickBot="1">
      <c r="A7" s="1148" t="str">
        <f>CPI!A4</f>
        <v>MID-APRIL 2007 </v>
      </c>
      <c r="B7" s="1149"/>
      <c r="C7" s="1149"/>
      <c r="D7" s="1149"/>
      <c r="E7" s="1149"/>
      <c r="F7" s="1149"/>
      <c r="G7" s="1149"/>
      <c r="H7" s="1149"/>
      <c r="I7" s="1149"/>
      <c r="J7" s="1149"/>
      <c r="K7" s="1149"/>
      <c r="L7" s="1149"/>
      <c r="M7" s="1149"/>
    </row>
    <row r="8" spans="1:13" s="13" customFormat="1" ht="13.5" thickTop="1">
      <c r="A8" s="12" t="s">
        <v>173</v>
      </c>
      <c r="B8" s="128"/>
      <c r="C8" s="128"/>
      <c r="D8" s="333" t="s">
        <v>85</v>
      </c>
      <c r="E8" s="1030" t="s">
        <v>2</v>
      </c>
      <c r="F8" s="1004"/>
      <c r="G8" s="1030" t="s">
        <v>86</v>
      </c>
      <c r="H8" s="1003"/>
      <c r="I8" s="1004"/>
      <c r="J8" s="1023" t="s">
        <v>313</v>
      </c>
      <c r="K8" s="1023"/>
      <c r="L8" s="1023"/>
      <c r="M8" s="1024"/>
    </row>
    <row r="9" spans="1:13" s="13" customFormat="1" ht="12.75">
      <c r="A9" s="14" t="s">
        <v>174</v>
      </c>
      <c r="B9" s="134" t="s">
        <v>175</v>
      </c>
      <c r="C9" s="134" t="s">
        <v>176</v>
      </c>
      <c r="D9" s="334" t="s">
        <v>824</v>
      </c>
      <c r="E9" s="334" t="s">
        <v>785</v>
      </c>
      <c r="F9" s="263" t="s">
        <v>824</v>
      </c>
      <c r="G9" s="334" t="s">
        <v>770</v>
      </c>
      <c r="H9" s="530" t="s">
        <v>785</v>
      </c>
      <c r="I9" s="263" t="s">
        <v>824</v>
      </c>
      <c r="J9" s="262" t="s">
        <v>89</v>
      </c>
      <c r="K9" s="134" t="s">
        <v>89</v>
      </c>
      <c r="L9" s="134" t="s">
        <v>90</v>
      </c>
      <c r="M9" s="262" t="s">
        <v>90</v>
      </c>
    </row>
    <row r="10" spans="1:13" s="13" customFormat="1" ht="12.75">
      <c r="A10" s="14">
        <v>1</v>
      </c>
      <c r="B10" s="125">
        <v>1</v>
      </c>
      <c r="C10" s="125">
        <v>2</v>
      </c>
      <c r="D10" s="124">
        <v>3</v>
      </c>
      <c r="E10" s="124">
        <v>4</v>
      </c>
      <c r="F10" s="124">
        <v>5</v>
      </c>
      <c r="G10" s="124">
        <v>6</v>
      </c>
      <c r="H10" s="129">
        <v>7</v>
      </c>
      <c r="I10" s="124">
        <v>8</v>
      </c>
      <c r="J10" s="127" t="s">
        <v>92</v>
      </c>
      <c r="K10" s="125" t="s">
        <v>93</v>
      </c>
      <c r="L10" s="125" t="s">
        <v>94</v>
      </c>
      <c r="M10" s="127" t="s">
        <v>95</v>
      </c>
    </row>
    <row r="11" spans="1:13" s="108" customFormat="1" ht="30" customHeight="1">
      <c r="A11" s="107">
        <v>1</v>
      </c>
      <c r="B11" s="470" t="s">
        <v>222</v>
      </c>
      <c r="C11" s="471">
        <v>100</v>
      </c>
      <c r="D11" s="472">
        <v>123.7</v>
      </c>
      <c r="E11" s="473">
        <v>130.8</v>
      </c>
      <c r="F11" s="474">
        <v>133.1</v>
      </c>
      <c r="G11" s="473">
        <v>145.1</v>
      </c>
      <c r="H11" s="475">
        <v>146.7</v>
      </c>
      <c r="I11" s="474">
        <v>143.2</v>
      </c>
      <c r="J11" s="476">
        <v>7.599029911075178</v>
      </c>
      <c r="K11" s="476">
        <v>1.758409785932713</v>
      </c>
      <c r="L11" s="476">
        <v>7.588279489105943</v>
      </c>
      <c r="M11" s="477">
        <v>-2.3858214042263057</v>
      </c>
    </row>
    <row r="12" spans="1:13" s="10" customFormat="1" ht="29.25" customHeight="1">
      <c r="A12" s="15">
        <v>1.1</v>
      </c>
      <c r="B12" s="329" t="s">
        <v>782</v>
      </c>
      <c r="C12" s="447">
        <v>49.593021995747016</v>
      </c>
      <c r="D12" s="295">
        <v>115.9</v>
      </c>
      <c r="E12" s="448">
        <v>120.9</v>
      </c>
      <c r="F12" s="272">
        <v>125</v>
      </c>
      <c r="G12" s="448">
        <v>142.1</v>
      </c>
      <c r="H12" s="109">
        <v>145</v>
      </c>
      <c r="I12" s="272">
        <v>137.5</v>
      </c>
      <c r="J12" s="172">
        <v>7.851596203623814</v>
      </c>
      <c r="K12" s="172">
        <v>3.391232423490493</v>
      </c>
      <c r="L12" s="172">
        <v>10</v>
      </c>
      <c r="M12" s="307">
        <v>-5.172413793103445</v>
      </c>
    </row>
    <row r="13" spans="1:13" s="17" customFormat="1" ht="24.75" customHeight="1">
      <c r="A13" s="16" t="s">
        <v>177</v>
      </c>
      <c r="B13" s="330" t="s">
        <v>178</v>
      </c>
      <c r="C13" s="241">
        <v>16.575694084141823</v>
      </c>
      <c r="D13" s="296">
        <v>102.5</v>
      </c>
      <c r="E13" s="449">
        <v>118.9</v>
      </c>
      <c r="F13" s="275">
        <v>120.5</v>
      </c>
      <c r="G13" s="449">
        <v>133.9</v>
      </c>
      <c r="H13" s="18">
        <v>137.7</v>
      </c>
      <c r="I13" s="275">
        <v>129.6</v>
      </c>
      <c r="J13" s="186">
        <v>17.560975609756085</v>
      </c>
      <c r="K13" s="186">
        <v>1.3456686291000892</v>
      </c>
      <c r="L13" s="186">
        <v>7.551867219917014</v>
      </c>
      <c r="M13" s="310">
        <v>-5.882352941176478</v>
      </c>
    </row>
    <row r="14" spans="1:13" s="17" customFormat="1" ht="24.75" customHeight="1">
      <c r="A14" s="16" t="s">
        <v>179</v>
      </c>
      <c r="B14" s="330" t="s">
        <v>180</v>
      </c>
      <c r="C14" s="241">
        <v>6.086031204033311</v>
      </c>
      <c r="D14" s="296">
        <v>130.5</v>
      </c>
      <c r="E14" s="449">
        <v>131.1</v>
      </c>
      <c r="F14" s="275">
        <v>146</v>
      </c>
      <c r="G14" s="449">
        <v>134</v>
      </c>
      <c r="H14" s="18">
        <v>140.2</v>
      </c>
      <c r="I14" s="275">
        <v>147.4</v>
      </c>
      <c r="J14" s="186">
        <v>11.87739463601531</v>
      </c>
      <c r="K14" s="186">
        <v>11.36536994660564</v>
      </c>
      <c r="L14" s="186">
        <v>0.9589041095890565</v>
      </c>
      <c r="M14" s="310">
        <v>5.1355206847361075</v>
      </c>
    </row>
    <row r="15" spans="1:13" s="17" customFormat="1" ht="24.75" customHeight="1">
      <c r="A15" s="16" t="s">
        <v>181</v>
      </c>
      <c r="B15" s="330" t="s">
        <v>182</v>
      </c>
      <c r="C15" s="241">
        <v>3.770519507075808</v>
      </c>
      <c r="D15" s="296">
        <v>111.5</v>
      </c>
      <c r="E15" s="449">
        <v>130.3</v>
      </c>
      <c r="F15" s="275">
        <v>134.6</v>
      </c>
      <c r="G15" s="449">
        <v>162.5</v>
      </c>
      <c r="H15" s="18">
        <v>161.6</v>
      </c>
      <c r="I15" s="275">
        <v>165</v>
      </c>
      <c r="J15" s="186">
        <v>20.717488789237677</v>
      </c>
      <c r="K15" s="186">
        <v>3.300076745970813</v>
      </c>
      <c r="L15" s="186">
        <v>22.585438335809812</v>
      </c>
      <c r="M15" s="310">
        <v>2.1039603960396107</v>
      </c>
    </row>
    <row r="16" spans="1:13" s="17" customFormat="1" ht="24.75" customHeight="1">
      <c r="A16" s="16" t="s">
        <v>183</v>
      </c>
      <c r="B16" s="330" t="s">
        <v>184</v>
      </c>
      <c r="C16" s="241">
        <v>11.183012678383857</v>
      </c>
      <c r="D16" s="296">
        <v>109.3</v>
      </c>
      <c r="E16" s="449">
        <v>102</v>
      </c>
      <c r="F16" s="275">
        <v>106.5</v>
      </c>
      <c r="G16" s="449">
        <v>139.1</v>
      </c>
      <c r="H16" s="18">
        <v>143.8</v>
      </c>
      <c r="I16" s="275">
        <v>116.9</v>
      </c>
      <c r="J16" s="186">
        <v>-2.561756633119856</v>
      </c>
      <c r="K16" s="186">
        <v>4.411764705882362</v>
      </c>
      <c r="L16" s="186">
        <v>9.765258215962433</v>
      </c>
      <c r="M16" s="310">
        <v>-18.706536856745487</v>
      </c>
    </row>
    <row r="17" spans="1:13" s="17" customFormat="1" ht="24.75" customHeight="1">
      <c r="A17" s="16" t="s">
        <v>185</v>
      </c>
      <c r="B17" s="330" t="s">
        <v>186</v>
      </c>
      <c r="C17" s="241">
        <v>1.9487350779721184</v>
      </c>
      <c r="D17" s="296">
        <v>103.1</v>
      </c>
      <c r="E17" s="449">
        <v>108.3</v>
      </c>
      <c r="F17" s="275">
        <v>118.7</v>
      </c>
      <c r="G17" s="449">
        <v>144.8</v>
      </c>
      <c r="H17" s="18">
        <v>138.3</v>
      </c>
      <c r="I17" s="275">
        <v>138.1</v>
      </c>
      <c r="J17" s="186">
        <v>15.130940834141612</v>
      </c>
      <c r="K17" s="186">
        <v>9.602954755309327</v>
      </c>
      <c r="L17" s="186">
        <v>16.34372367312551</v>
      </c>
      <c r="M17" s="310">
        <v>-0.14461315979755796</v>
      </c>
    </row>
    <row r="18" spans="1:13" s="17" customFormat="1" ht="24.75" customHeight="1">
      <c r="A18" s="16" t="s">
        <v>187</v>
      </c>
      <c r="B18" s="330" t="s">
        <v>188</v>
      </c>
      <c r="C18" s="241">
        <v>10.019129444140097</v>
      </c>
      <c r="D18" s="296">
        <v>140.7</v>
      </c>
      <c r="E18" s="449">
        <v>138</v>
      </c>
      <c r="F18" s="275">
        <v>138</v>
      </c>
      <c r="G18" s="449">
        <v>155.7</v>
      </c>
      <c r="H18" s="18">
        <v>156.3</v>
      </c>
      <c r="I18" s="275">
        <v>156.9</v>
      </c>
      <c r="J18" s="186">
        <v>-1.918976545842213</v>
      </c>
      <c r="K18" s="186">
        <v>0</v>
      </c>
      <c r="L18" s="186">
        <v>13.695652173913047</v>
      </c>
      <c r="M18" s="310">
        <v>0.3838771593090087</v>
      </c>
    </row>
    <row r="19" spans="1:13" s="10" customFormat="1" ht="30.75" customHeight="1">
      <c r="A19" s="15">
        <v>1.2</v>
      </c>
      <c r="B19" s="329" t="s">
        <v>783</v>
      </c>
      <c r="C19" s="447">
        <v>20.37273710722672</v>
      </c>
      <c r="D19" s="295">
        <v>123.3</v>
      </c>
      <c r="E19" s="448">
        <v>126.7</v>
      </c>
      <c r="F19" s="272">
        <v>126.7</v>
      </c>
      <c r="G19" s="448">
        <v>137.2</v>
      </c>
      <c r="H19" s="109">
        <v>137.7</v>
      </c>
      <c r="I19" s="272">
        <v>139.3</v>
      </c>
      <c r="J19" s="172">
        <v>2.757502027575029</v>
      </c>
      <c r="K19" s="172">
        <v>0</v>
      </c>
      <c r="L19" s="172">
        <v>9.944751381215468</v>
      </c>
      <c r="M19" s="307">
        <v>1.1619462599854842</v>
      </c>
    </row>
    <row r="20" spans="1:13" s="17" customFormat="1" ht="24.75" customHeight="1">
      <c r="A20" s="16" t="s">
        <v>189</v>
      </c>
      <c r="B20" s="330" t="s">
        <v>190</v>
      </c>
      <c r="C20" s="241">
        <v>6.117694570987977</v>
      </c>
      <c r="D20" s="296">
        <v>113.8</v>
      </c>
      <c r="E20" s="449">
        <v>116</v>
      </c>
      <c r="F20" s="275">
        <v>116</v>
      </c>
      <c r="G20" s="449">
        <v>125.6</v>
      </c>
      <c r="H20" s="18">
        <v>125.4</v>
      </c>
      <c r="I20" s="275">
        <v>127.6</v>
      </c>
      <c r="J20" s="186">
        <v>1.9332161687170384</v>
      </c>
      <c r="K20" s="186">
        <v>0</v>
      </c>
      <c r="L20" s="186">
        <v>9.999999999999986</v>
      </c>
      <c r="M20" s="310">
        <v>1.7543859649122595</v>
      </c>
    </row>
    <row r="21" spans="1:13" s="17" customFormat="1" ht="24.75" customHeight="1">
      <c r="A21" s="16" t="s">
        <v>191</v>
      </c>
      <c r="B21" s="330" t="s">
        <v>192</v>
      </c>
      <c r="C21" s="241">
        <v>5.683628753648385</v>
      </c>
      <c r="D21" s="296">
        <v>124.6</v>
      </c>
      <c r="E21" s="449">
        <v>128.8</v>
      </c>
      <c r="F21" s="275">
        <v>128.8</v>
      </c>
      <c r="G21" s="449">
        <v>135.3</v>
      </c>
      <c r="H21" s="18">
        <v>135.7</v>
      </c>
      <c r="I21" s="275">
        <v>135.7</v>
      </c>
      <c r="J21" s="186">
        <v>3.37078651685394</v>
      </c>
      <c r="K21" s="186">
        <v>0</v>
      </c>
      <c r="L21" s="186">
        <v>5.357142857142833</v>
      </c>
      <c r="M21" s="310">
        <v>0</v>
      </c>
    </row>
    <row r="22" spans="1:13" s="17" customFormat="1" ht="24.75" customHeight="1">
      <c r="A22" s="16" t="s">
        <v>193</v>
      </c>
      <c r="B22" s="330" t="s">
        <v>194</v>
      </c>
      <c r="C22" s="241">
        <v>4.4957766210627</v>
      </c>
      <c r="D22" s="296">
        <v>146.9</v>
      </c>
      <c r="E22" s="449">
        <v>150.6</v>
      </c>
      <c r="F22" s="275">
        <v>150.6</v>
      </c>
      <c r="G22" s="449">
        <v>173.5</v>
      </c>
      <c r="H22" s="18">
        <v>175.6</v>
      </c>
      <c r="I22" s="275">
        <v>178.3</v>
      </c>
      <c r="J22" s="186">
        <v>2.518720217835252</v>
      </c>
      <c r="K22" s="186">
        <v>0</v>
      </c>
      <c r="L22" s="186">
        <v>18.39309428950864</v>
      </c>
      <c r="M22" s="310">
        <v>1.5375854214123166</v>
      </c>
    </row>
    <row r="23" spans="1:13" s="17" customFormat="1" ht="24.75" customHeight="1">
      <c r="A23" s="16" t="s">
        <v>195</v>
      </c>
      <c r="B23" s="330" t="s">
        <v>196</v>
      </c>
      <c r="C23" s="241">
        <v>4.065637161527658</v>
      </c>
      <c r="D23" s="296">
        <v>109.7</v>
      </c>
      <c r="E23" s="449">
        <v>113.6</v>
      </c>
      <c r="F23" s="275">
        <v>113.6</v>
      </c>
      <c r="G23" s="449">
        <v>117.1</v>
      </c>
      <c r="H23" s="18">
        <v>117.1</v>
      </c>
      <c r="I23" s="275">
        <v>118.8</v>
      </c>
      <c r="J23" s="186">
        <v>3.555150410209663</v>
      </c>
      <c r="K23" s="186">
        <v>0</v>
      </c>
      <c r="L23" s="186">
        <v>4.577464788732399</v>
      </c>
      <c r="M23" s="310">
        <v>1.4517506404782239</v>
      </c>
    </row>
    <row r="24" spans="1:13" s="10" customFormat="1" ht="30.75" customHeight="1">
      <c r="A24" s="15">
        <v>1.3</v>
      </c>
      <c r="B24" s="329" t="s">
        <v>784</v>
      </c>
      <c r="C24" s="447">
        <v>30.044340897026256</v>
      </c>
      <c r="D24" s="295">
        <v>136.9</v>
      </c>
      <c r="E24" s="448">
        <v>150</v>
      </c>
      <c r="F24" s="272">
        <v>150.7</v>
      </c>
      <c r="G24" s="448">
        <v>155.4</v>
      </c>
      <c r="H24" s="109">
        <v>155.5</v>
      </c>
      <c r="I24" s="272">
        <v>155.3</v>
      </c>
      <c r="J24" s="172">
        <v>10.080350620891139</v>
      </c>
      <c r="K24" s="172">
        <v>0.46666666666665435</v>
      </c>
      <c r="L24" s="172">
        <v>3.0524220305242267</v>
      </c>
      <c r="M24" s="307">
        <v>-0.12861736334403417</v>
      </c>
    </row>
    <row r="25" spans="1:13" s="17" customFormat="1" ht="24.75" customHeight="1">
      <c r="A25" s="16" t="s">
        <v>197</v>
      </c>
      <c r="B25" s="330" t="s">
        <v>198</v>
      </c>
      <c r="C25" s="241">
        <v>5.397977971447429</v>
      </c>
      <c r="D25" s="296">
        <v>212</v>
      </c>
      <c r="E25" s="449">
        <v>261.5</v>
      </c>
      <c r="F25" s="275">
        <v>263.5</v>
      </c>
      <c r="G25" s="449">
        <v>268.6</v>
      </c>
      <c r="H25" s="18">
        <v>268.7</v>
      </c>
      <c r="I25" s="275">
        <v>268.7</v>
      </c>
      <c r="J25" s="186">
        <v>24.29245283018868</v>
      </c>
      <c r="K25" s="186">
        <v>0.7648183556405286</v>
      </c>
      <c r="L25" s="186">
        <v>1.9734345351043743</v>
      </c>
      <c r="M25" s="310">
        <v>0</v>
      </c>
    </row>
    <row r="26" spans="1:13" s="17" customFormat="1" ht="24.75" customHeight="1">
      <c r="A26" s="16" t="s">
        <v>199</v>
      </c>
      <c r="B26" s="330" t="s">
        <v>200</v>
      </c>
      <c r="C26" s="241">
        <v>2.4560330063653932</v>
      </c>
      <c r="D26" s="296">
        <v>153.7</v>
      </c>
      <c r="E26" s="449">
        <v>159.9</v>
      </c>
      <c r="F26" s="275">
        <v>159.9</v>
      </c>
      <c r="G26" s="449">
        <v>168</v>
      </c>
      <c r="H26" s="18">
        <v>168.1</v>
      </c>
      <c r="I26" s="275">
        <v>168.1</v>
      </c>
      <c r="J26" s="186">
        <v>4.033832140533519</v>
      </c>
      <c r="K26" s="186">
        <v>0</v>
      </c>
      <c r="L26" s="186">
        <v>5.12820512820511</v>
      </c>
      <c r="M26" s="310">
        <v>0</v>
      </c>
    </row>
    <row r="27" spans="1:13" s="17" customFormat="1" ht="24.75" customHeight="1">
      <c r="A27" s="16" t="s">
        <v>201</v>
      </c>
      <c r="B27" s="330" t="s">
        <v>202</v>
      </c>
      <c r="C27" s="241">
        <v>6.973714820123034</v>
      </c>
      <c r="D27" s="296">
        <v>117.9</v>
      </c>
      <c r="E27" s="449">
        <v>126.1</v>
      </c>
      <c r="F27" s="275">
        <v>126.1</v>
      </c>
      <c r="G27" s="449">
        <v>129.2</v>
      </c>
      <c r="H27" s="18">
        <v>129.4</v>
      </c>
      <c r="I27" s="275">
        <v>128.9</v>
      </c>
      <c r="J27" s="186">
        <v>6.955046649703121</v>
      </c>
      <c r="K27" s="186">
        <v>0</v>
      </c>
      <c r="L27" s="186">
        <v>2.220459952418736</v>
      </c>
      <c r="M27" s="310">
        <v>-0.38639876352395675</v>
      </c>
    </row>
    <row r="28" spans="1:13" s="17" customFormat="1" ht="24.75" customHeight="1">
      <c r="A28" s="16"/>
      <c r="B28" s="330" t="s">
        <v>203</v>
      </c>
      <c r="C28" s="241">
        <v>1.8659527269142209</v>
      </c>
      <c r="D28" s="296">
        <v>96.7</v>
      </c>
      <c r="E28" s="449">
        <v>95.4</v>
      </c>
      <c r="F28" s="275">
        <v>95.4</v>
      </c>
      <c r="G28" s="449">
        <v>96</v>
      </c>
      <c r="H28" s="18">
        <v>96</v>
      </c>
      <c r="I28" s="275">
        <v>96.1</v>
      </c>
      <c r="J28" s="186">
        <v>-1.344364012409514</v>
      </c>
      <c r="K28" s="186">
        <v>0</v>
      </c>
      <c r="L28" s="186">
        <v>0.7337526205450757</v>
      </c>
      <c r="M28" s="310">
        <v>0.10416666666665719</v>
      </c>
    </row>
    <row r="29" spans="1:13" s="17" customFormat="1" ht="24.75" customHeight="1">
      <c r="A29" s="16"/>
      <c r="B29" s="330" t="s">
        <v>204</v>
      </c>
      <c r="C29" s="241">
        <v>2.731641690470963</v>
      </c>
      <c r="D29" s="296">
        <v>109.8</v>
      </c>
      <c r="E29" s="449">
        <v>111.7</v>
      </c>
      <c r="F29" s="275">
        <v>111.7</v>
      </c>
      <c r="G29" s="449">
        <v>112.8</v>
      </c>
      <c r="H29" s="18">
        <v>112.8</v>
      </c>
      <c r="I29" s="275">
        <v>113.4</v>
      </c>
      <c r="J29" s="186">
        <v>1.7304189435336923</v>
      </c>
      <c r="K29" s="186">
        <v>0</v>
      </c>
      <c r="L29" s="186">
        <v>1.5219337511190645</v>
      </c>
      <c r="M29" s="310">
        <v>0.5319148936170421</v>
      </c>
    </row>
    <row r="30" spans="1:13" s="17" customFormat="1" ht="24.75" customHeight="1">
      <c r="A30" s="16"/>
      <c r="B30" s="330" t="s">
        <v>205</v>
      </c>
      <c r="C30" s="241">
        <v>3.1001290737979397</v>
      </c>
      <c r="D30" s="296">
        <v>112.1</v>
      </c>
      <c r="E30" s="449">
        <v>110.7</v>
      </c>
      <c r="F30" s="275">
        <v>110.7</v>
      </c>
      <c r="G30" s="449">
        <v>112.1</v>
      </c>
      <c r="H30" s="18">
        <v>112.1</v>
      </c>
      <c r="I30" s="275">
        <v>111.8</v>
      </c>
      <c r="J30" s="186">
        <v>-1.2488849241748312</v>
      </c>
      <c r="K30" s="186">
        <v>0</v>
      </c>
      <c r="L30" s="186">
        <v>0.9936766034327036</v>
      </c>
      <c r="M30" s="310">
        <v>-0.2676181980374679</v>
      </c>
    </row>
    <row r="31" spans="1:13" s="17" customFormat="1" ht="24.75" customHeight="1">
      <c r="A31" s="16" t="s">
        <v>206</v>
      </c>
      <c r="B31" s="330" t="s">
        <v>207</v>
      </c>
      <c r="C31" s="241">
        <v>7.508891607907275</v>
      </c>
      <c r="D31" s="296">
        <v>125</v>
      </c>
      <c r="E31" s="449">
        <v>132.6</v>
      </c>
      <c r="F31" s="275">
        <v>133.8</v>
      </c>
      <c r="G31" s="449">
        <v>142.5</v>
      </c>
      <c r="H31" s="18">
        <v>142.6</v>
      </c>
      <c r="I31" s="275">
        <v>142.2</v>
      </c>
      <c r="J31" s="186">
        <v>7.040000000000006</v>
      </c>
      <c r="K31" s="186">
        <v>0.9049773755656361</v>
      </c>
      <c r="L31" s="186">
        <v>6.278026905829563</v>
      </c>
      <c r="M31" s="310">
        <v>-0.2805049088359084</v>
      </c>
    </row>
    <row r="32" spans="1:13" s="17" customFormat="1" ht="9" customHeight="1">
      <c r="A32" s="19"/>
      <c r="B32" s="331"/>
      <c r="C32" s="332"/>
      <c r="D32" s="335"/>
      <c r="E32" s="336"/>
      <c r="F32" s="337"/>
      <c r="G32" s="336"/>
      <c r="H32" s="328"/>
      <c r="I32" s="337"/>
      <c r="J32" s="175"/>
      <c r="K32" s="175"/>
      <c r="L32" s="175"/>
      <c r="M32" s="317"/>
    </row>
    <row r="33" spans="1:13" ht="15">
      <c r="A33" s="9"/>
      <c r="B33" s="110" t="s">
        <v>208</v>
      </c>
      <c r="C33" s="9"/>
      <c r="D33" s="9"/>
      <c r="E33" s="9"/>
      <c r="F33" s="9"/>
      <c r="G33" s="9"/>
      <c r="H33" s="9"/>
      <c r="I33" s="9"/>
      <c r="J33" s="9"/>
      <c r="K33" s="9"/>
      <c r="L33" s="9"/>
      <c r="M33" s="9"/>
    </row>
    <row r="34" spans="1:13" ht="12.75" hidden="1">
      <c r="A34" s="9"/>
      <c r="B34" s="20" t="s">
        <v>209</v>
      </c>
      <c r="C34" s="9"/>
      <c r="D34" s="9"/>
      <c r="E34" s="9"/>
      <c r="F34" s="9"/>
      <c r="G34" s="9"/>
      <c r="H34" s="9"/>
      <c r="I34" s="9"/>
      <c r="J34" s="9"/>
      <c r="K34" s="9"/>
      <c r="L34" s="9"/>
      <c r="M34" s="9"/>
    </row>
    <row r="35" spans="1:13" ht="12.75" hidden="1">
      <c r="A35" s="9"/>
      <c r="B35" s="20" t="s">
        <v>210</v>
      </c>
      <c r="C35" s="9"/>
      <c r="D35" s="9"/>
      <c r="E35" s="9"/>
      <c r="F35" s="9"/>
      <c r="G35" s="9"/>
      <c r="H35" s="9"/>
      <c r="I35" s="9"/>
      <c r="J35" s="9"/>
      <c r="K35" s="9"/>
      <c r="L35" s="9"/>
      <c r="M35" s="9"/>
    </row>
    <row r="36" spans="1:13" ht="12.75" hidden="1">
      <c r="A36" s="9"/>
      <c r="B36" s="20" t="s">
        <v>211</v>
      </c>
      <c r="C36" s="9"/>
      <c r="D36" s="9"/>
      <c r="E36" s="9"/>
      <c r="F36" s="9"/>
      <c r="G36" s="9"/>
      <c r="H36" s="9"/>
      <c r="I36" s="9"/>
      <c r="J36" s="9"/>
      <c r="K36" s="9"/>
      <c r="L36" s="9"/>
      <c r="M36" s="9"/>
    </row>
    <row r="37" spans="1:13" ht="12.75">
      <c r="A37" s="9"/>
      <c r="B37" s="20" t="s">
        <v>756</v>
      </c>
      <c r="C37" s="9"/>
      <c r="D37" s="9"/>
      <c r="E37" s="9"/>
      <c r="F37" s="9"/>
      <c r="G37" s="9"/>
      <c r="H37" s="9"/>
      <c r="I37" s="9"/>
      <c r="J37" s="9"/>
      <c r="K37" s="9"/>
      <c r="L37" s="9"/>
      <c r="M37" s="9"/>
    </row>
  </sheetData>
  <mergeCells count="10">
    <mergeCell ref="A1:M1"/>
    <mergeCell ref="A2:M2"/>
    <mergeCell ref="A3:M3"/>
    <mergeCell ref="E8:F8"/>
    <mergeCell ref="G8:I8"/>
    <mergeCell ref="J8:M8"/>
    <mergeCell ref="B4:M4"/>
    <mergeCell ref="A5:M5"/>
    <mergeCell ref="A6:M6"/>
    <mergeCell ref="A7:M7"/>
  </mergeCells>
  <printOptions horizontalCentered="1"/>
  <pageMargins left="1.3" right="1.3" top="2" bottom="2" header="0.5" footer="0.3"/>
  <pageSetup fitToHeight="1" fitToWidth="1" horizontalDpi="600" verticalDpi="600" orientation="portrait" paperSize="9" scale="46"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P28"/>
  <sheetViews>
    <sheetView workbookViewId="0" topLeftCell="A1">
      <selection activeCell="J3" sqref="J3"/>
    </sheetView>
  </sheetViews>
  <sheetFormatPr defaultColWidth="12.421875" defaultRowHeight="12.75"/>
  <cols>
    <col min="1" max="1" width="15.57421875" style="1" customWidth="1"/>
    <col min="2" max="2" width="12.421875" style="1" customWidth="1"/>
    <col min="3" max="3" width="14.00390625" style="1" customWidth="1"/>
    <col min="4" max="7" width="12.421875" style="1" customWidth="1"/>
    <col min="8" max="9" width="12.421875" style="1" hidden="1" customWidth="1"/>
    <col min="10" max="16384" width="12.421875" style="1" customWidth="1"/>
  </cols>
  <sheetData>
    <row r="1" spans="1:9" ht="15.75">
      <c r="A1" s="1050" t="s">
        <v>244</v>
      </c>
      <c r="B1" s="1050"/>
      <c r="C1" s="1050"/>
      <c r="D1" s="1050"/>
      <c r="E1" s="1050"/>
      <c r="F1" s="1050"/>
      <c r="G1" s="1050"/>
      <c r="H1" s="338"/>
      <c r="I1" s="338"/>
    </row>
    <row r="2" spans="1:9" ht="19.5" customHeight="1">
      <c r="A2" s="1049" t="s">
        <v>736</v>
      </c>
      <c r="B2" s="1049"/>
      <c r="C2" s="1049"/>
      <c r="D2" s="1049"/>
      <c r="E2" s="1049"/>
      <c r="F2" s="1049"/>
      <c r="G2" s="1049"/>
      <c r="H2" s="1049"/>
      <c r="I2" s="1049"/>
    </row>
    <row r="3" spans="1:9" s="342" customFormat="1" ht="14.25" customHeight="1">
      <c r="A3" s="1051" t="s">
        <v>172</v>
      </c>
      <c r="B3" s="1051"/>
      <c r="C3" s="1051"/>
      <c r="D3" s="1051"/>
      <c r="E3" s="1051"/>
      <c r="F3" s="1051"/>
      <c r="G3" s="1051"/>
      <c r="H3" s="1051"/>
      <c r="I3" s="1051"/>
    </row>
    <row r="4" spans="1:9" s="342" customFormat="1" ht="15.75" customHeight="1">
      <c r="A4" s="1052" t="s">
        <v>713</v>
      </c>
      <c r="B4" s="1052"/>
      <c r="C4" s="1052"/>
      <c r="D4" s="1052"/>
      <c r="E4" s="1052"/>
      <c r="F4" s="1052"/>
      <c r="G4" s="1052"/>
      <c r="H4" s="1052"/>
      <c r="I4" s="1052"/>
    </row>
    <row r="5" spans="1:13" ht="9.75" customHeight="1">
      <c r="A5" s="101"/>
      <c r="B5" s="6"/>
      <c r="C5" s="6"/>
      <c r="D5" s="6"/>
      <c r="E5" s="6"/>
      <c r="F5" s="6"/>
      <c r="G5" s="6"/>
      <c r="H5" s="6"/>
      <c r="I5" s="6"/>
      <c r="J5" s="6"/>
      <c r="K5" s="6"/>
      <c r="L5" s="6"/>
      <c r="M5" s="6"/>
    </row>
    <row r="6" spans="1:13" ht="24.75" customHeight="1">
      <c r="A6" s="1041" t="s">
        <v>714</v>
      </c>
      <c r="B6" s="1043" t="s">
        <v>162</v>
      </c>
      <c r="C6" s="1044"/>
      <c r="D6" s="1043" t="s">
        <v>669</v>
      </c>
      <c r="E6" s="1044"/>
      <c r="F6" s="1043" t="s">
        <v>802</v>
      </c>
      <c r="G6" s="1044"/>
      <c r="H6" s="2" t="s">
        <v>163</v>
      </c>
      <c r="I6" s="3"/>
      <c r="J6" s="6"/>
      <c r="K6" s="6"/>
      <c r="L6" s="6"/>
      <c r="M6" s="6"/>
    </row>
    <row r="7" spans="1:13" ht="24.75" customHeight="1">
      <c r="A7" s="1042"/>
      <c r="B7" s="327" t="s">
        <v>781</v>
      </c>
      <c r="C7" s="327" t="s">
        <v>313</v>
      </c>
      <c r="D7" s="327" t="str">
        <f>B7</f>
        <v>Index</v>
      </c>
      <c r="E7" s="327" t="str">
        <f>C7</f>
        <v>% Change</v>
      </c>
      <c r="F7" s="453" t="str">
        <f>B7</f>
        <v>Index</v>
      </c>
      <c r="G7" s="496" t="str">
        <f>C7</f>
        <v>% Change</v>
      </c>
      <c r="H7" s="4" t="s">
        <v>164</v>
      </c>
      <c r="I7" s="4" t="s">
        <v>165</v>
      </c>
      <c r="J7" s="6"/>
      <c r="K7" s="6"/>
      <c r="L7" s="6"/>
      <c r="M7" s="6"/>
    </row>
    <row r="8" spans="1:16" ht="24.75" customHeight="1">
      <c r="A8" s="102" t="s">
        <v>310</v>
      </c>
      <c r="B8" s="339">
        <v>114.3</v>
      </c>
      <c r="C8" s="340">
        <v>1.7809439002671468</v>
      </c>
      <c r="D8" s="340">
        <v>125.2</v>
      </c>
      <c r="E8" s="340">
        <v>9.536307961504818</v>
      </c>
      <c r="F8" s="339">
        <v>136.9</v>
      </c>
      <c r="G8" s="340">
        <v>9.345047923322696</v>
      </c>
      <c r="H8" s="21"/>
      <c r="I8" s="21"/>
      <c r="J8" s="6"/>
      <c r="K8" s="6"/>
      <c r="L8" s="6"/>
      <c r="M8" s="6"/>
      <c r="N8" s="6"/>
      <c r="O8" s="6"/>
      <c r="P8" s="6"/>
    </row>
    <row r="9" spans="1:16" ht="24.75" customHeight="1">
      <c r="A9" s="102" t="s">
        <v>601</v>
      </c>
      <c r="B9" s="339">
        <v>116.2</v>
      </c>
      <c r="C9" s="324">
        <v>4.496402877697832</v>
      </c>
      <c r="D9" s="324">
        <v>126.5</v>
      </c>
      <c r="E9" s="324">
        <v>8.864027538726333</v>
      </c>
      <c r="F9" s="339">
        <v>138.2</v>
      </c>
      <c r="G9" s="324">
        <v>9.249011857707501</v>
      </c>
      <c r="H9" s="21"/>
      <c r="I9" s="21"/>
      <c r="J9" s="6"/>
      <c r="K9" s="6"/>
      <c r="L9" s="6"/>
      <c r="M9" s="6"/>
      <c r="N9" s="6"/>
      <c r="O9" s="6"/>
      <c r="P9" s="6"/>
    </row>
    <row r="10" spans="1:16" ht="24.75" customHeight="1">
      <c r="A10" s="102" t="s">
        <v>602</v>
      </c>
      <c r="B10" s="339">
        <v>118.1</v>
      </c>
      <c r="C10" s="324">
        <v>4.791481810115357</v>
      </c>
      <c r="D10" s="324">
        <v>129.9</v>
      </c>
      <c r="E10" s="324">
        <v>9.991532599491975</v>
      </c>
      <c r="F10" s="339">
        <v>139.9</v>
      </c>
      <c r="G10" s="324">
        <v>7.69822940723634</v>
      </c>
      <c r="H10" s="6"/>
      <c r="I10" s="6"/>
      <c r="J10" s="6"/>
      <c r="K10" s="6"/>
      <c r="L10" s="6"/>
      <c r="M10" s="6"/>
      <c r="N10" s="6"/>
      <c r="O10" s="6"/>
      <c r="P10" s="6"/>
    </row>
    <row r="11" spans="1:16" ht="24.75" customHeight="1">
      <c r="A11" s="102" t="s">
        <v>5</v>
      </c>
      <c r="B11" s="339">
        <v>122.1</v>
      </c>
      <c r="C11" s="324">
        <v>6.730769230769226</v>
      </c>
      <c r="D11" s="324">
        <v>133.5</v>
      </c>
      <c r="E11" s="324">
        <v>9.336609336609342</v>
      </c>
      <c r="F11" s="339">
        <v>142.4</v>
      </c>
      <c r="G11" s="324">
        <v>6.666666666666671</v>
      </c>
      <c r="H11" s="6"/>
      <c r="I11" s="6"/>
      <c r="J11" s="6"/>
      <c r="K11" s="6"/>
      <c r="L11" s="6"/>
      <c r="M11" s="6"/>
      <c r="N11" s="6"/>
      <c r="O11" s="6"/>
      <c r="P11" s="6"/>
    </row>
    <row r="12" spans="1:16" ht="24.75" customHeight="1">
      <c r="A12" s="102" t="s">
        <v>600</v>
      </c>
      <c r="B12" s="339">
        <v>123.1</v>
      </c>
      <c r="C12" s="324">
        <v>6.120689655172413</v>
      </c>
      <c r="D12" s="324">
        <v>134.8</v>
      </c>
      <c r="E12" s="324">
        <v>9.504467912266463</v>
      </c>
      <c r="F12" s="339">
        <v>147.1</v>
      </c>
      <c r="G12" s="324">
        <v>9.12462908011868</v>
      </c>
      <c r="H12" s="6"/>
      <c r="I12" s="6"/>
      <c r="J12" s="6"/>
      <c r="K12" s="6"/>
      <c r="L12" s="6"/>
      <c r="M12" s="6"/>
      <c r="N12" s="6"/>
      <c r="O12" s="6"/>
      <c r="P12" s="6"/>
    </row>
    <row r="13" spans="1:16" ht="24.75" customHeight="1">
      <c r="A13" s="102" t="s">
        <v>303</v>
      </c>
      <c r="B13" s="339">
        <v>123.4</v>
      </c>
      <c r="C13" s="324">
        <v>6.013745704467354</v>
      </c>
      <c r="D13" s="324">
        <v>135</v>
      </c>
      <c r="E13" s="324">
        <v>9.400324149108584</v>
      </c>
      <c r="F13" s="339">
        <v>149</v>
      </c>
      <c r="G13" s="324">
        <v>10.370370370370367</v>
      </c>
      <c r="H13" s="6"/>
      <c r="I13" s="6"/>
      <c r="J13" s="6"/>
      <c r="K13" s="6"/>
      <c r="L13" s="6"/>
      <c r="M13" s="6"/>
      <c r="N13" s="6"/>
      <c r="O13" s="6"/>
      <c r="P13" s="6"/>
    </row>
    <row r="14" spans="1:16" ht="24.75" customHeight="1">
      <c r="A14" s="102" t="s">
        <v>304</v>
      </c>
      <c r="B14" s="339">
        <v>122.6</v>
      </c>
      <c r="C14" s="324">
        <v>4.607508532423196</v>
      </c>
      <c r="D14" s="324">
        <v>136.4</v>
      </c>
      <c r="E14" s="324">
        <v>11.256117455138678</v>
      </c>
      <c r="F14" s="339">
        <v>150.5</v>
      </c>
      <c r="G14" s="324">
        <v>10.337243401759522</v>
      </c>
      <c r="H14" s="6"/>
      <c r="I14" s="6"/>
      <c r="J14" s="6"/>
      <c r="K14" s="6"/>
      <c r="L14" s="6"/>
      <c r="M14" s="6"/>
      <c r="N14" s="6"/>
      <c r="O14" s="6"/>
      <c r="P14" s="6"/>
    </row>
    <row r="15" spans="1:16" ht="24.75" customHeight="1">
      <c r="A15" s="102" t="s">
        <v>305</v>
      </c>
      <c r="B15" s="339">
        <v>119</v>
      </c>
      <c r="C15" s="324">
        <v>4.477611940298502</v>
      </c>
      <c r="D15" s="324">
        <v>134.3</v>
      </c>
      <c r="E15" s="324">
        <v>12.857142857142861</v>
      </c>
      <c r="F15" s="339">
        <v>146.3</v>
      </c>
      <c r="G15" s="324">
        <v>8.935219657483245</v>
      </c>
      <c r="H15" s="6"/>
      <c r="I15" s="6"/>
      <c r="J15" s="6"/>
      <c r="K15" s="6"/>
      <c r="L15" s="6"/>
      <c r="M15" s="6"/>
      <c r="N15" s="6"/>
      <c r="O15" s="6"/>
      <c r="P15" s="6"/>
    </row>
    <row r="16" spans="1:16" ht="24.75" customHeight="1">
      <c r="A16" s="102" t="s">
        <v>306</v>
      </c>
      <c r="B16" s="339">
        <v>119.7</v>
      </c>
      <c r="C16" s="324">
        <v>6.875000000000014</v>
      </c>
      <c r="D16" s="324">
        <v>129.5</v>
      </c>
      <c r="E16" s="324">
        <v>8.187134502923968</v>
      </c>
      <c r="F16" s="339">
        <v>143</v>
      </c>
      <c r="G16" s="324">
        <v>10.424710424710426</v>
      </c>
      <c r="H16" s="6"/>
      <c r="I16" s="6"/>
      <c r="J16" s="6"/>
      <c r="K16" s="6"/>
      <c r="L16" s="6"/>
      <c r="M16" s="6"/>
      <c r="N16" s="6"/>
      <c r="O16" s="6"/>
      <c r="P16" s="6"/>
    </row>
    <row r="17" spans="1:16" ht="24.75" customHeight="1">
      <c r="A17" s="102" t="s">
        <v>307</v>
      </c>
      <c r="B17" s="339">
        <v>121</v>
      </c>
      <c r="C17" s="324">
        <v>7.174490699734278</v>
      </c>
      <c r="D17" s="324">
        <v>128.9</v>
      </c>
      <c r="E17" s="324">
        <v>6.528925619834709</v>
      </c>
      <c r="F17" s="339">
        <v>145.1</v>
      </c>
      <c r="G17" s="324">
        <v>12.56788207913111</v>
      </c>
      <c r="H17" s="6"/>
      <c r="I17" s="6"/>
      <c r="J17" s="6"/>
      <c r="K17" s="6"/>
      <c r="L17" s="6"/>
      <c r="M17" s="6"/>
      <c r="N17" s="6"/>
      <c r="O17" s="6"/>
      <c r="P17" s="6"/>
    </row>
    <row r="18" spans="1:16" ht="24.75" customHeight="1">
      <c r="A18" s="102" t="s">
        <v>786</v>
      </c>
      <c r="B18" s="339">
        <v>123.2</v>
      </c>
      <c r="C18" s="324">
        <v>8.54625550660792</v>
      </c>
      <c r="D18" s="324">
        <v>130.8</v>
      </c>
      <c r="E18" s="324">
        <v>6.168831168831176</v>
      </c>
      <c r="F18" s="339">
        <v>146.7</v>
      </c>
      <c r="G18" s="324">
        <v>12.155963302752284</v>
      </c>
      <c r="H18" s="6"/>
      <c r="I18" s="6"/>
      <c r="J18" s="6"/>
      <c r="K18" s="6"/>
      <c r="L18" s="6"/>
      <c r="M18" s="6"/>
      <c r="N18" s="6"/>
      <c r="O18" s="6"/>
      <c r="P18" s="6"/>
    </row>
    <row r="19" spans="1:16" ht="24.75" customHeight="1">
      <c r="A19" s="102" t="s">
        <v>806</v>
      </c>
      <c r="B19" s="339">
        <v>123.7</v>
      </c>
      <c r="C19" s="325">
        <v>8.318739054290731</v>
      </c>
      <c r="D19" s="325">
        <v>133.1</v>
      </c>
      <c r="E19" s="325">
        <v>7.599029911075178</v>
      </c>
      <c r="F19" s="339">
        <v>143.2</v>
      </c>
      <c r="G19" s="325">
        <v>7.588279489105943</v>
      </c>
      <c r="K19" s="6"/>
      <c r="L19" s="6"/>
      <c r="M19" s="6"/>
      <c r="N19" s="6"/>
      <c r="O19" s="6"/>
      <c r="P19" s="6"/>
    </row>
    <row r="20" spans="1:7" ht="24.75" customHeight="1">
      <c r="A20" s="52" t="s">
        <v>166</v>
      </c>
      <c r="B20" s="111">
        <v>120.5</v>
      </c>
      <c r="C20" s="105">
        <v>5.8</v>
      </c>
      <c r="D20" s="111">
        <v>131.5</v>
      </c>
      <c r="E20" s="105">
        <v>9.1</v>
      </c>
      <c r="F20" s="111">
        <v>144</v>
      </c>
      <c r="G20" s="105">
        <v>9.5</v>
      </c>
    </row>
    <row r="21" spans="1:4" ht="19.5" customHeight="1">
      <c r="A21" s="5" t="s">
        <v>208</v>
      </c>
      <c r="D21" s="6"/>
    </row>
    <row r="22" ht="19.5" customHeight="1">
      <c r="A22" s="5"/>
    </row>
    <row r="24" spans="1:2" ht="12.75">
      <c r="A24" s="341"/>
      <c r="B24" s="341"/>
    </row>
    <row r="25" spans="1:2" ht="12.75">
      <c r="A25" s="22"/>
      <c r="B25" s="341"/>
    </row>
    <row r="26" spans="1:2" ht="12.75">
      <c r="A26" s="22"/>
      <c r="B26" s="341"/>
    </row>
    <row r="27" spans="1:2" ht="12.75">
      <c r="A27" s="22"/>
      <c r="B27" s="341"/>
    </row>
    <row r="28" spans="1:2" ht="12.75">
      <c r="A28" s="341"/>
      <c r="B28" s="341"/>
    </row>
  </sheetData>
  <mergeCells count="8">
    <mergeCell ref="A6:A7"/>
    <mergeCell ref="B6:C6"/>
    <mergeCell ref="D6:E6"/>
    <mergeCell ref="F6:G6"/>
    <mergeCell ref="A2:I2"/>
    <mergeCell ref="A1:G1"/>
    <mergeCell ref="A3:I3"/>
    <mergeCell ref="A4:I4"/>
  </mergeCells>
  <printOptions/>
  <pageMargins left="1.3" right="1.3" top="2" bottom="2" header="0.5" footer="0.5"/>
  <pageSetup fitToHeight="1"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O55"/>
  <sheetViews>
    <sheetView zoomScale="85" zoomScaleNormal="85" workbookViewId="0" topLeftCell="A1">
      <selection activeCell="C16" sqref="C16"/>
    </sheetView>
  </sheetViews>
  <sheetFormatPr defaultColWidth="9.140625" defaultRowHeight="12.75"/>
  <cols>
    <col min="1" max="1" width="6.28125" style="343" customWidth="1"/>
    <col min="2" max="2" width="26.421875" style="343" bestFit="1" customWidth="1"/>
    <col min="3" max="3" width="7.7109375" style="343" customWidth="1"/>
    <col min="4" max="4" width="7.421875" style="343" customWidth="1"/>
    <col min="5" max="6" width="7.57421875" style="343" bestFit="1" customWidth="1"/>
    <col min="7" max="7" width="7.57421875" style="343" customWidth="1"/>
    <col min="8" max="8" width="8.00390625" style="343" bestFit="1" customWidth="1"/>
    <col min="9" max="9" width="7.8515625" style="343" bestFit="1" customWidth="1"/>
    <col min="10" max="11" width="7.8515625" style="343" customWidth="1"/>
    <col min="12" max="12" width="8.140625" style="343" customWidth="1"/>
    <col min="13" max="13" width="9.421875" style="343" customWidth="1"/>
    <col min="14" max="16384" width="9.140625" style="343" customWidth="1"/>
  </cols>
  <sheetData>
    <row r="1" spans="1:13" ht="19.5" customHeight="1">
      <c r="A1" s="1058" t="s">
        <v>245</v>
      </c>
      <c r="B1" s="1058"/>
      <c r="C1" s="1058"/>
      <c r="D1" s="1058"/>
      <c r="E1" s="1058"/>
      <c r="F1" s="1058"/>
      <c r="G1" s="1058"/>
      <c r="H1" s="1058"/>
      <c r="I1" s="1058"/>
      <c r="J1" s="1058"/>
      <c r="K1" s="1058"/>
      <c r="L1" s="1058"/>
      <c r="M1" s="1058"/>
    </row>
    <row r="2" spans="1:13" s="344" customFormat="1" ht="24.75" customHeight="1">
      <c r="A2" s="1151" t="s">
        <v>737</v>
      </c>
      <c r="B2" s="1151"/>
      <c r="C2" s="1151"/>
      <c r="D2" s="1151"/>
      <c r="E2" s="1151"/>
      <c r="F2" s="1151"/>
      <c r="G2" s="1151"/>
      <c r="H2" s="1151"/>
      <c r="I2" s="1151"/>
      <c r="J2" s="1151"/>
      <c r="K2" s="1151"/>
      <c r="L2" s="1151"/>
      <c r="M2" s="1151"/>
    </row>
    <row r="3" spans="1:13" s="1152" customFormat="1" ht="20.25" customHeight="1">
      <c r="A3" s="1058" t="s">
        <v>214</v>
      </c>
      <c r="B3" s="1058"/>
      <c r="C3" s="1058"/>
      <c r="D3" s="1058"/>
      <c r="E3" s="1058"/>
      <c r="F3" s="1058"/>
      <c r="G3" s="1058"/>
      <c r="H3" s="1058"/>
      <c r="I3" s="1058"/>
      <c r="J3" s="1058"/>
      <c r="K3" s="1058"/>
      <c r="L3" s="1058"/>
      <c r="M3" s="1058"/>
    </row>
    <row r="4" spans="1:13" s="1152" customFormat="1" ht="20.25">
      <c r="A4" s="1153" t="str">
        <f>CPI!A4</f>
        <v>MID-APRIL 2007 </v>
      </c>
      <c r="B4" s="1153"/>
      <c r="C4" s="1153"/>
      <c r="D4" s="1153"/>
      <c r="E4" s="1153"/>
      <c r="F4" s="1153"/>
      <c r="G4" s="1153"/>
      <c r="H4" s="1153"/>
      <c r="I4" s="1153"/>
      <c r="J4" s="1153"/>
      <c r="K4" s="1153"/>
      <c r="L4" s="1153"/>
      <c r="M4" s="1153"/>
    </row>
    <row r="5" spans="1:13" ht="12.75">
      <c r="A5" s="1053" t="s">
        <v>215</v>
      </c>
      <c r="B5" s="1053" t="s">
        <v>216</v>
      </c>
      <c r="C5" s="358" t="s">
        <v>84</v>
      </c>
      <c r="D5" s="359" t="s">
        <v>85</v>
      </c>
      <c r="E5" s="1055" t="s">
        <v>2</v>
      </c>
      <c r="F5" s="1056"/>
      <c r="G5" s="1057" t="s">
        <v>86</v>
      </c>
      <c r="H5" s="1055"/>
      <c r="I5" s="1055"/>
      <c r="J5" s="1061" t="s">
        <v>313</v>
      </c>
      <c r="K5" s="1062"/>
      <c r="L5" s="1062"/>
      <c r="M5" s="1063"/>
    </row>
    <row r="6" spans="1:13" ht="12.75">
      <c r="A6" s="1054"/>
      <c r="B6" s="1054"/>
      <c r="C6" s="362" t="s">
        <v>88</v>
      </c>
      <c r="D6" s="359" t="s">
        <v>824</v>
      </c>
      <c r="E6" s="361" t="s">
        <v>785</v>
      </c>
      <c r="F6" s="359" t="s">
        <v>824</v>
      </c>
      <c r="G6" s="361" t="s">
        <v>770</v>
      </c>
      <c r="H6" s="360" t="s">
        <v>785</v>
      </c>
      <c r="I6" s="360" t="s">
        <v>824</v>
      </c>
      <c r="J6" s="1059" t="s">
        <v>218</v>
      </c>
      <c r="K6" s="1059" t="s">
        <v>219</v>
      </c>
      <c r="L6" s="1059" t="s">
        <v>220</v>
      </c>
      <c r="M6" s="1059" t="s">
        <v>221</v>
      </c>
    </row>
    <row r="7" spans="1:13" ht="12.75">
      <c r="A7" s="364"/>
      <c r="B7" s="363">
        <v>1</v>
      </c>
      <c r="C7" s="364">
        <v>2</v>
      </c>
      <c r="D7" s="364">
        <v>3</v>
      </c>
      <c r="E7" s="365">
        <v>4</v>
      </c>
      <c r="F7" s="364">
        <v>5</v>
      </c>
      <c r="G7" s="365">
        <v>6</v>
      </c>
      <c r="H7" s="365">
        <v>7</v>
      </c>
      <c r="I7" s="366">
        <v>8</v>
      </c>
      <c r="J7" s="1060"/>
      <c r="K7" s="1060"/>
      <c r="L7" s="1060"/>
      <c r="M7" s="1060"/>
    </row>
    <row r="8" spans="1:13" ht="12.75" customHeight="1" hidden="1">
      <c r="A8" s="367"/>
      <c r="B8" s="372"/>
      <c r="C8" s="372"/>
      <c r="D8" s="372"/>
      <c r="E8" s="345"/>
      <c r="F8" s="381"/>
      <c r="G8" s="380"/>
      <c r="H8" s="346"/>
      <c r="I8" s="347"/>
      <c r="J8" s="112"/>
      <c r="K8" s="113"/>
      <c r="L8" s="345"/>
      <c r="M8" s="350"/>
    </row>
    <row r="9" spans="1:13" ht="12" customHeight="1">
      <c r="A9" s="368"/>
      <c r="B9" s="368" t="s">
        <v>222</v>
      </c>
      <c r="C9" s="377">
        <v>100</v>
      </c>
      <c r="D9" s="377">
        <v>100</v>
      </c>
      <c r="E9" s="114">
        <v>104.3</v>
      </c>
      <c r="F9" s="351">
        <v>104.9</v>
      </c>
      <c r="G9" s="114">
        <v>114.6</v>
      </c>
      <c r="H9" s="115">
        <v>114.8</v>
      </c>
      <c r="I9" s="116">
        <v>114.8</v>
      </c>
      <c r="J9" s="117">
        <v>4.90000000000002</v>
      </c>
      <c r="K9" s="115">
        <v>0.5752636625119862</v>
      </c>
      <c r="L9" s="115">
        <v>9.4375595805529</v>
      </c>
      <c r="M9" s="351">
        <v>0</v>
      </c>
    </row>
    <row r="10" spans="1:13" ht="14.25" customHeight="1" hidden="1">
      <c r="A10" s="368"/>
      <c r="B10" s="373"/>
      <c r="C10" s="377"/>
      <c r="D10" s="377"/>
      <c r="E10" s="114"/>
      <c r="F10" s="351"/>
      <c r="G10" s="114"/>
      <c r="H10" s="115"/>
      <c r="I10" s="116"/>
      <c r="J10" s="117"/>
      <c r="K10" s="115"/>
      <c r="L10" s="115"/>
      <c r="M10" s="351"/>
    </row>
    <row r="11" spans="1:13" ht="12" customHeight="1">
      <c r="A11" s="369">
        <v>1</v>
      </c>
      <c r="B11" s="368" t="s">
        <v>223</v>
      </c>
      <c r="C11" s="377">
        <v>26.97</v>
      </c>
      <c r="D11" s="377">
        <v>100</v>
      </c>
      <c r="E11" s="114">
        <v>100.4</v>
      </c>
      <c r="F11" s="351">
        <v>100.4</v>
      </c>
      <c r="G11" s="114">
        <v>106.6</v>
      </c>
      <c r="H11" s="115">
        <v>106.6</v>
      </c>
      <c r="I11" s="116">
        <v>106.6</v>
      </c>
      <c r="J11" s="117">
        <v>0.4000000000000057</v>
      </c>
      <c r="K11" s="115">
        <v>0</v>
      </c>
      <c r="L11" s="115">
        <v>6.175298804780866</v>
      </c>
      <c r="M11" s="351">
        <v>0</v>
      </c>
    </row>
    <row r="12" spans="1:13" ht="12" customHeight="1" hidden="1">
      <c r="A12" s="369"/>
      <c r="B12" s="368"/>
      <c r="C12" s="377"/>
      <c r="D12" s="377"/>
      <c r="E12" s="114"/>
      <c r="F12" s="351"/>
      <c r="G12" s="114"/>
      <c r="H12" s="115"/>
      <c r="I12" s="116"/>
      <c r="J12" s="117"/>
      <c r="K12" s="115"/>
      <c r="L12" s="115"/>
      <c r="M12" s="351"/>
    </row>
    <row r="13" spans="1:13" ht="15" customHeight="1">
      <c r="A13" s="370"/>
      <c r="B13" s="373" t="s">
        <v>224</v>
      </c>
      <c r="C13" s="378">
        <v>9.8</v>
      </c>
      <c r="D13" s="378">
        <v>100</v>
      </c>
      <c r="E13" s="118">
        <v>100.3</v>
      </c>
      <c r="F13" s="352">
        <v>100.3</v>
      </c>
      <c r="G13" s="118">
        <v>105.8</v>
      </c>
      <c r="H13" s="119">
        <v>105.8</v>
      </c>
      <c r="I13" s="120">
        <v>105.8</v>
      </c>
      <c r="J13" s="121">
        <v>0.29999999999998295</v>
      </c>
      <c r="K13" s="119">
        <v>0</v>
      </c>
      <c r="L13" s="119">
        <v>5.483549351944177</v>
      </c>
      <c r="M13" s="352">
        <v>0</v>
      </c>
    </row>
    <row r="14" spans="1:13" s="382" customFormat="1" ht="15" customHeight="1">
      <c r="A14" s="370"/>
      <c r="B14" s="373" t="s">
        <v>225</v>
      </c>
      <c r="C14" s="378">
        <v>17.17</v>
      </c>
      <c r="D14" s="378">
        <v>100</v>
      </c>
      <c r="E14" s="118">
        <v>100.4</v>
      </c>
      <c r="F14" s="352">
        <v>100.4</v>
      </c>
      <c r="G14" s="118">
        <v>107.1</v>
      </c>
      <c r="H14" s="119">
        <v>107.1</v>
      </c>
      <c r="I14" s="120">
        <v>107.1</v>
      </c>
      <c r="J14" s="121">
        <v>0.4000000000000057</v>
      </c>
      <c r="K14" s="119">
        <v>0</v>
      </c>
      <c r="L14" s="119">
        <v>6.6733067729083615</v>
      </c>
      <c r="M14" s="352">
        <v>0</v>
      </c>
    </row>
    <row r="15" spans="1:13" s="382" customFormat="1" ht="12.75" customHeight="1">
      <c r="A15" s="370"/>
      <c r="B15" s="373"/>
      <c r="C15" s="378"/>
      <c r="D15" s="378"/>
      <c r="E15" s="118"/>
      <c r="F15" s="352"/>
      <c r="G15" s="118"/>
      <c r="H15" s="119"/>
      <c r="I15" s="120"/>
      <c r="J15" s="121"/>
      <c r="K15" s="119"/>
      <c r="L15" s="119"/>
      <c r="M15" s="352"/>
    </row>
    <row r="16" spans="1:13" s="392" customFormat="1" ht="15" customHeight="1">
      <c r="A16" s="384">
        <v>1.1</v>
      </c>
      <c r="B16" s="385" t="s">
        <v>226</v>
      </c>
      <c r="C16" s="386">
        <v>2.82</v>
      </c>
      <c r="D16" s="386">
        <v>100</v>
      </c>
      <c r="E16" s="387">
        <v>100</v>
      </c>
      <c r="F16" s="388">
        <v>100</v>
      </c>
      <c r="G16" s="387">
        <v>110</v>
      </c>
      <c r="H16" s="389">
        <v>110</v>
      </c>
      <c r="I16" s="390">
        <v>110</v>
      </c>
      <c r="J16" s="391">
        <v>0</v>
      </c>
      <c r="K16" s="389">
        <v>0</v>
      </c>
      <c r="L16" s="389">
        <v>10</v>
      </c>
      <c r="M16" s="388">
        <v>0</v>
      </c>
    </row>
    <row r="17" spans="1:13" ht="13.5" customHeight="1">
      <c r="A17" s="369"/>
      <c r="B17" s="373" t="s">
        <v>224</v>
      </c>
      <c r="C17" s="378">
        <v>0.31</v>
      </c>
      <c r="D17" s="378">
        <v>100</v>
      </c>
      <c r="E17" s="118">
        <v>100</v>
      </c>
      <c r="F17" s="352">
        <v>100</v>
      </c>
      <c r="G17" s="118">
        <v>110</v>
      </c>
      <c r="H17" s="119">
        <v>110</v>
      </c>
      <c r="I17" s="120">
        <v>110</v>
      </c>
      <c r="J17" s="121">
        <v>0</v>
      </c>
      <c r="K17" s="119">
        <v>0</v>
      </c>
      <c r="L17" s="119">
        <v>10</v>
      </c>
      <c r="M17" s="352">
        <v>0</v>
      </c>
    </row>
    <row r="18" spans="1:13" ht="15" customHeight="1">
      <c r="A18" s="370"/>
      <c r="B18" s="373" t="s">
        <v>225</v>
      </c>
      <c r="C18" s="378">
        <v>2.51</v>
      </c>
      <c r="D18" s="378">
        <v>100</v>
      </c>
      <c r="E18" s="118">
        <v>100</v>
      </c>
      <c r="F18" s="352">
        <v>100</v>
      </c>
      <c r="G18" s="118">
        <v>110</v>
      </c>
      <c r="H18" s="119">
        <v>110</v>
      </c>
      <c r="I18" s="120">
        <v>110</v>
      </c>
      <c r="J18" s="121">
        <v>0</v>
      </c>
      <c r="K18" s="119">
        <v>0</v>
      </c>
      <c r="L18" s="119">
        <v>10</v>
      </c>
      <c r="M18" s="352">
        <v>0</v>
      </c>
    </row>
    <row r="19" spans="1:13" s="392" customFormat="1" ht="15" customHeight="1">
      <c r="A19" s="384">
        <v>1.2</v>
      </c>
      <c r="B19" s="385" t="s">
        <v>227</v>
      </c>
      <c r="C19" s="386">
        <v>1.14</v>
      </c>
      <c r="D19" s="386">
        <v>100</v>
      </c>
      <c r="E19" s="387">
        <v>104.4</v>
      </c>
      <c r="F19" s="388">
        <v>104.4</v>
      </c>
      <c r="G19" s="387">
        <v>111.4</v>
      </c>
      <c r="H19" s="389">
        <v>111.4</v>
      </c>
      <c r="I19" s="390">
        <v>111.4</v>
      </c>
      <c r="J19" s="391">
        <v>4.400000000000006</v>
      </c>
      <c r="K19" s="389">
        <v>0</v>
      </c>
      <c r="L19" s="389">
        <v>6.704980842911866</v>
      </c>
      <c r="M19" s="388">
        <v>0</v>
      </c>
    </row>
    <row r="20" spans="1:13" ht="15" customHeight="1">
      <c r="A20" s="370"/>
      <c r="B20" s="373" t="s">
        <v>224</v>
      </c>
      <c r="C20" s="378">
        <v>0.19</v>
      </c>
      <c r="D20" s="378">
        <v>100</v>
      </c>
      <c r="E20" s="118">
        <v>106.4</v>
      </c>
      <c r="F20" s="352">
        <v>106.4</v>
      </c>
      <c r="G20" s="118">
        <v>114.2</v>
      </c>
      <c r="H20" s="119">
        <v>114.2</v>
      </c>
      <c r="I20" s="120">
        <v>114.2</v>
      </c>
      <c r="J20" s="121">
        <v>6.400000000000006</v>
      </c>
      <c r="K20" s="119">
        <v>0</v>
      </c>
      <c r="L20" s="119">
        <v>7.330827067669162</v>
      </c>
      <c r="M20" s="352">
        <v>0</v>
      </c>
    </row>
    <row r="21" spans="1:13" ht="15" customHeight="1">
      <c r="A21" s="370"/>
      <c r="B21" s="373" t="s">
        <v>225</v>
      </c>
      <c r="C21" s="378">
        <v>0.95</v>
      </c>
      <c r="D21" s="378">
        <v>100</v>
      </c>
      <c r="E21" s="118">
        <v>104</v>
      </c>
      <c r="F21" s="352">
        <v>104</v>
      </c>
      <c r="G21" s="118">
        <v>110.8</v>
      </c>
      <c r="H21" s="119">
        <v>110.8</v>
      </c>
      <c r="I21" s="120">
        <v>110.8</v>
      </c>
      <c r="J21" s="121">
        <v>4</v>
      </c>
      <c r="K21" s="119">
        <v>0</v>
      </c>
      <c r="L21" s="119">
        <v>6.538461538461533</v>
      </c>
      <c r="M21" s="352">
        <v>0</v>
      </c>
    </row>
    <row r="22" spans="1:13" s="392" customFormat="1" ht="15" customHeight="1">
      <c r="A22" s="384">
        <v>1.3</v>
      </c>
      <c r="B22" s="385" t="s">
        <v>228</v>
      </c>
      <c r="C22" s="386">
        <v>0.55</v>
      </c>
      <c r="D22" s="386">
        <v>100</v>
      </c>
      <c r="E22" s="387">
        <v>110</v>
      </c>
      <c r="F22" s="388">
        <v>110</v>
      </c>
      <c r="G22" s="387">
        <v>113.3</v>
      </c>
      <c r="H22" s="389">
        <v>113.3</v>
      </c>
      <c r="I22" s="390">
        <v>113.3</v>
      </c>
      <c r="J22" s="391">
        <v>10</v>
      </c>
      <c r="K22" s="389">
        <v>0</v>
      </c>
      <c r="L22" s="389">
        <v>3</v>
      </c>
      <c r="M22" s="388">
        <v>0</v>
      </c>
    </row>
    <row r="23" spans="1:13" ht="15" customHeight="1">
      <c r="A23" s="369"/>
      <c r="B23" s="373" t="s">
        <v>224</v>
      </c>
      <c r="C23" s="378">
        <v>0.1</v>
      </c>
      <c r="D23" s="378">
        <v>100</v>
      </c>
      <c r="E23" s="118">
        <v>112.6</v>
      </c>
      <c r="F23" s="352">
        <v>112.6</v>
      </c>
      <c r="G23" s="118">
        <v>117.6</v>
      </c>
      <c r="H23" s="119">
        <v>117.6</v>
      </c>
      <c r="I23" s="120">
        <v>117.6</v>
      </c>
      <c r="J23" s="121">
        <v>12.6</v>
      </c>
      <c r="K23" s="119">
        <v>0</v>
      </c>
      <c r="L23" s="119">
        <v>4.440497335701593</v>
      </c>
      <c r="M23" s="352">
        <v>0</v>
      </c>
    </row>
    <row r="24" spans="1:13" ht="15" customHeight="1">
      <c r="A24" s="369"/>
      <c r="B24" s="373" t="s">
        <v>225</v>
      </c>
      <c r="C24" s="378">
        <v>0.45</v>
      </c>
      <c r="D24" s="378">
        <v>100</v>
      </c>
      <c r="E24" s="118">
        <v>109.4</v>
      </c>
      <c r="F24" s="352">
        <v>109.4</v>
      </c>
      <c r="G24" s="118">
        <v>112.3</v>
      </c>
      <c r="H24" s="119">
        <v>112.3</v>
      </c>
      <c r="I24" s="120">
        <v>112.3</v>
      </c>
      <c r="J24" s="121">
        <v>9.400000000000006</v>
      </c>
      <c r="K24" s="119">
        <v>0</v>
      </c>
      <c r="L24" s="119">
        <v>2.650822669104187</v>
      </c>
      <c r="M24" s="352">
        <v>0</v>
      </c>
    </row>
    <row r="25" spans="1:13" s="392" customFormat="1" ht="15" customHeight="1">
      <c r="A25" s="384">
        <v>1.4</v>
      </c>
      <c r="B25" s="385" t="s">
        <v>229</v>
      </c>
      <c r="C25" s="386">
        <v>4.01</v>
      </c>
      <c r="D25" s="386">
        <v>100</v>
      </c>
      <c r="E25" s="387">
        <v>100</v>
      </c>
      <c r="F25" s="388">
        <v>100</v>
      </c>
      <c r="G25" s="387">
        <v>111.4</v>
      </c>
      <c r="H25" s="389">
        <v>111.4</v>
      </c>
      <c r="I25" s="390">
        <v>111.4</v>
      </c>
      <c r="J25" s="391">
        <v>0</v>
      </c>
      <c r="K25" s="389">
        <v>0</v>
      </c>
      <c r="L25" s="389">
        <v>11.4</v>
      </c>
      <c r="M25" s="388">
        <v>0</v>
      </c>
    </row>
    <row r="26" spans="1:13" ht="15" customHeight="1">
      <c r="A26" s="370"/>
      <c r="B26" s="373" t="s">
        <v>224</v>
      </c>
      <c r="C26" s="378">
        <v>0.17</v>
      </c>
      <c r="D26" s="378">
        <v>100</v>
      </c>
      <c r="E26" s="118">
        <v>100</v>
      </c>
      <c r="F26" s="352">
        <v>100</v>
      </c>
      <c r="G26" s="118">
        <v>109.9</v>
      </c>
      <c r="H26" s="119">
        <v>109.9</v>
      </c>
      <c r="I26" s="120">
        <v>109.9</v>
      </c>
      <c r="J26" s="121">
        <v>0</v>
      </c>
      <c r="K26" s="119">
        <v>0</v>
      </c>
      <c r="L26" s="119">
        <v>9.899999999999991</v>
      </c>
      <c r="M26" s="352">
        <v>0</v>
      </c>
    </row>
    <row r="27" spans="1:15" ht="15" customHeight="1">
      <c r="A27" s="370"/>
      <c r="B27" s="373" t="s">
        <v>225</v>
      </c>
      <c r="C27" s="378">
        <v>3.84</v>
      </c>
      <c r="D27" s="378">
        <v>100</v>
      </c>
      <c r="E27" s="118">
        <v>100</v>
      </c>
      <c r="F27" s="352">
        <v>100</v>
      </c>
      <c r="G27" s="118">
        <v>111.5</v>
      </c>
      <c r="H27" s="119">
        <v>111.5</v>
      </c>
      <c r="I27" s="120">
        <v>111.5</v>
      </c>
      <c r="J27" s="121">
        <v>0</v>
      </c>
      <c r="K27" s="119">
        <v>0</v>
      </c>
      <c r="L27" s="119">
        <v>11.5</v>
      </c>
      <c r="M27" s="352">
        <v>0</v>
      </c>
      <c r="O27" s="348"/>
    </row>
    <row r="28" spans="1:13" s="392" customFormat="1" ht="15" customHeight="1">
      <c r="A28" s="384">
        <v>1.5</v>
      </c>
      <c r="B28" s="385" t="s">
        <v>230</v>
      </c>
      <c r="C28" s="386">
        <v>10.55</v>
      </c>
      <c r="D28" s="386">
        <v>100</v>
      </c>
      <c r="E28" s="387">
        <v>100</v>
      </c>
      <c r="F28" s="388">
        <v>100</v>
      </c>
      <c r="G28" s="387">
        <v>107</v>
      </c>
      <c r="H28" s="389">
        <v>107</v>
      </c>
      <c r="I28" s="390">
        <v>107</v>
      </c>
      <c r="J28" s="391">
        <v>0</v>
      </c>
      <c r="K28" s="389">
        <v>0</v>
      </c>
      <c r="L28" s="389">
        <v>7</v>
      </c>
      <c r="M28" s="388">
        <v>0</v>
      </c>
    </row>
    <row r="29" spans="1:13" ht="15" customHeight="1">
      <c r="A29" s="370"/>
      <c r="B29" s="373" t="s">
        <v>224</v>
      </c>
      <c r="C29" s="378">
        <v>6.8</v>
      </c>
      <c r="D29" s="378">
        <v>100</v>
      </c>
      <c r="E29" s="118">
        <v>100</v>
      </c>
      <c r="F29" s="352">
        <v>100</v>
      </c>
      <c r="G29" s="118">
        <v>106.5</v>
      </c>
      <c r="H29" s="119">
        <v>106.5</v>
      </c>
      <c r="I29" s="120">
        <v>106.5</v>
      </c>
      <c r="J29" s="121">
        <v>0</v>
      </c>
      <c r="K29" s="119">
        <v>0</v>
      </c>
      <c r="L29" s="119">
        <v>6.5</v>
      </c>
      <c r="M29" s="352">
        <v>0</v>
      </c>
    </row>
    <row r="30" spans="1:13" ht="15" customHeight="1">
      <c r="A30" s="370"/>
      <c r="B30" s="373" t="s">
        <v>225</v>
      </c>
      <c r="C30" s="378">
        <v>3.75</v>
      </c>
      <c r="D30" s="378">
        <v>100</v>
      </c>
      <c r="E30" s="118">
        <v>100</v>
      </c>
      <c r="F30" s="352">
        <v>100</v>
      </c>
      <c r="G30" s="118">
        <v>108</v>
      </c>
      <c r="H30" s="119">
        <v>108</v>
      </c>
      <c r="I30" s="120">
        <v>108</v>
      </c>
      <c r="J30" s="121">
        <v>0</v>
      </c>
      <c r="K30" s="119">
        <v>0</v>
      </c>
      <c r="L30" s="119">
        <v>8</v>
      </c>
      <c r="M30" s="352">
        <v>0</v>
      </c>
    </row>
    <row r="31" spans="1:13" s="392" customFormat="1" ht="15" customHeight="1">
      <c r="A31" s="384">
        <v>1.6</v>
      </c>
      <c r="B31" s="385" t="s">
        <v>231</v>
      </c>
      <c r="C31" s="386">
        <v>7.9</v>
      </c>
      <c r="D31" s="386">
        <v>100</v>
      </c>
      <c r="E31" s="387">
        <v>100</v>
      </c>
      <c r="F31" s="388">
        <v>100</v>
      </c>
      <c r="G31" s="387">
        <v>101.3</v>
      </c>
      <c r="H31" s="389">
        <v>101.3</v>
      </c>
      <c r="I31" s="390">
        <v>101.3</v>
      </c>
      <c r="J31" s="391">
        <v>0</v>
      </c>
      <c r="K31" s="389">
        <v>0</v>
      </c>
      <c r="L31" s="389">
        <v>1.299999999999983</v>
      </c>
      <c r="M31" s="388">
        <v>0</v>
      </c>
    </row>
    <row r="32" spans="1:13" ht="15" customHeight="1">
      <c r="A32" s="370"/>
      <c r="B32" s="373" t="s">
        <v>224</v>
      </c>
      <c r="C32" s="378">
        <v>2.24</v>
      </c>
      <c r="D32" s="378">
        <v>100</v>
      </c>
      <c r="E32" s="118">
        <v>100</v>
      </c>
      <c r="F32" s="352">
        <v>100</v>
      </c>
      <c r="G32" s="118">
        <v>101.5</v>
      </c>
      <c r="H32" s="119">
        <v>101.5</v>
      </c>
      <c r="I32" s="120">
        <v>101.5</v>
      </c>
      <c r="J32" s="121">
        <v>0</v>
      </c>
      <c r="K32" s="119">
        <v>0</v>
      </c>
      <c r="L32" s="119">
        <v>1.4999999999999858</v>
      </c>
      <c r="M32" s="352">
        <v>0</v>
      </c>
    </row>
    <row r="33" spans="1:13" ht="15" customHeight="1">
      <c r="A33" s="370"/>
      <c r="B33" s="373" t="s">
        <v>225</v>
      </c>
      <c r="C33" s="378">
        <v>5.66</v>
      </c>
      <c r="D33" s="378">
        <v>100</v>
      </c>
      <c r="E33" s="118">
        <v>100</v>
      </c>
      <c r="F33" s="352">
        <v>100</v>
      </c>
      <c r="G33" s="118">
        <v>101.3</v>
      </c>
      <c r="H33" s="119">
        <v>101.3</v>
      </c>
      <c r="I33" s="120">
        <v>101.3</v>
      </c>
      <c r="J33" s="121">
        <v>0</v>
      </c>
      <c r="K33" s="119">
        <v>0</v>
      </c>
      <c r="L33" s="119">
        <v>1.299999999999983</v>
      </c>
      <c r="M33" s="352">
        <v>0</v>
      </c>
    </row>
    <row r="34" spans="1:13" s="382" customFormat="1" ht="6" customHeight="1">
      <c r="A34" s="371"/>
      <c r="B34" s="376"/>
      <c r="C34" s="379"/>
      <c r="D34" s="379"/>
      <c r="E34" s="353"/>
      <c r="F34" s="357"/>
      <c r="G34" s="353"/>
      <c r="H34" s="354"/>
      <c r="I34" s="355"/>
      <c r="J34" s="356"/>
      <c r="K34" s="354"/>
      <c r="L34" s="354"/>
      <c r="M34" s="357"/>
    </row>
    <row r="35" spans="1:13" s="382" customFormat="1" ht="12.75">
      <c r="A35" s="383">
        <v>2</v>
      </c>
      <c r="B35" s="375" t="s">
        <v>232</v>
      </c>
      <c r="C35" s="377">
        <v>73.03</v>
      </c>
      <c r="D35" s="377">
        <v>100</v>
      </c>
      <c r="E35" s="114">
        <v>105.7</v>
      </c>
      <c r="F35" s="351">
        <v>106.6</v>
      </c>
      <c r="G35" s="114">
        <v>117.5</v>
      </c>
      <c r="H35" s="115">
        <v>117.8</v>
      </c>
      <c r="I35" s="116">
        <v>117.8</v>
      </c>
      <c r="J35" s="117">
        <v>6.59999999999998</v>
      </c>
      <c r="K35" s="115">
        <v>0.8514664143803259</v>
      </c>
      <c r="L35" s="115">
        <v>10.506566604127585</v>
      </c>
      <c r="M35" s="351">
        <v>0</v>
      </c>
    </row>
    <row r="36" spans="1:13" ht="9.75" customHeight="1">
      <c r="A36" s="370"/>
      <c r="B36" s="374"/>
      <c r="C36" s="378"/>
      <c r="D36" s="378"/>
      <c r="E36" s="118"/>
      <c r="F36" s="352"/>
      <c r="G36" s="118"/>
      <c r="H36" s="119"/>
      <c r="I36" s="120"/>
      <c r="J36" s="121"/>
      <c r="K36" s="119"/>
      <c r="L36" s="119"/>
      <c r="M36" s="352"/>
    </row>
    <row r="37" spans="1:13" s="392" customFormat="1" ht="12.75">
      <c r="A37" s="384">
        <v>2.1</v>
      </c>
      <c r="B37" s="393" t="s">
        <v>233</v>
      </c>
      <c r="C37" s="386">
        <v>39.49</v>
      </c>
      <c r="D37" s="386">
        <v>100</v>
      </c>
      <c r="E37" s="387">
        <v>107.3</v>
      </c>
      <c r="F37" s="388">
        <v>107.3</v>
      </c>
      <c r="G37" s="387">
        <v>118.6</v>
      </c>
      <c r="H37" s="389">
        <v>119</v>
      </c>
      <c r="I37" s="390">
        <v>119.1</v>
      </c>
      <c r="J37" s="391">
        <v>7.3</v>
      </c>
      <c r="K37" s="389">
        <v>0</v>
      </c>
      <c r="L37" s="389">
        <v>10.997204100652368</v>
      </c>
      <c r="M37" s="388">
        <v>0.08403361344537075</v>
      </c>
    </row>
    <row r="38" spans="1:13" ht="12.75">
      <c r="A38" s="370"/>
      <c r="B38" s="374" t="s">
        <v>234</v>
      </c>
      <c r="C38" s="378">
        <v>20.49</v>
      </c>
      <c r="D38" s="378">
        <v>100</v>
      </c>
      <c r="E38" s="118">
        <v>105.4</v>
      </c>
      <c r="F38" s="352">
        <v>105.4</v>
      </c>
      <c r="G38" s="118">
        <v>116.6</v>
      </c>
      <c r="H38" s="119">
        <v>117.2</v>
      </c>
      <c r="I38" s="120">
        <v>117.5</v>
      </c>
      <c r="J38" s="121">
        <v>5.400000000000006</v>
      </c>
      <c r="K38" s="119">
        <v>0</v>
      </c>
      <c r="L38" s="119">
        <v>11.480075901328263</v>
      </c>
      <c r="M38" s="352">
        <v>0.2559726962457347</v>
      </c>
    </row>
    <row r="39" spans="1:13" ht="12.75">
      <c r="A39" s="370"/>
      <c r="B39" s="374" t="s">
        <v>235</v>
      </c>
      <c r="C39" s="378">
        <v>19</v>
      </c>
      <c r="D39" s="378">
        <v>100</v>
      </c>
      <c r="E39" s="118">
        <v>109.4</v>
      </c>
      <c r="F39" s="352">
        <v>109.4</v>
      </c>
      <c r="G39" s="118">
        <v>120.8</v>
      </c>
      <c r="H39" s="119">
        <v>120.8</v>
      </c>
      <c r="I39" s="120">
        <v>120.8</v>
      </c>
      <c r="J39" s="121">
        <v>9.400000000000006</v>
      </c>
      <c r="K39" s="119">
        <v>0</v>
      </c>
      <c r="L39" s="119">
        <v>10.420475319926865</v>
      </c>
      <c r="M39" s="352">
        <v>0</v>
      </c>
    </row>
    <row r="40" spans="1:13" s="392" customFormat="1" ht="12.75">
      <c r="A40" s="384">
        <v>2.2</v>
      </c>
      <c r="B40" s="393" t="s">
        <v>236</v>
      </c>
      <c r="C40" s="386">
        <v>25.25</v>
      </c>
      <c r="D40" s="386">
        <v>100</v>
      </c>
      <c r="E40" s="387">
        <v>105.1</v>
      </c>
      <c r="F40" s="388">
        <v>107</v>
      </c>
      <c r="G40" s="387">
        <v>118.9</v>
      </c>
      <c r="H40" s="389">
        <v>119.1</v>
      </c>
      <c r="I40" s="390">
        <v>119.1</v>
      </c>
      <c r="J40" s="391">
        <v>7</v>
      </c>
      <c r="K40" s="389">
        <v>1.8078020932445327</v>
      </c>
      <c r="L40" s="389">
        <v>11.308411214953267</v>
      </c>
      <c r="M40" s="388">
        <v>0</v>
      </c>
    </row>
    <row r="41" spans="1:13" ht="12.75">
      <c r="A41" s="370"/>
      <c r="B41" s="374" t="s">
        <v>237</v>
      </c>
      <c r="C41" s="378">
        <v>6.31</v>
      </c>
      <c r="D41" s="378">
        <v>100</v>
      </c>
      <c r="E41" s="118">
        <v>103.5</v>
      </c>
      <c r="F41" s="352">
        <v>104.3</v>
      </c>
      <c r="G41" s="118">
        <v>111.9</v>
      </c>
      <c r="H41" s="119">
        <v>112</v>
      </c>
      <c r="I41" s="120">
        <v>112</v>
      </c>
      <c r="J41" s="121">
        <v>4.3</v>
      </c>
      <c r="K41" s="119">
        <v>0.7729468599033851</v>
      </c>
      <c r="L41" s="119">
        <v>7.382550335570471</v>
      </c>
      <c r="M41" s="352">
        <v>0</v>
      </c>
    </row>
    <row r="42" spans="1:13" ht="12.75">
      <c r="A42" s="370"/>
      <c r="B42" s="374" t="s">
        <v>238</v>
      </c>
      <c r="C42" s="378">
        <v>6.31</v>
      </c>
      <c r="D42" s="378">
        <v>100</v>
      </c>
      <c r="E42" s="118">
        <v>105.3</v>
      </c>
      <c r="F42" s="352">
        <v>106.4</v>
      </c>
      <c r="G42" s="118">
        <v>116.9</v>
      </c>
      <c r="H42" s="119">
        <v>117.1</v>
      </c>
      <c r="I42" s="120">
        <v>117.1</v>
      </c>
      <c r="J42" s="121">
        <v>6.400000000000006</v>
      </c>
      <c r="K42" s="119">
        <v>1.0446343779677107</v>
      </c>
      <c r="L42" s="119">
        <v>10.056390977443598</v>
      </c>
      <c r="M42" s="352">
        <v>0</v>
      </c>
    </row>
    <row r="43" spans="1:13" ht="12.75">
      <c r="A43" s="370"/>
      <c r="B43" s="374" t="s">
        <v>239</v>
      </c>
      <c r="C43" s="378">
        <v>6.31</v>
      </c>
      <c r="D43" s="378">
        <v>100</v>
      </c>
      <c r="E43" s="118">
        <v>105.9</v>
      </c>
      <c r="F43" s="352">
        <v>108.2</v>
      </c>
      <c r="G43" s="118">
        <v>122.1</v>
      </c>
      <c r="H43" s="119">
        <v>122.3</v>
      </c>
      <c r="I43" s="120">
        <v>122.3</v>
      </c>
      <c r="J43" s="121">
        <v>8.2</v>
      </c>
      <c r="K43" s="119">
        <v>2.1718602455146367</v>
      </c>
      <c r="L43" s="119">
        <v>13.031423290203321</v>
      </c>
      <c r="M43" s="352">
        <v>0</v>
      </c>
    </row>
    <row r="44" spans="1:13" ht="12.75">
      <c r="A44" s="370"/>
      <c r="B44" s="374" t="s">
        <v>240</v>
      </c>
      <c r="C44" s="378">
        <v>6.32</v>
      </c>
      <c r="D44" s="378">
        <v>100</v>
      </c>
      <c r="E44" s="118">
        <v>105.8</v>
      </c>
      <c r="F44" s="352">
        <v>109</v>
      </c>
      <c r="G44" s="118">
        <v>124.9</v>
      </c>
      <c r="H44" s="119">
        <v>125.3</v>
      </c>
      <c r="I44" s="120">
        <v>125.3</v>
      </c>
      <c r="J44" s="121">
        <v>9.000000000000014</v>
      </c>
      <c r="K44" s="119">
        <v>3.024574669187146</v>
      </c>
      <c r="L44" s="119">
        <v>14.954128440366958</v>
      </c>
      <c r="M44" s="352">
        <v>0</v>
      </c>
    </row>
    <row r="45" spans="1:13" s="392" customFormat="1" ht="12.75">
      <c r="A45" s="384">
        <v>2.3</v>
      </c>
      <c r="B45" s="393" t="s">
        <v>241</v>
      </c>
      <c r="C45" s="386">
        <v>8.29</v>
      </c>
      <c r="D45" s="386">
        <v>100</v>
      </c>
      <c r="E45" s="387">
        <v>100.3</v>
      </c>
      <c r="F45" s="388">
        <v>102.1</v>
      </c>
      <c r="G45" s="387">
        <v>107.7</v>
      </c>
      <c r="H45" s="389">
        <v>107.8</v>
      </c>
      <c r="I45" s="390">
        <v>107.9</v>
      </c>
      <c r="J45" s="391">
        <v>2.0999999999999943</v>
      </c>
      <c r="K45" s="389">
        <v>1.7946161515453696</v>
      </c>
      <c r="L45" s="389">
        <v>5.680705190989244</v>
      </c>
      <c r="M45" s="388">
        <v>0.09276437847867669</v>
      </c>
    </row>
    <row r="46" spans="1:13" s="392" customFormat="1" ht="12.75">
      <c r="A46" s="384"/>
      <c r="B46" s="393" t="s">
        <v>242</v>
      </c>
      <c r="C46" s="386">
        <v>2.76</v>
      </c>
      <c r="D46" s="386">
        <v>100</v>
      </c>
      <c r="E46" s="387">
        <v>101.2</v>
      </c>
      <c r="F46" s="388">
        <v>103.5</v>
      </c>
      <c r="G46" s="387">
        <v>108.6</v>
      </c>
      <c r="H46" s="389">
        <v>108.9</v>
      </c>
      <c r="I46" s="390">
        <v>108.9</v>
      </c>
      <c r="J46" s="391">
        <v>3.499999999999986</v>
      </c>
      <c r="K46" s="389">
        <v>2.2727272727272663</v>
      </c>
      <c r="L46" s="389">
        <v>5.217391304347842</v>
      </c>
      <c r="M46" s="388">
        <v>0</v>
      </c>
    </row>
    <row r="47" spans="1:13" ht="12.75">
      <c r="A47" s="370"/>
      <c r="B47" s="374" t="s">
        <v>238</v>
      </c>
      <c r="C47" s="378">
        <v>1.38</v>
      </c>
      <c r="D47" s="378">
        <v>100</v>
      </c>
      <c r="E47" s="118">
        <v>101</v>
      </c>
      <c r="F47" s="352">
        <v>103.7</v>
      </c>
      <c r="G47" s="118">
        <v>108.5</v>
      </c>
      <c r="H47" s="119">
        <v>109.1</v>
      </c>
      <c r="I47" s="120">
        <v>109.1</v>
      </c>
      <c r="J47" s="121">
        <v>3.6999999999999886</v>
      </c>
      <c r="K47" s="119">
        <v>2.6732673267326703</v>
      </c>
      <c r="L47" s="119">
        <v>5.20732883317261</v>
      </c>
      <c r="M47" s="352">
        <v>0</v>
      </c>
    </row>
    <row r="48" spans="1:13" ht="12.75">
      <c r="A48" s="370"/>
      <c r="B48" s="374" t="s">
        <v>240</v>
      </c>
      <c r="C48" s="378">
        <v>1.38</v>
      </c>
      <c r="D48" s="378">
        <v>100</v>
      </c>
      <c r="E48" s="118">
        <v>101.4</v>
      </c>
      <c r="F48" s="352">
        <v>103.3</v>
      </c>
      <c r="G48" s="118">
        <v>108.7</v>
      </c>
      <c r="H48" s="119">
        <v>108.7</v>
      </c>
      <c r="I48" s="120">
        <v>108.7</v>
      </c>
      <c r="J48" s="121">
        <v>3.3</v>
      </c>
      <c r="K48" s="119">
        <v>1.8737672583826424</v>
      </c>
      <c r="L48" s="119">
        <v>5.227492739593416</v>
      </c>
      <c r="M48" s="352">
        <v>0</v>
      </c>
    </row>
    <row r="49" spans="1:13" s="392" customFormat="1" ht="12.75">
      <c r="A49" s="384"/>
      <c r="B49" s="393" t="s">
        <v>243</v>
      </c>
      <c r="C49" s="386">
        <v>2.76</v>
      </c>
      <c r="D49" s="386">
        <v>100</v>
      </c>
      <c r="E49" s="387">
        <v>100.6</v>
      </c>
      <c r="F49" s="388">
        <v>102.1</v>
      </c>
      <c r="G49" s="387">
        <v>106.1</v>
      </c>
      <c r="H49" s="389">
        <v>106.1</v>
      </c>
      <c r="I49" s="390">
        <v>106.1</v>
      </c>
      <c r="J49" s="391">
        <v>2.0999999999999943</v>
      </c>
      <c r="K49" s="389">
        <v>1.4910536779324133</v>
      </c>
      <c r="L49" s="389">
        <v>3.917727717923597</v>
      </c>
      <c r="M49" s="388">
        <v>0</v>
      </c>
    </row>
    <row r="50" spans="1:13" ht="12.75">
      <c r="A50" s="370"/>
      <c r="B50" s="374" t="s">
        <v>238</v>
      </c>
      <c r="C50" s="378">
        <v>1.38</v>
      </c>
      <c r="D50" s="378">
        <v>100</v>
      </c>
      <c r="E50" s="118">
        <v>100.3</v>
      </c>
      <c r="F50" s="352">
        <v>102.6</v>
      </c>
      <c r="G50" s="118">
        <v>107.3</v>
      </c>
      <c r="H50" s="119">
        <v>107.3</v>
      </c>
      <c r="I50" s="120">
        <v>107.3</v>
      </c>
      <c r="J50" s="121">
        <v>2.6000000000000085</v>
      </c>
      <c r="K50" s="119">
        <v>2.293120638085739</v>
      </c>
      <c r="L50" s="119">
        <v>4.580896686159846</v>
      </c>
      <c r="M50" s="352">
        <v>0</v>
      </c>
    </row>
    <row r="51" spans="1:13" ht="12.75">
      <c r="A51" s="370"/>
      <c r="B51" s="374" t="s">
        <v>240</v>
      </c>
      <c r="C51" s="378">
        <v>1.38</v>
      </c>
      <c r="D51" s="378">
        <v>100</v>
      </c>
      <c r="E51" s="118">
        <v>100.9</v>
      </c>
      <c r="F51" s="352">
        <v>101.7</v>
      </c>
      <c r="G51" s="118">
        <v>105</v>
      </c>
      <c r="H51" s="119">
        <v>105</v>
      </c>
      <c r="I51" s="120">
        <v>105</v>
      </c>
      <c r="J51" s="121">
        <v>1.700000000000017</v>
      </c>
      <c r="K51" s="119">
        <v>0.792864222001981</v>
      </c>
      <c r="L51" s="119">
        <v>3.2448377581120837</v>
      </c>
      <c r="M51" s="352">
        <v>0</v>
      </c>
    </row>
    <row r="52" spans="1:13" s="392" customFormat="1" ht="12.75">
      <c r="A52" s="384"/>
      <c r="B52" s="393" t="s">
        <v>738</v>
      </c>
      <c r="C52" s="386">
        <v>2.77</v>
      </c>
      <c r="D52" s="386">
        <v>100</v>
      </c>
      <c r="E52" s="387">
        <v>99.1</v>
      </c>
      <c r="F52" s="388">
        <v>100.7</v>
      </c>
      <c r="G52" s="387">
        <v>108.4</v>
      </c>
      <c r="H52" s="389">
        <v>108.5</v>
      </c>
      <c r="I52" s="390">
        <v>108.8</v>
      </c>
      <c r="J52" s="391">
        <v>0.700000000000017</v>
      </c>
      <c r="K52" s="389">
        <v>1.614530776992936</v>
      </c>
      <c r="L52" s="389">
        <v>8.043694141012907</v>
      </c>
      <c r="M52" s="388">
        <v>0.2764976958525409</v>
      </c>
    </row>
    <row r="53" spans="1:13" ht="12.75">
      <c r="A53" s="370"/>
      <c r="B53" s="374" t="s">
        <v>234</v>
      </c>
      <c r="C53" s="378">
        <v>1.38</v>
      </c>
      <c r="D53" s="378">
        <v>100</v>
      </c>
      <c r="E53" s="118">
        <v>99</v>
      </c>
      <c r="F53" s="352">
        <v>100.3</v>
      </c>
      <c r="G53" s="118">
        <v>107.8</v>
      </c>
      <c r="H53" s="119">
        <v>107.9</v>
      </c>
      <c r="I53" s="120">
        <v>108.2</v>
      </c>
      <c r="J53" s="121">
        <v>0.29999999999998295</v>
      </c>
      <c r="K53" s="119">
        <v>1.3131313131313078</v>
      </c>
      <c r="L53" s="119">
        <v>7.876370887337998</v>
      </c>
      <c r="M53" s="352">
        <v>0.27803521779425466</v>
      </c>
    </row>
    <row r="54" spans="1:13" ht="12.75">
      <c r="A54" s="371"/>
      <c r="B54" s="376" t="s">
        <v>235</v>
      </c>
      <c r="C54" s="379">
        <v>1.39</v>
      </c>
      <c r="D54" s="379">
        <v>100</v>
      </c>
      <c r="E54" s="353">
        <v>99.3</v>
      </c>
      <c r="F54" s="357">
        <v>101.1</v>
      </c>
      <c r="G54" s="353">
        <v>109</v>
      </c>
      <c r="H54" s="354">
        <v>109</v>
      </c>
      <c r="I54" s="355">
        <v>109.3</v>
      </c>
      <c r="J54" s="356">
        <v>1.0999999999999943</v>
      </c>
      <c r="K54" s="354">
        <v>1.8126888217522747</v>
      </c>
      <c r="L54" s="354">
        <v>8.110781404549954</v>
      </c>
      <c r="M54" s="357">
        <v>0.2752293577981533</v>
      </c>
    </row>
    <row r="55" ht="12.75">
      <c r="B55" s="349" t="s">
        <v>208</v>
      </c>
    </row>
  </sheetData>
  <mergeCells count="13">
    <mergeCell ref="K6:K7"/>
    <mergeCell ref="L6:L7"/>
    <mergeCell ref="M6:M7"/>
    <mergeCell ref="J5:M5"/>
    <mergeCell ref="J6:J7"/>
    <mergeCell ref="A1:M1"/>
    <mergeCell ref="A2:M2"/>
    <mergeCell ref="A3:M3"/>
    <mergeCell ref="A4:M4"/>
    <mergeCell ref="A5:A6"/>
    <mergeCell ref="B5:B6"/>
    <mergeCell ref="E5:F5"/>
    <mergeCell ref="G5:I5"/>
  </mergeCells>
  <printOptions/>
  <pageMargins left="1.3" right="1.3" top="2" bottom="2" header="0.5" footer="0.5"/>
  <pageSetup fitToHeight="1" fitToWidth="1" horizontalDpi="600" verticalDpi="600" orientation="portrait" paperSize="9" scale="61" r:id="rId1"/>
</worksheet>
</file>

<file path=xl/worksheets/sheet14.xml><?xml version="1.0" encoding="utf-8"?>
<worksheet xmlns="http://schemas.openxmlformats.org/spreadsheetml/2006/main" xmlns:r="http://schemas.openxmlformats.org/officeDocument/2006/relationships">
  <sheetPr>
    <pageSetUpPr fitToPage="1"/>
  </sheetPr>
  <dimension ref="A1:U50"/>
  <sheetViews>
    <sheetView workbookViewId="0" topLeftCell="A1">
      <selection activeCell="E6" sqref="E6:G6"/>
    </sheetView>
  </sheetViews>
  <sheetFormatPr defaultColWidth="11.00390625" defaultRowHeight="12.75"/>
  <cols>
    <col min="1" max="1" width="40.140625" style="9" customWidth="1"/>
    <col min="2" max="4" width="9.00390625" style="9" customWidth="1"/>
    <col min="5" max="5" width="8.7109375" style="9" customWidth="1"/>
    <col min="6" max="6" width="9.140625" style="9" customWidth="1"/>
    <col min="7" max="7" width="9.8515625" style="9" customWidth="1"/>
    <col min="8" max="16384" width="11.00390625" style="9" customWidth="1"/>
  </cols>
  <sheetData>
    <row r="1" spans="1:7" ht="15.75">
      <c r="A1" s="1066" t="s">
        <v>279</v>
      </c>
      <c r="B1" s="1066"/>
      <c r="C1" s="1066"/>
      <c r="D1" s="1066"/>
      <c r="E1" s="1066"/>
      <c r="F1" s="1066"/>
      <c r="G1" s="1066"/>
    </row>
    <row r="2" spans="1:7" s="394" customFormat="1" ht="20.25" customHeight="1">
      <c r="A2" s="1067" t="s">
        <v>740</v>
      </c>
      <c r="B2" s="1067"/>
      <c r="C2" s="1067"/>
      <c r="D2" s="1067"/>
      <c r="E2" s="1067"/>
      <c r="F2" s="1067"/>
      <c r="G2" s="1067"/>
    </row>
    <row r="3" spans="1:21" s="425" customFormat="1" ht="15" customHeight="1">
      <c r="A3" s="998" t="s">
        <v>246</v>
      </c>
      <c r="B3" s="998"/>
      <c r="C3" s="998"/>
      <c r="D3" s="998"/>
      <c r="E3" s="998"/>
      <c r="F3" s="998"/>
      <c r="G3" s="998"/>
      <c r="H3" s="261"/>
      <c r="I3" s="261"/>
      <c r="J3" s="261"/>
      <c r="K3" s="261"/>
      <c r="L3" s="261"/>
      <c r="M3" s="261"/>
      <c r="N3" s="261"/>
      <c r="O3" s="261"/>
      <c r="P3" s="261"/>
      <c r="Q3" s="261"/>
      <c r="R3" s="261"/>
      <c r="S3" s="261"/>
      <c r="T3" s="261"/>
      <c r="U3" s="261"/>
    </row>
    <row r="4" spans="1:7" s="426" customFormat="1" ht="16.5" customHeight="1">
      <c r="A4" s="1066" t="s">
        <v>826</v>
      </c>
      <c r="B4" s="1066"/>
      <c r="C4" s="1066"/>
      <c r="D4" s="1066"/>
      <c r="E4" s="1066"/>
      <c r="F4" s="1066"/>
      <c r="G4" s="1066"/>
    </row>
    <row r="5" spans="1:7" ht="12" customHeight="1">
      <c r="A5" s="47"/>
      <c r="B5" s="47"/>
      <c r="C5" s="47"/>
      <c r="D5" s="47"/>
      <c r="E5" s="47"/>
      <c r="F5" s="47"/>
      <c r="G5" s="395" t="s">
        <v>720</v>
      </c>
    </row>
    <row r="6" spans="1:7" s="53" customFormat="1" ht="12" customHeight="1">
      <c r="A6" s="431"/>
      <c r="B6" s="1068" t="s">
        <v>7</v>
      </c>
      <c r="C6" s="1068"/>
      <c r="D6" s="1069"/>
      <c r="E6" s="1064" t="s">
        <v>313</v>
      </c>
      <c r="F6" s="1064"/>
      <c r="G6" s="1065"/>
    </row>
    <row r="7" spans="1:7" s="396" customFormat="1" ht="12" customHeight="1">
      <c r="A7" s="432" t="s">
        <v>247</v>
      </c>
      <c r="B7" s="433" t="s">
        <v>85</v>
      </c>
      <c r="C7" s="433" t="s">
        <v>2</v>
      </c>
      <c r="D7" s="433" t="s">
        <v>797</v>
      </c>
      <c r="E7" s="450" t="s">
        <v>85</v>
      </c>
      <c r="F7" s="433" t="s">
        <v>2</v>
      </c>
      <c r="G7" s="433" t="s">
        <v>797</v>
      </c>
    </row>
    <row r="8" spans="1:7" s="10" customFormat="1" ht="14.25" customHeight="1">
      <c r="A8" s="427" t="s">
        <v>249</v>
      </c>
      <c r="B8" s="519">
        <v>61571.7</v>
      </c>
      <c r="C8" s="519">
        <v>71115.9</v>
      </c>
      <c r="D8" s="519">
        <v>77488.7</v>
      </c>
      <c r="E8" s="397">
        <v>9.186717076423271</v>
      </c>
      <c r="F8" s="397">
        <v>15.500952548005003</v>
      </c>
      <c r="G8" s="397">
        <v>8.961146522788841</v>
      </c>
    </row>
    <row r="9" spans="1:7" s="17" customFormat="1" ht="12" customHeight="1">
      <c r="A9" s="428" t="s">
        <v>250</v>
      </c>
      <c r="B9" s="400">
        <v>44293.7</v>
      </c>
      <c r="C9" s="400">
        <v>48342.1</v>
      </c>
      <c r="D9" s="400">
        <v>52973.3</v>
      </c>
      <c r="E9" s="398" t="s">
        <v>251</v>
      </c>
      <c r="F9" s="399">
        <v>9.139900256695652</v>
      </c>
      <c r="G9" s="399">
        <v>9.580055479592332</v>
      </c>
    </row>
    <row r="10" spans="1:7" s="17" customFormat="1" ht="12.75" customHeight="1">
      <c r="A10" s="428" t="s">
        <v>252</v>
      </c>
      <c r="B10" s="400">
        <v>8847</v>
      </c>
      <c r="C10" s="400">
        <v>12026.8</v>
      </c>
      <c r="D10" s="400">
        <v>14433.1</v>
      </c>
      <c r="E10" s="398" t="s">
        <v>251</v>
      </c>
      <c r="F10" s="399">
        <v>35.94212727478244</v>
      </c>
      <c r="G10" s="399">
        <v>20.00781587787271</v>
      </c>
    </row>
    <row r="11" spans="1:7" s="402" customFormat="1" ht="11.25" customHeight="1">
      <c r="A11" s="429" t="s">
        <v>253</v>
      </c>
      <c r="B11" s="403">
        <v>8444.5</v>
      </c>
      <c r="C11" s="403">
        <v>11265.6</v>
      </c>
      <c r="D11" s="403">
        <v>12390.9</v>
      </c>
      <c r="E11" s="398" t="s">
        <v>251</v>
      </c>
      <c r="F11" s="401">
        <v>33.40754337142521</v>
      </c>
      <c r="G11" s="401">
        <v>9.988815509160606</v>
      </c>
    </row>
    <row r="12" spans="1:7" s="402" customFormat="1" ht="14.25" customHeight="1">
      <c r="A12" s="429" t="s">
        <v>254</v>
      </c>
      <c r="B12" s="403">
        <v>402.5</v>
      </c>
      <c r="C12" s="403">
        <v>761.2</v>
      </c>
      <c r="D12" s="403">
        <v>2042.2</v>
      </c>
      <c r="E12" s="398" t="s">
        <v>251</v>
      </c>
      <c r="F12" s="398">
        <v>89.11801242236027</v>
      </c>
      <c r="G12" s="398">
        <v>168.28691539674193</v>
      </c>
    </row>
    <row r="13" spans="1:7" s="402" customFormat="1" ht="14.25" customHeight="1">
      <c r="A13" s="428" t="s">
        <v>255</v>
      </c>
      <c r="B13" s="403">
        <v>7040.7</v>
      </c>
      <c r="C13" s="403">
        <v>8440.3</v>
      </c>
      <c r="D13" s="403">
        <v>7962.9</v>
      </c>
      <c r="E13" s="398" t="s">
        <v>251</v>
      </c>
      <c r="F13" s="401">
        <v>19.87870524237646</v>
      </c>
      <c r="G13" s="401">
        <v>-5.65619705460706</v>
      </c>
    </row>
    <row r="14" spans="1:7" s="17" customFormat="1" ht="18" customHeight="1">
      <c r="A14" s="430" t="s">
        <v>256</v>
      </c>
      <c r="B14" s="520">
        <v>1390.3</v>
      </c>
      <c r="C14" s="520">
        <v>2306.7</v>
      </c>
      <c r="D14" s="520">
        <v>2119.4</v>
      </c>
      <c r="E14" s="404">
        <v>-12.195275988379445</v>
      </c>
      <c r="F14" s="404">
        <v>65.91383154714809</v>
      </c>
      <c r="G14" s="404">
        <v>-8.119824858022271</v>
      </c>
    </row>
    <row r="15" spans="1:7" s="10" customFormat="1" ht="21" customHeight="1">
      <c r="A15" s="427" t="s">
        <v>257</v>
      </c>
      <c r="B15" s="407">
        <v>8068.4</v>
      </c>
      <c r="C15" s="407">
        <v>10507</v>
      </c>
      <c r="D15" s="407">
        <v>8806.2</v>
      </c>
      <c r="E15" s="406">
        <v>11.431215213998644</v>
      </c>
      <c r="F15" s="406">
        <v>30.224084081106543</v>
      </c>
      <c r="G15" s="406">
        <v>-16.1873037022937</v>
      </c>
    </row>
    <row r="16" spans="1:7" s="17" customFormat="1" ht="18" customHeight="1">
      <c r="A16" s="428" t="s">
        <v>250</v>
      </c>
      <c r="B16" s="400">
        <v>5510.7</v>
      </c>
      <c r="C16" s="400">
        <v>5954.9</v>
      </c>
      <c r="D16" s="400">
        <v>5209.9</v>
      </c>
      <c r="E16" s="398" t="s">
        <v>251</v>
      </c>
      <c r="F16" s="399">
        <v>8.060681946032261</v>
      </c>
      <c r="G16" s="399">
        <v>-12.510705469445332</v>
      </c>
    </row>
    <row r="17" spans="1:7" s="17" customFormat="1" ht="18" customHeight="1">
      <c r="A17" s="428" t="s">
        <v>252</v>
      </c>
      <c r="B17" s="400">
        <v>1914.7</v>
      </c>
      <c r="C17" s="400">
        <v>2695.5</v>
      </c>
      <c r="D17" s="400">
        <v>2766.1</v>
      </c>
      <c r="E17" s="398" t="s">
        <v>251</v>
      </c>
      <c r="F17" s="399">
        <v>40.77923434480597</v>
      </c>
      <c r="G17" s="399">
        <v>2.619180115006489</v>
      </c>
    </row>
    <row r="18" spans="1:7" s="17" customFormat="1" ht="12.75" customHeight="1">
      <c r="A18" s="430" t="s">
        <v>255</v>
      </c>
      <c r="B18" s="520">
        <v>643</v>
      </c>
      <c r="C18" s="520">
        <v>1856.6</v>
      </c>
      <c r="D18" s="520">
        <v>830.2</v>
      </c>
      <c r="E18" s="398" t="s">
        <v>251</v>
      </c>
      <c r="F18" s="404">
        <v>188.7402799377916</v>
      </c>
      <c r="G18" s="404">
        <v>-55.28385220295162</v>
      </c>
    </row>
    <row r="19" spans="1:7" s="10" customFormat="1" ht="18.75" customHeight="1">
      <c r="A19" s="427" t="s">
        <v>258</v>
      </c>
      <c r="B19" s="407">
        <v>53503.3</v>
      </c>
      <c r="C19" s="407">
        <v>60608.9</v>
      </c>
      <c r="D19" s="407">
        <v>68682.5</v>
      </c>
      <c r="E19" s="397">
        <v>8.856064536474712</v>
      </c>
      <c r="F19" s="406">
        <v>13.28067614520972</v>
      </c>
      <c r="G19" s="406">
        <v>13.320815919774171</v>
      </c>
    </row>
    <row r="20" spans="1:7" s="17" customFormat="1" ht="18" customHeight="1">
      <c r="A20" s="428" t="s">
        <v>250</v>
      </c>
      <c r="B20" s="400">
        <v>38783</v>
      </c>
      <c r="C20" s="400">
        <v>42387.2</v>
      </c>
      <c r="D20" s="400">
        <v>47763.4</v>
      </c>
      <c r="E20" s="398" t="s">
        <v>251</v>
      </c>
      <c r="F20" s="399">
        <v>9.293247041229396</v>
      </c>
      <c r="G20" s="399">
        <v>12.683545976143753</v>
      </c>
    </row>
    <row r="21" spans="1:7" s="17" customFormat="1" ht="18" customHeight="1">
      <c r="A21" s="428" t="s">
        <v>252</v>
      </c>
      <c r="B21" s="400">
        <v>6932.3</v>
      </c>
      <c r="C21" s="400">
        <v>9331.3</v>
      </c>
      <c r="D21" s="400">
        <v>11667</v>
      </c>
      <c r="E21" s="398" t="s">
        <v>251</v>
      </c>
      <c r="F21" s="399">
        <v>34.606119181224166</v>
      </c>
      <c r="G21" s="399">
        <v>25.030810283668885</v>
      </c>
    </row>
    <row r="22" spans="1:7" s="17" customFormat="1" ht="18" customHeight="1">
      <c r="A22" s="428" t="s">
        <v>255</v>
      </c>
      <c r="B22" s="400">
        <v>6397.7</v>
      </c>
      <c r="C22" s="400">
        <v>6583.7</v>
      </c>
      <c r="D22" s="400">
        <v>7132.7</v>
      </c>
      <c r="E22" s="398" t="s">
        <v>251</v>
      </c>
      <c r="F22" s="399">
        <v>2.907294809071996</v>
      </c>
      <c r="G22" s="399">
        <v>8.33877606816837</v>
      </c>
    </row>
    <row r="23" spans="1:7" s="17" customFormat="1" ht="18" customHeight="1">
      <c r="A23" s="430" t="s">
        <v>259</v>
      </c>
      <c r="B23" s="520">
        <v>1390.3</v>
      </c>
      <c r="C23" s="520">
        <v>2306.7</v>
      </c>
      <c r="D23" s="520">
        <v>2119.4</v>
      </c>
      <c r="E23" s="404">
        <v>-12.195275988379445</v>
      </c>
      <c r="F23" s="404">
        <v>65.91383154714809</v>
      </c>
      <c r="G23" s="404">
        <v>-8.119824858022271</v>
      </c>
    </row>
    <row r="24" spans="1:7" s="10" customFormat="1" ht="20.25" customHeight="1">
      <c r="A24" s="427" t="s">
        <v>825</v>
      </c>
      <c r="B24" s="407">
        <v>52149.5</v>
      </c>
      <c r="C24" s="407">
        <v>57987.8</v>
      </c>
      <c r="D24" s="407">
        <v>72703.4</v>
      </c>
      <c r="E24" s="406">
        <v>13.603835772807585</v>
      </c>
      <c r="F24" s="406">
        <v>11.195313473762951</v>
      </c>
      <c r="G24" s="406">
        <v>25.377062071677116</v>
      </c>
    </row>
    <row r="25" spans="1:7" s="17" customFormat="1" ht="12.75" customHeight="1">
      <c r="A25" s="428" t="s">
        <v>260</v>
      </c>
      <c r="B25" s="400">
        <v>46306.1</v>
      </c>
      <c r="C25" s="400">
        <v>46375.3</v>
      </c>
      <c r="D25" s="400">
        <v>56652.7</v>
      </c>
      <c r="E25" s="399">
        <v>11.694811820240876</v>
      </c>
      <c r="F25" s="399">
        <v>0.14944035451053828</v>
      </c>
      <c r="G25" s="399">
        <v>22.161366072025395</v>
      </c>
    </row>
    <row r="26" spans="1:7" s="17" customFormat="1" ht="15.75" customHeight="1">
      <c r="A26" s="428" t="s">
        <v>261</v>
      </c>
      <c r="B26" s="400">
        <v>4143.3</v>
      </c>
      <c r="C26" s="400">
        <v>7069.6</v>
      </c>
      <c r="D26" s="400">
        <v>11429.9</v>
      </c>
      <c r="E26" s="399">
        <v>46.686256461091844</v>
      </c>
      <c r="F26" s="399">
        <v>70.62727777375522</v>
      </c>
      <c r="G26" s="399">
        <v>61.67675681792461</v>
      </c>
    </row>
    <row r="27" spans="1:7" s="17" customFormat="1" ht="15" customHeight="1">
      <c r="A27" s="428" t="s">
        <v>262</v>
      </c>
      <c r="B27" s="400">
        <v>1227.4</v>
      </c>
      <c r="C27" s="400">
        <v>1616.8</v>
      </c>
      <c r="D27" s="400">
        <v>3015.3</v>
      </c>
      <c r="E27" s="399">
        <v>-7.120696178584934</v>
      </c>
      <c r="F27" s="399">
        <v>31.725598826788335</v>
      </c>
      <c r="G27" s="399">
        <v>86.49802078179118</v>
      </c>
    </row>
    <row r="28" spans="1:7" s="17" customFormat="1" ht="14.25" customHeight="1">
      <c r="A28" s="428" t="s">
        <v>263</v>
      </c>
      <c r="B28" s="400">
        <v>360.5</v>
      </c>
      <c r="C28" s="400">
        <v>-606.7</v>
      </c>
      <c r="D28" s="400">
        <v>-31.6</v>
      </c>
      <c r="E28" s="399">
        <v>40.32697547683925</v>
      </c>
      <c r="F28" s="399">
        <v>-268.29403606102636</v>
      </c>
      <c r="G28" s="399">
        <v>-94.79149497280369</v>
      </c>
    </row>
    <row r="29" spans="1:7" s="17" customFormat="1" ht="14.25" customHeight="1">
      <c r="A29" s="428" t="s">
        <v>264</v>
      </c>
      <c r="B29" s="400">
        <v>112.2</v>
      </c>
      <c r="C29" s="400">
        <v>167.5</v>
      </c>
      <c r="D29" s="400">
        <v>112.8</v>
      </c>
      <c r="E29" s="399">
        <v>155</v>
      </c>
      <c r="F29" s="399">
        <v>49.286987522281635</v>
      </c>
      <c r="G29" s="399">
        <v>-32.656716417910445</v>
      </c>
    </row>
    <row r="30" spans="1:7" s="17" customFormat="1" ht="17.25" customHeight="1">
      <c r="A30" s="415" t="s">
        <v>265</v>
      </c>
      <c r="B30" s="523" t="s">
        <v>251</v>
      </c>
      <c r="C30" s="524">
        <v>3365.3</v>
      </c>
      <c r="D30" s="524">
        <v>1524.3</v>
      </c>
      <c r="E30" s="416" t="s">
        <v>251</v>
      </c>
      <c r="F30" s="416" t="s">
        <v>251</v>
      </c>
      <c r="G30" s="417">
        <v>-54.70537544943988</v>
      </c>
    </row>
    <row r="31" spans="1:7" s="10" customFormat="1" ht="15.75" customHeight="1">
      <c r="A31" s="408" t="s">
        <v>266</v>
      </c>
      <c r="B31" s="409">
        <v>-1353.8</v>
      </c>
      <c r="C31" s="409">
        <v>-2621.099999999984</v>
      </c>
      <c r="D31" s="409">
        <v>4020.899999999994</v>
      </c>
      <c r="E31" s="410">
        <v>-58.29071415367556</v>
      </c>
      <c r="F31" s="410">
        <v>93.61057763332681</v>
      </c>
      <c r="G31" s="410">
        <v>-253.40505894471858</v>
      </c>
    </row>
    <row r="32" spans="1:7" s="10" customFormat="1" ht="21" customHeight="1">
      <c r="A32" s="427" t="s">
        <v>267</v>
      </c>
      <c r="B32" s="411">
        <v>1353.8</v>
      </c>
      <c r="C32" s="411">
        <v>2621.1</v>
      </c>
      <c r="D32" s="411">
        <v>-4020.3</v>
      </c>
      <c r="E32" s="405">
        <v>-58.29071415367552</v>
      </c>
      <c r="F32" s="405">
        <v>93.61057763332848</v>
      </c>
      <c r="G32" s="405">
        <v>-253.3821677921483</v>
      </c>
    </row>
    <row r="33" spans="1:7" s="17" customFormat="1" ht="14.25" customHeight="1">
      <c r="A33" s="428" t="s">
        <v>268</v>
      </c>
      <c r="B33" s="400">
        <v>-221.9</v>
      </c>
      <c r="C33" s="400">
        <v>-168.8</v>
      </c>
      <c r="D33" s="400">
        <v>-6396</v>
      </c>
      <c r="E33" s="399">
        <v>-94.40451874826638</v>
      </c>
      <c r="F33" s="399">
        <v>-23.92969806219035</v>
      </c>
      <c r="G33" s="399">
        <v>3689.0995260663544</v>
      </c>
    </row>
    <row r="34" spans="1:7" s="17" customFormat="1" ht="14.25" customHeight="1">
      <c r="A34" s="428" t="s">
        <v>269</v>
      </c>
      <c r="B34" s="400">
        <f>SUM(B35:B38)</f>
        <v>3858.1</v>
      </c>
      <c r="C34" s="400">
        <f>SUM(C35:C38)</f>
        <v>7097.5</v>
      </c>
      <c r="D34" s="400">
        <f>SUM(D35:D38)</f>
        <v>10030.8</v>
      </c>
      <c r="E34" s="398">
        <v>29.128455719927693</v>
      </c>
      <c r="F34" s="398">
        <v>83.96360903035173</v>
      </c>
      <c r="G34" s="398">
        <v>41.32863684395913</v>
      </c>
    </row>
    <row r="35" spans="1:7" s="402" customFormat="1" ht="14.25" customHeight="1">
      <c r="A35" s="429" t="s">
        <v>270</v>
      </c>
      <c r="B35" s="403">
        <v>3641.2</v>
      </c>
      <c r="C35" s="403">
        <v>6097.5</v>
      </c>
      <c r="D35" s="403">
        <v>6390</v>
      </c>
      <c r="E35" s="398">
        <v>55.6068376068376</v>
      </c>
      <c r="F35" s="398">
        <v>67.458530154894</v>
      </c>
      <c r="G35" s="398">
        <v>4.797047970479705</v>
      </c>
    </row>
    <row r="36" spans="1:7" s="402" customFormat="1" ht="14.25" customHeight="1">
      <c r="A36" s="429" t="s">
        <v>271</v>
      </c>
      <c r="B36" s="403">
        <v>0</v>
      </c>
      <c r="C36" s="403">
        <v>750</v>
      </c>
      <c r="D36" s="403">
        <v>3300</v>
      </c>
      <c r="E36" s="398" t="s">
        <v>251</v>
      </c>
      <c r="F36" s="398" t="s">
        <v>251</v>
      </c>
      <c r="G36" s="398" t="s">
        <v>251</v>
      </c>
    </row>
    <row r="37" spans="1:7" s="402" customFormat="1" ht="15.75" customHeight="1">
      <c r="A37" s="429" t="s">
        <v>272</v>
      </c>
      <c r="B37" s="403">
        <v>216.9</v>
      </c>
      <c r="C37" s="403">
        <v>0</v>
      </c>
      <c r="D37" s="403">
        <v>0</v>
      </c>
      <c r="E37" s="398">
        <v>-45.775</v>
      </c>
      <c r="F37" s="398">
        <v>-100</v>
      </c>
      <c r="G37" s="399" t="s">
        <v>251</v>
      </c>
    </row>
    <row r="38" spans="1:7" s="402" customFormat="1" ht="16.5" customHeight="1">
      <c r="A38" s="429" t="s">
        <v>273</v>
      </c>
      <c r="B38" s="403">
        <v>0</v>
      </c>
      <c r="C38" s="403">
        <v>250</v>
      </c>
      <c r="D38" s="403">
        <v>340.8</v>
      </c>
      <c r="E38" s="398">
        <v>-100</v>
      </c>
      <c r="F38" s="398" t="s">
        <v>251</v>
      </c>
      <c r="G38" s="398" t="s">
        <v>251</v>
      </c>
    </row>
    <row r="39" spans="1:7" s="402" customFormat="1" ht="15" customHeight="1">
      <c r="A39" s="429" t="s">
        <v>739</v>
      </c>
      <c r="B39" s="400">
        <v>-4016.3</v>
      </c>
      <c r="C39" s="412">
        <v>-7017.7</v>
      </c>
      <c r="D39" s="412">
        <v>-16781.3</v>
      </c>
      <c r="E39" s="398">
        <v>-30.898799077801858</v>
      </c>
      <c r="F39" s="398">
        <v>74.73047332121602</v>
      </c>
      <c r="G39" s="398">
        <v>139.12820439745215</v>
      </c>
    </row>
    <row r="40" spans="1:7" s="402" customFormat="1" ht="18" customHeight="1">
      <c r="A40" s="429" t="s">
        <v>274</v>
      </c>
      <c r="B40" s="403">
        <v>-63.7</v>
      </c>
      <c r="C40" s="403">
        <v>-248.6</v>
      </c>
      <c r="D40" s="403">
        <v>354.5</v>
      </c>
      <c r="E40" s="401">
        <v>-94.41864540436345</v>
      </c>
      <c r="F40" s="401">
        <v>290.26687598116166</v>
      </c>
      <c r="G40" s="401">
        <v>-242.59855189058732</v>
      </c>
    </row>
    <row r="41" spans="1:7" s="17" customFormat="1" ht="16.5" customHeight="1">
      <c r="A41" s="430" t="s">
        <v>275</v>
      </c>
      <c r="B41" s="520">
        <v>1575.7</v>
      </c>
      <c r="C41" s="520">
        <v>2789.9</v>
      </c>
      <c r="D41" s="520">
        <v>2375.7</v>
      </c>
      <c r="E41" s="404">
        <v>-78.15017680094294</v>
      </c>
      <c r="F41" s="404">
        <v>77.05781557403058</v>
      </c>
      <c r="G41" s="404">
        <v>-14.846410265600927</v>
      </c>
    </row>
    <row r="42" spans="1:7" ht="15.75" customHeight="1">
      <c r="A42" s="413"/>
      <c r="B42" s="521"/>
      <c r="C42" s="521"/>
      <c r="D42" s="521"/>
      <c r="E42" s="522"/>
      <c r="F42" s="522"/>
      <c r="G42" s="414"/>
    </row>
    <row r="43" spans="1:7" s="17" customFormat="1" ht="17.25" customHeight="1">
      <c r="A43" s="418"/>
      <c r="B43" s="420"/>
      <c r="C43" s="419"/>
      <c r="D43" s="419"/>
      <c r="E43" s="421"/>
      <c r="F43" s="421"/>
      <c r="G43" s="422"/>
    </row>
    <row r="44" spans="1:7" ht="13.5" customHeight="1">
      <c r="A44" s="423" t="s">
        <v>276</v>
      </c>
      <c r="B44" s="47"/>
      <c r="C44" s="47"/>
      <c r="D44" s="47"/>
      <c r="E44" s="47"/>
      <c r="F44" s="47"/>
      <c r="G44" s="47"/>
    </row>
    <row r="45" spans="1:7" ht="13.5" customHeight="1">
      <c r="A45" s="423" t="s">
        <v>798</v>
      </c>
      <c r="B45" s="47"/>
      <c r="C45" s="47"/>
      <c r="D45" s="47"/>
      <c r="E45" s="47"/>
      <c r="F45" s="47"/>
      <c r="G45" s="47"/>
    </row>
    <row r="46" spans="1:7" ht="15.75" customHeight="1">
      <c r="A46" s="423" t="s">
        <v>277</v>
      </c>
      <c r="B46" s="47"/>
      <c r="C46" s="47"/>
      <c r="D46" s="47"/>
      <c r="E46" s="47"/>
      <c r="F46" s="47"/>
      <c r="G46" s="47"/>
    </row>
    <row r="47" spans="1:7" ht="15.75" customHeight="1">
      <c r="A47" s="423" t="s">
        <v>278</v>
      </c>
      <c r="B47" s="47"/>
      <c r="C47" s="47"/>
      <c r="D47" s="47"/>
      <c r="E47" s="47"/>
      <c r="F47" s="47"/>
      <c r="G47" s="47"/>
    </row>
    <row r="48" spans="1:7" ht="15" customHeight="1">
      <c r="A48" s="424" t="s">
        <v>799</v>
      </c>
      <c r="B48" s="47"/>
      <c r="C48" s="47"/>
      <c r="D48" s="47"/>
      <c r="E48" s="47"/>
      <c r="F48" s="47"/>
      <c r="G48" s="47"/>
    </row>
    <row r="49" spans="1:7" ht="15.75" customHeight="1">
      <c r="A49" s="47"/>
      <c r="B49" s="47"/>
      <c r="C49" s="47"/>
      <c r="D49" s="47"/>
      <c r="E49" s="47"/>
      <c r="F49" s="47"/>
      <c r="G49" s="47"/>
    </row>
    <row r="50" spans="1:7" ht="12.75">
      <c r="A50" s="47"/>
      <c r="B50" s="47"/>
      <c r="C50" s="47"/>
      <c r="D50" s="47"/>
      <c r="E50" s="47"/>
      <c r="F50" s="47"/>
      <c r="G50" s="47"/>
    </row>
    <row r="51" ht="16.5" customHeight="1"/>
    <row r="52" ht="17.25" customHeight="1"/>
    <row r="53" ht="16.5" customHeight="1"/>
  </sheetData>
  <mergeCells count="6">
    <mergeCell ref="E6:G6"/>
    <mergeCell ref="A1:G1"/>
    <mergeCell ref="A2:G2"/>
    <mergeCell ref="A3:G3"/>
    <mergeCell ref="A4:G4"/>
    <mergeCell ref="B6:D6"/>
  </mergeCells>
  <printOptions/>
  <pageMargins left="1.3" right="1.3" top="2" bottom="2" header="0.5" footer="0.5"/>
  <pageSetup fitToHeight="1" fitToWidth="1" horizontalDpi="600" verticalDpi="600" orientation="portrait" paperSize="9" scale="74" r:id="rId1"/>
</worksheet>
</file>

<file path=xl/worksheets/sheet15.xml><?xml version="1.0" encoding="utf-8"?>
<worksheet xmlns="http://schemas.openxmlformats.org/spreadsheetml/2006/main" xmlns:r="http://schemas.openxmlformats.org/officeDocument/2006/relationships">
  <sheetPr>
    <pageSetUpPr fitToPage="1"/>
  </sheetPr>
  <dimension ref="A1:H44"/>
  <sheetViews>
    <sheetView zoomScale="95" zoomScaleNormal="95" workbookViewId="0" topLeftCell="A1">
      <selection activeCell="G5" sqref="G5:H5"/>
    </sheetView>
  </sheetViews>
  <sheetFormatPr defaultColWidth="9.140625" defaultRowHeight="12.75"/>
  <cols>
    <col min="1" max="1" width="5.28125" style="46" customWidth="1"/>
    <col min="2" max="2" width="26.421875" style="46" customWidth="1"/>
    <col min="3" max="4" width="10.28125" style="46" customWidth="1"/>
    <col min="5" max="6" width="10.57421875" style="46" customWidth="1"/>
    <col min="7" max="7" width="9.7109375" style="46" customWidth="1"/>
    <col min="8" max="8" width="11.140625" style="46" customWidth="1"/>
    <col min="9" max="16384" width="9.140625" style="46" customWidth="1"/>
  </cols>
  <sheetData>
    <row r="1" ht="15.75">
      <c r="D1" s="96" t="s">
        <v>406</v>
      </c>
    </row>
    <row r="2" spans="1:8" ht="18.75">
      <c r="A2" s="1029" t="s">
        <v>769</v>
      </c>
      <c r="B2" s="1029"/>
      <c r="C2" s="1029"/>
      <c r="D2" s="1029"/>
      <c r="E2" s="1029"/>
      <c r="F2" s="1029"/>
      <c r="G2" s="1029"/>
      <c r="H2" s="1029"/>
    </row>
    <row r="3" spans="1:8" ht="15.75">
      <c r="A3" s="452"/>
      <c r="B3" s="452"/>
      <c r="C3" s="7"/>
      <c r="D3" s="7"/>
      <c r="E3" s="452"/>
      <c r="F3" s="452"/>
      <c r="G3" s="7"/>
      <c r="H3" s="7"/>
    </row>
    <row r="4" spans="1:8" ht="12">
      <c r="A4" s="434"/>
      <c r="G4" s="55"/>
      <c r="H4" s="55" t="s">
        <v>720</v>
      </c>
    </row>
    <row r="5" spans="1:8" ht="14.25" customHeight="1">
      <c r="A5" s="1072" t="s">
        <v>281</v>
      </c>
      <c r="B5" s="1075" t="s">
        <v>282</v>
      </c>
      <c r="C5" s="1070" t="s">
        <v>2</v>
      </c>
      <c r="D5" s="1071"/>
      <c r="E5" s="1070" t="s">
        <v>3</v>
      </c>
      <c r="F5" s="1071"/>
      <c r="G5" s="1070" t="s">
        <v>801</v>
      </c>
      <c r="H5" s="1071"/>
    </row>
    <row r="6" spans="1:8" ht="12.75" customHeight="1">
      <c r="A6" s="1073"/>
      <c r="B6" s="1076"/>
      <c r="C6" s="1078"/>
      <c r="D6" s="1079"/>
      <c r="E6" s="1078"/>
      <c r="F6" s="1079"/>
      <c r="G6" s="1078" t="s">
        <v>828</v>
      </c>
      <c r="H6" s="1079"/>
    </row>
    <row r="7" spans="1:8" ht="13.5" customHeight="1">
      <c r="A7" s="1074"/>
      <c r="B7" s="1077"/>
      <c r="C7" s="466" t="s">
        <v>217</v>
      </c>
      <c r="D7" s="466" t="s">
        <v>827</v>
      </c>
      <c r="E7" s="466" t="s">
        <v>217</v>
      </c>
      <c r="F7" s="466" t="s">
        <v>827</v>
      </c>
      <c r="G7" s="467" t="s">
        <v>2</v>
      </c>
      <c r="H7" s="467" t="s">
        <v>3</v>
      </c>
    </row>
    <row r="8" spans="1:8" ht="13.5" customHeight="1">
      <c r="A8" s="455">
        <v>1</v>
      </c>
      <c r="B8" s="458" t="s">
        <v>283</v>
      </c>
      <c r="C8" s="435">
        <v>51383.073</v>
      </c>
      <c r="D8" s="435">
        <v>60103.6</v>
      </c>
      <c r="E8" s="435">
        <f>E9+E12</f>
        <v>62970.282</v>
      </c>
      <c r="F8" s="532">
        <v>70431.282</v>
      </c>
      <c r="G8" s="435">
        <f aca="true" t="shared" si="0" ref="G8:G39">D8-C8</f>
        <v>8720.527000000002</v>
      </c>
      <c r="H8" s="435">
        <f aca="true" t="shared" si="1" ref="H8:H39">F8-E8</f>
        <v>7461.000000000007</v>
      </c>
    </row>
    <row r="9" spans="1:8" ht="13.5" customHeight="1">
      <c r="A9" s="460"/>
      <c r="B9" s="461" t="s">
        <v>284</v>
      </c>
      <c r="C9" s="436">
        <v>50425.373</v>
      </c>
      <c r="D9" s="436">
        <v>58718.4</v>
      </c>
      <c r="E9" s="436">
        <f>E10+E11</f>
        <v>60855.106999999996</v>
      </c>
      <c r="F9" s="533">
        <v>67685.282</v>
      </c>
      <c r="G9" s="436">
        <f t="shared" si="0"/>
        <v>8293.027000000002</v>
      </c>
      <c r="H9" s="436">
        <f t="shared" si="1"/>
        <v>6830.17500000001</v>
      </c>
    </row>
    <row r="10" spans="1:8" ht="13.5" customHeight="1">
      <c r="A10" s="462"/>
      <c r="B10" s="463" t="s">
        <v>285</v>
      </c>
      <c r="C10" s="437">
        <v>10923.773</v>
      </c>
      <c r="D10" s="437">
        <v>17754.3</v>
      </c>
      <c r="E10" s="437">
        <v>9209.282</v>
      </c>
      <c r="F10" s="531">
        <v>17857.782</v>
      </c>
      <c r="G10" s="437">
        <f t="shared" si="0"/>
        <v>6830.527</v>
      </c>
      <c r="H10" s="437">
        <f t="shared" si="1"/>
        <v>8648.5</v>
      </c>
    </row>
    <row r="11" spans="1:8" ht="13.5" customHeight="1">
      <c r="A11" s="462"/>
      <c r="B11" s="463" t="s">
        <v>286</v>
      </c>
      <c r="C11" s="437">
        <v>39501.6</v>
      </c>
      <c r="D11" s="437">
        <v>40964.1</v>
      </c>
      <c r="E11" s="437">
        <f>51245.825+400</f>
        <v>51645.825</v>
      </c>
      <c r="F11" s="531">
        <v>49827.5</v>
      </c>
      <c r="G11" s="437">
        <f t="shared" si="0"/>
        <v>1462.5</v>
      </c>
      <c r="H11" s="437">
        <f t="shared" si="1"/>
        <v>-1818.324999999997</v>
      </c>
    </row>
    <row r="12" spans="1:8" ht="13.5" customHeight="1">
      <c r="A12" s="460"/>
      <c r="B12" s="461" t="s">
        <v>287</v>
      </c>
      <c r="C12" s="437">
        <v>957.7</v>
      </c>
      <c r="D12" s="437">
        <v>1385.2</v>
      </c>
      <c r="E12" s="437">
        <f>2515.175-400</f>
        <v>2115.175</v>
      </c>
      <c r="F12" s="531">
        <v>2746</v>
      </c>
      <c r="G12" s="437">
        <f t="shared" si="0"/>
        <v>427.5</v>
      </c>
      <c r="H12" s="437">
        <f t="shared" si="1"/>
        <v>630.8249999999998</v>
      </c>
    </row>
    <row r="13" spans="1:8" ht="13.5" customHeight="1" hidden="1">
      <c r="A13" s="462"/>
      <c r="B13" s="463" t="s">
        <v>288</v>
      </c>
      <c r="C13" s="437">
        <v>200</v>
      </c>
      <c r="D13" s="437">
        <v>250</v>
      </c>
      <c r="E13" s="437">
        <v>400</v>
      </c>
      <c r="F13" s="531">
        <v>0</v>
      </c>
      <c r="G13" s="437">
        <f t="shared" si="0"/>
        <v>50</v>
      </c>
      <c r="H13" s="437">
        <f t="shared" si="1"/>
        <v>-400</v>
      </c>
    </row>
    <row r="14" spans="1:8" ht="13.5" customHeight="1">
      <c r="A14" s="455">
        <v>2</v>
      </c>
      <c r="B14" s="458" t="s">
        <v>289</v>
      </c>
      <c r="C14" s="435">
        <v>19999.2</v>
      </c>
      <c r="D14" s="435">
        <v>19499.2</v>
      </c>
      <c r="E14" s="435">
        <f>E15+E18</f>
        <v>17959.214</v>
      </c>
      <c r="F14" s="534">
        <v>19177.121</v>
      </c>
      <c r="G14" s="435">
        <f t="shared" si="0"/>
        <v>-500</v>
      </c>
      <c r="H14" s="435">
        <f t="shared" si="1"/>
        <v>1217.9069999999992</v>
      </c>
    </row>
    <row r="15" spans="1:8" ht="13.5" customHeight="1">
      <c r="A15" s="460"/>
      <c r="B15" s="461" t="s">
        <v>284</v>
      </c>
      <c r="C15" s="436">
        <v>9623.2</v>
      </c>
      <c r="D15" s="436">
        <v>9082.2</v>
      </c>
      <c r="E15" s="436">
        <f>E16+E17</f>
        <v>7789.646000000001</v>
      </c>
      <c r="F15" s="533">
        <v>7209.651</v>
      </c>
      <c r="G15" s="436">
        <f t="shared" si="0"/>
        <v>-541</v>
      </c>
      <c r="H15" s="436">
        <f t="shared" si="1"/>
        <v>-579.9950000000008</v>
      </c>
    </row>
    <row r="16" spans="1:8" ht="13.5" customHeight="1">
      <c r="A16" s="462"/>
      <c r="B16" s="463" t="s">
        <v>290</v>
      </c>
      <c r="C16" s="437">
        <v>1518.7</v>
      </c>
      <c r="D16" s="437">
        <v>1518.7</v>
      </c>
      <c r="E16" s="437">
        <v>1518.622</v>
      </c>
      <c r="F16" s="531">
        <v>518.627</v>
      </c>
      <c r="G16" s="437">
        <f t="shared" si="0"/>
        <v>0</v>
      </c>
      <c r="H16" s="437">
        <f t="shared" si="1"/>
        <v>-999.9950000000001</v>
      </c>
    </row>
    <row r="17" spans="1:8" ht="13.5" customHeight="1">
      <c r="A17" s="462"/>
      <c r="B17" s="463" t="s">
        <v>286</v>
      </c>
      <c r="C17" s="437">
        <v>8104.5</v>
      </c>
      <c r="D17" s="437">
        <v>7563.5</v>
      </c>
      <c r="E17" s="437">
        <v>6271.024</v>
      </c>
      <c r="F17" s="531">
        <v>6691.024</v>
      </c>
      <c r="G17" s="437">
        <f t="shared" si="0"/>
        <v>-541</v>
      </c>
      <c r="H17" s="437">
        <f t="shared" si="1"/>
        <v>420</v>
      </c>
    </row>
    <row r="18" spans="1:8" ht="13.5" customHeight="1">
      <c r="A18" s="460"/>
      <c r="B18" s="461" t="s">
        <v>291</v>
      </c>
      <c r="C18" s="437">
        <v>10376</v>
      </c>
      <c r="D18" s="437">
        <v>10417</v>
      </c>
      <c r="E18" s="437">
        <v>10169.568</v>
      </c>
      <c r="F18" s="531">
        <v>11967.47</v>
      </c>
      <c r="G18" s="437">
        <f t="shared" si="0"/>
        <v>41</v>
      </c>
      <c r="H18" s="437">
        <f t="shared" si="1"/>
        <v>1797.902</v>
      </c>
    </row>
    <row r="19" spans="1:8" ht="13.5" customHeight="1">
      <c r="A19" s="455">
        <v>3</v>
      </c>
      <c r="B19" s="458" t="s">
        <v>292</v>
      </c>
      <c r="C19" s="435">
        <v>6576.8</v>
      </c>
      <c r="D19" s="435">
        <v>4089.3</v>
      </c>
      <c r="E19" s="435">
        <f>E20+E23</f>
        <v>3876.759</v>
      </c>
      <c r="F19" s="534">
        <v>3876.759</v>
      </c>
      <c r="G19" s="435">
        <f t="shared" si="0"/>
        <v>-2487.5</v>
      </c>
      <c r="H19" s="435">
        <f t="shared" si="1"/>
        <v>0</v>
      </c>
    </row>
    <row r="20" spans="1:8" ht="13.5" customHeight="1">
      <c r="A20" s="460"/>
      <c r="B20" s="461" t="s">
        <v>284</v>
      </c>
      <c r="C20" s="439">
        <v>231.4</v>
      </c>
      <c r="D20" s="439">
        <v>233.5</v>
      </c>
      <c r="E20" s="439">
        <f>E21+E22</f>
        <v>254.384</v>
      </c>
      <c r="F20" s="535">
        <v>275.154</v>
      </c>
      <c r="G20" s="439">
        <f t="shared" si="0"/>
        <v>2.0999999999999943</v>
      </c>
      <c r="H20" s="439">
        <f t="shared" si="1"/>
        <v>20.77000000000001</v>
      </c>
    </row>
    <row r="21" spans="1:8" ht="13.5" customHeight="1">
      <c r="A21" s="462"/>
      <c r="B21" s="463" t="s">
        <v>285</v>
      </c>
      <c r="C21" s="437">
        <v>231.4</v>
      </c>
      <c r="D21" s="437">
        <v>233.5</v>
      </c>
      <c r="E21" s="437">
        <v>254.384</v>
      </c>
      <c r="F21" s="531">
        <v>275.154</v>
      </c>
      <c r="G21" s="437">
        <f t="shared" si="0"/>
        <v>2.0999999999999943</v>
      </c>
      <c r="H21" s="437">
        <f t="shared" si="1"/>
        <v>20.77000000000001</v>
      </c>
    </row>
    <row r="22" spans="1:8" ht="13.5" customHeight="1">
      <c r="A22" s="462"/>
      <c r="B22" s="463" t="s">
        <v>286</v>
      </c>
      <c r="C22" s="437">
        <v>0</v>
      </c>
      <c r="D22" s="437">
        <v>0</v>
      </c>
      <c r="E22" s="437">
        <v>0</v>
      </c>
      <c r="F22" s="531">
        <v>0</v>
      </c>
      <c r="G22" s="437">
        <f t="shared" si="0"/>
        <v>0</v>
      </c>
      <c r="H22" s="437">
        <f t="shared" si="1"/>
        <v>0</v>
      </c>
    </row>
    <row r="23" spans="1:8" ht="13.5" customHeight="1">
      <c r="A23" s="460"/>
      <c r="B23" s="461" t="s">
        <v>291</v>
      </c>
      <c r="C23" s="437">
        <v>6345.4</v>
      </c>
      <c r="D23" s="437">
        <v>3855.8</v>
      </c>
      <c r="E23" s="437">
        <v>3622.375</v>
      </c>
      <c r="F23" s="531">
        <v>3601.605</v>
      </c>
      <c r="G23" s="437">
        <f t="shared" si="0"/>
        <v>-2489.5999999999995</v>
      </c>
      <c r="H23" s="437">
        <f t="shared" si="1"/>
        <v>-20.769999999999982</v>
      </c>
    </row>
    <row r="24" spans="1:8" ht="13.5" customHeight="1">
      <c r="A24" s="455">
        <v>4</v>
      </c>
      <c r="B24" s="458" t="s">
        <v>293</v>
      </c>
      <c r="C24" s="440">
        <v>1428.9</v>
      </c>
      <c r="D24" s="440">
        <v>1678.9</v>
      </c>
      <c r="E24" s="440">
        <f>E25+E27</f>
        <v>1678.879</v>
      </c>
      <c r="F24" s="536">
        <v>1390.996</v>
      </c>
      <c r="G24" s="440">
        <f t="shared" si="0"/>
        <v>250</v>
      </c>
      <c r="H24" s="440">
        <f t="shared" si="1"/>
        <v>-287.8829999999998</v>
      </c>
    </row>
    <row r="25" spans="1:8" ht="13.5" customHeight="1">
      <c r="A25" s="460"/>
      <c r="B25" s="461" t="s">
        <v>284</v>
      </c>
      <c r="C25" s="439">
        <v>49.6</v>
      </c>
      <c r="D25" s="439">
        <v>54.8</v>
      </c>
      <c r="E25" s="439">
        <f>E26</f>
        <v>55.322</v>
      </c>
      <c r="F25" s="535">
        <v>52.652</v>
      </c>
      <c r="G25" s="439">
        <f t="shared" si="0"/>
        <v>5.199999999999996</v>
      </c>
      <c r="H25" s="439">
        <f t="shared" si="1"/>
        <v>-2.6700000000000017</v>
      </c>
    </row>
    <row r="26" spans="1:8" ht="13.5" customHeight="1">
      <c r="A26" s="462"/>
      <c r="B26" s="463" t="s">
        <v>285</v>
      </c>
      <c r="C26" s="437">
        <v>49.6</v>
      </c>
      <c r="D26" s="437">
        <v>54.8</v>
      </c>
      <c r="E26" s="437">
        <v>55.322</v>
      </c>
      <c r="F26" s="531">
        <v>52.652</v>
      </c>
      <c r="G26" s="437">
        <f t="shared" si="0"/>
        <v>5.199999999999996</v>
      </c>
      <c r="H26" s="437">
        <f t="shared" si="1"/>
        <v>-2.6700000000000017</v>
      </c>
    </row>
    <row r="27" spans="1:8" ht="13.5" customHeight="1">
      <c r="A27" s="460"/>
      <c r="B27" s="461" t="s">
        <v>291</v>
      </c>
      <c r="C27" s="437">
        <v>1379.3</v>
      </c>
      <c r="D27" s="437">
        <v>1624.1</v>
      </c>
      <c r="E27" s="437">
        <v>1623.557</v>
      </c>
      <c r="F27" s="531">
        <v>1338.344</v>
      </c>
      <c r="G27" s="437">
        <f t="shared" si="0"/>
        <v>244.79999999999995</v>
      </c>
      <c r="H27" s="437">
        <f t="shared" si="1"/>
        <v>-285.21299999999997</v>
      </c>
    </row>
    <row r="28" spans="1:8" ht="13.5" customHeight="1">
      <c r="A28" s="455">
        <v>5</v>
      </c>
      <c r="B28" s="458" t="s">
        <v>294</v>
      </c>
      <c r="C28" s="440">
        <v>3454</v>
      </c>
      <c r="D28" s="440">
        <v>3465.6</v>
      </c>
      <c r="E28" s="440">
        <f>E29+E31</f>
        <v>3469.774</v>
      </c>
      <c r="F28" s="536">
        <v>3150.4429999999998</v>
      </c>
      <c r="G28" s="440">
        <f t="shared" si="0"/>
        <v>11.599999999999909</v>
      </c>
      <c r="H28" s="440">
        <f t="shared" si="1"/>
        <v>-319.33100000000013</v>
      </c>
    </row>
    <row r="29" spans="1:8" ht="13.5" customHeight="1">
      <c r="A29" s="460"/>
      <c r="B29" s="461" t="s">
        <v>284</v>
      </c>
      <c r="C29" s="439">
        <v>944.6</v>
      </c>
      <c r="D29" s="439">
        <v>944.6</v>
      </c>
      <c r="E29" s="439">
        <f>E30</f>
        <v>944.6</v>
      </c>
      <c r="F29" s="535">
        <v>944.6</v>
      </c>
      <c r="G29" s="439">
        <f t="shared" si="0"/>
        <v>0</v>
      </c>
      <c r="H29" s="439">
        <f t="shared" si="1"/>
        <v>0</v>
      </c>
    </row>
    <row r="30" spans="1:8" ht="13.5" customHeight="1">
      <c r="A30" s="462"/>
      <c r="B30" s="463" t="s">
        <v>295</v>
      </c>
      <c r="C30" s="437">
        <v>944.6</v>
      </c>
      <c r="D30" s="437">
        <v>944.6</v>
      </c>
      <c r="E30" s="437">
        <v>944.6</v>
      </c>
      <c r="F30" s="531">
        <v>944.6</v>
      </c>
      <c r="G30" s="437">
        <f t="shared" si="0"/>
        <v>0</v>
      </c>
      <c r="H30" s="437">
        <f t="shared" si="1"/>
        <v>0</v>
      </c>
    </row>
    <row r="31" spans="1:8" ht="13.5" customHeight="1">
      <c r="A31" s="460"/>
      <c r="B31" s="461" t="s">
        <v>296</v>
      </c>
      <c r="C31" s="437">
        <v>2509.4</v>
      </c>
      <c r="D31" s="437">
        <v>2521</v>
      </c>
      <c r="E31" s="437">
        <v>2525.174</v>
      </c>
      <c r="F31" s="531">
        <v>2205.843</v>
      </c>
      <c r="G31" s="437">
        <f t="shared" si="0"/>
        <v>11.599999999999909</v>
      </c>
      <c r="H31" s="437">
        <f t="shared" si="1"/>
        <v>-319.33100000000013</v>
      </c>
    </row>
    <row r="32" spans="1:8" ht="13.5" customHeight="1">
      <c r="A32" s="460"/>
      <c r="B32" s="461" t="s">
        <v>297</v>
      </c>
      <c r="C32" s="437">
        <v>1035.9</v>
      </c>
      <c r="D32" s="437">
        <v>1047.5</v>
      </c>
      <c r="E32" s="437">
        <v>1051.8</v>
      </c>
      <c r="F32" s="531">
        <v>1051.676</v>
      </c>
      <c r="G32" s="437">
        <f t="shared" si="0"/>
        <v>11.599999999999909</v>
      </c>
      <c r="H32" s="437">
        <f t="shared" si="1"/>
        <v>-0.12400000000002365</v>
      </c>
    </row>
    <row r="33" spans="1:8" ht="13.5" customHeight="1">
      <c r="A33" s="455">
        <v>6</v>
      </c>
      <c r="B33" s="458" t="s">
        <v>298</v>
      </c>
      <c r="C33" s="464">
        <v>2623</v>
      </c>
      <c r="D33" s="464">
        <v>-3652.4</v>
      </c>
      <c r="E33" s="464">
        <f>E34</f>
        <v>1071</v>
      </c>
      <c r="F33" s="537">
        <f>F34</f>
        <v>-16781.3</v>
      </c>
      <c r="G33" s="464">
        <f t="shared" si="0"/>
        <v>-6275.4</v>
      </c>
      <c r="H33" s="464">
        <f t="shared" si="1"/>
        <v>-17852.3</v>
      </c>
    </row>
    <row r="34" spans="1:8" ht="13.5" customHeight="1">
      <c r="A34" s="455"/>
      <c r="B34" s="461" t="s">
        <v>168</v>
      </c>
      <c r="C34" s="437">
        <v>2623</v>
      </c>
      <c r="D34" s="437">
        <v>-3652.4</v>
      </c>
      <c r="E34" s="437">
        <v>1071</v>
      </c>
      <c r="F34" s="531">
        <v>-16781.3</v>
      </c>
      <c r="G34" s="437">
        <f t="shared" si="0"/>
        <v>-6275.4</v>
      </c>
      <c r="H34" s="437">
        <f t="shared" si="1"/>
        <v>-17852.3</v>
      </c>
    </row>
    <row r="35" spans="1:8" ht="13.5" customHeight="1">
      <c r="A35" s="455">
        <v>7</v>
      </c>
      <c r="B35" s="458" t="s">
        <v>299</v>
      </c>
      <c r="C35" s="435">
        <v>85464.973</v>
      </c>
      <c r="D35" s="435">
        <v>85184.2</v>
      </c>
      <c r="E35" s="435">
        <f>E36+E39</f>
        <v>91025.908</v>
      </c>
      <c r="F35" s="435">
        <f>F36+F39</f>
        <v>81245.301</v>
      </c>
      <c r="G35" s="435">
        <f t="shared" si="0"/>
        <v>-280.77300000000105</v>
      </c>
      <c r="H35" s="435">
        <f t="shared" si="1"/>
        <v>-9780.606999999989</v>
      </c>
    </row>
    <row r="36" spans="1:8" ht="13.5" customHeight="1">
      <c r="A36" s="455"/>
      <c r="B36" s="458" t="s">
        <v>300</v>
      </c>
      <c r="C36" s="435">
        <v>63897.172999999995</v>
      </c>
      <c r="D36" s="435">
        <v>65381.1</v>
      </c>
      <c r="E36" s="435">
        <f>E37+E38</f>
        <v>70970.059</v>
      </c>
      <c r="F36" s="435">
        <f>F37+F38</f>
        <v>59386.039000000004</v>
      </c>
      <c r="G36" s="435">
        <f t="shared" si="0"/>
        <v>1483.9270000000033</v>
      </c>
      <c r="H36" s="435">
        <f t="shared" si="1"/>
        <v>-11584.01999999999</v>
      </c>
    </row>
    <row r="37" spans="1:8" ht="13.5" customHeight="1">
      <c r="A37" s="456"/>
      <c r="B37" s="463" t="s">
        <v>301</v>
      </c>
      <c r="C37" s="441">
        <v>15346.473</v>
      </c>
      <c r="D37" s="441">
        <v>15908.9</v>
      </c>
      <c r="E37" s="441">
        <f>E10+E16+E21+E26+E34</f>
        <v>12108.609999999999</v>
      </c>
      <c r="F37" s="441">
        <f>F10+F16+F21+F26+F34</f>
        <v>1922.9149999999972</v>
      </c>
      <c r="G37" s="441">
        <f t="shared" si="0"/>
        <v>562.4269999999997</v>
      </c>
      <c r="H37" s="441">
        <f t="shared" si="1"/>
        <v>-10185.695000000002</v>
      </c>
    </row>
    <row r="38" spans="1:8" ht="13.5" customHeight="1">
      <c r="A38" s="465"/>
      <c r="B38" s="463" t="s">
        <v>684</v>
      </c>
      <c r="C38" s="442">
        <v>48550.7</v>
      </c>
      <c r="D38" s="442">
        <v>49472.2</v>
      </c>
      <c r="E38" s="442">
        <f>E11+E17+E22+E30</f>
        <v>58861.44899999999</v>
      </c>
      <c r="F38" s="538">
        <v>57463.124</v>
      </c>
      <c r="G38" s="442">
        <f t="shared" si="0"/>
        <v>921.5</v>
      </c>
      <c r="H38" s="442">
        <f t="shared" si="1"/>
        <v>-1398.3249999999898</v>
      </c>
    </row>
    <row r="39" spans="1:8" ht="13.5" customHeight="1">
      <c r="A39" s="456"/>
      <c r="B39" s="458" t="s">
        <v>302</v>
      </c>
      <c r="C39" s="440">
        <v>21567.8</v>
      </c>
      <c r="D39" s="440">
        <v>19803.1</v>
      </c>
      <c r="E39" s="440">
        <f>E12+E18+E23+E27+E31</f>
        <v>20055.849</v>
      </c>
      <c r="F39" s="536">
        <v>21859.262</v>
      </c>
      <c r="G39" s="440">
        <f t="shared" si="0"/>
        <v>-1764.7000000000007</v>
      </c>
      <c r="H39" s="440">
        <f t="shared" si="1"/>
        <v>1803.4130000000005</v>
      </c>
    </row>
    <row r="40" spans="1:8" ht="13.5" customHeight="1">
      <c r="A40" s="457"/>
      <c r="B40" s="459"/>
      <c r="C40" s="438"/>
      <c r="D40" s="438"/>
      <c r="E40" s="438"/>
      <c r="F40" s="438"/>
      <c r="G40" s="438"/>
      <c r="H40" s="438"/>
    </row>
    <row r="41" spans="1:8" ht="12">
      <c r="A41" s="454"/>
      <c r="B41" s="47"/>
      <c r="C41" s="525"/>
      <c r="D41" s="525"/>
      <c r="E41" s="525"/>
      <c r="F41" s="525"/>
      <c r="G41" s="525"/>
      <c r="H41" s="525"/>
    </row>
    <row r="42" ht="12">
      <c r="A42" s="434"/>
    </row>
    <row r="43" ht="12">
      <c r="A43" s="434"/>
    </row>
    <row r="44" ht="12">
      <c r="A44" s="434"/>
    </row>
  </sheetData>
  <mergeCells count="7">
    <mergeCell ref="A2:H2"/>
    <mergeCell ref="G5:H5"/>
    <mergeCell ref="A5:A7"/>
    <mergeCell ref="B5:B7"/>
    <mergeCell ref="G6:H6"/>
    <mergeCell ref="C5:D6"/>
    <mergeCell ref="E5:F6"/>
  </mergeCells>
  <printOptions/>
  <pageMargins left="1.3" right="1.3" top="2" bottom="2" header="0.5" footer="0.5"/>
  <pageSetup fitToHeight="1" fitToWidth="1" horizontalDpi="600" verticalDpi="600" orientation="portrait" paperSize="9" scale="76" r:id="rId1"/>
</worksheet>
</file>

<file path=xl/worksheets/sheet16.xml><?xml version="1.0" encoding="utf-8"?>
<worksheet xmlns="http://schemas.openxmlformats.org/spreadsheetml/2006/main" xmlns:r="http://schemas.openxmlformats.org/officeDocument/2006/relationships">
  <sheetPr>
    <pageSetUpPr fitToPage="1"/>
  </sheetPr>
  <dimension ref="A1:I57"/>
  <sheetViews>
    <sheetView workbookViewId="0" topLeftCell="A1">
      <selection activeCell="I8" sqref="I8"/>
    </sheetView>
  </sheetViews>
  <sheetFormatPr defaultColWidth="9.140625" defaultRowHeight="12.75"/>
  <cols>
    <col min="1" max="1" width="34.8515625" style="544" customWidth="1"/>
    <col min="2" max="2" width="11.57421875" style="563" hidden="1" customWidth="1"/>
    <col min="3" max="3" width="11.57421875" style="544" customWidth="1"/>
    <col min="4" max="5" width="11.7109375" style="544" customWidth="1"/>
    <col min="6" max="6" width="9.8515625" style="544" customWidth="1"/>
    <col min="7" max="7" width="9.7109375" style="544" customWidth="1"/>
    <col min="8" max="8" width="9.28125" style="544" customWidth="1"/>
    <col min="9" max="9" width="11.28125" style="544" customWidth="1"/>
    <col min="10" max="16384" width="9.140625" style="544" customWidth="1"/>
  </cols>
  <sheetData>
    <row r="1" spans="1:9" ht="15.75">
      <c r="A1" s="1080" t="s">
        <v>459</v>
      </c>
      <c r="B1" s="1081"/>
      <c r="C1" s="1081"/>
      <c r="D1" s="1081"/>
      <c r="E1" s="1081"/>
      <c r="F1" s="1081"/>
      <c r="G1" s="1081"/>
      <c r="H1" s="1081"/>
      <c r="I1" s="543"/>
    </row>
    <row r="2" spans="1:9" ht="15.75">
      <c r="A2" s="1080" t="s">
        <v>385</v>
      </c>
      <c r="B2" s="1080"/>
      <c r="C2" s="1080"/>
      <c r="D2" s="1080"/>
      <c r="E2" s="1080"/>
      <c r="F2" s="1080"/>
      <c r="G2" s="1080"/>
      <c r="H2" s="1080"/>
      <c r="I2" s="543"/>
    </row>
    <row r="3" spans="1:8" ht="15.75">
      <c r="A3" s="1082" t="s">
        <v>829</v>
      </c>
      <c r="B3" s="1082"/>
      <c r="C3" s="1082"/>
      <c r="D3" s="1082"/>
      <c r="E3" s="1082"/>
      <c r="F3" s="1082"/>
      <c r="G3" s="1082"/>
      <c r="H3" s="1082"/>
    </row>
    <row r="4" spans="1:8" ht="15.75">
      <c r="A4" s="1082" t="s">
        <v>826</v>
      </c>
      <c r="B4" s="1082"/>
      <c r="C4" s="1082"/>
      <c r="D4" s="1082"/>
      <c r="E4" s="1082"/>
      <c r="F4" s="1082"/>
      <c r="G4" s="1082"/>
      <c r="H4" s="1082"/>
    </row>
    <row r="5" spans="1:8" ht="17.25" customHeight="1">
      <c r="A5" s="543" t="s">
        <v>1</v>
      </c>
      <c r="B5" s="545"/>
      <c r="D5" s="546"/>
      <c r="F5" s="547"/>
      <c r="H5" s="548" t="s">
        <v>680</v>
      </c>
    </row>
    <row r="6" spans="1:8" ht="18.75" customHeight="1">
      <c r="A6" s="1086"/>
      <c r="B6" s="1088" t="s">
        <v>248</v>
      </c>
      <c r="C6" s="1083" t="s">
        <v>85</v>
      </c>
      <c r="D6" s="1083" t="s">
        <v>831</v>
      </c>
      <c r="E6" s="1083" t="s">
        <v>86</v>
      </c>
      <c r="F6" s="661"/>
      <c r="G6" s="662" t="s">
        <v>313</v>
      </c>
      <c r="H6" s="662"/>
    </row>
    <row r="7" spans="1:8" ht="15.75" customHeight="1">
      <c r="A7" s="1087"/>
      <c r="B7" s="1089"/>
      <c r="C7" s="1084"/>
      <c r="D7" s="1084"/>
      <c r="E7" s="1084"/>
      <c r="F7" s="663" t="s">
        <v>85</v>
      </c>
      <c r="G7" s="663" t="s">
        <v>2</v>
      </c>
      <c r="H7" s="663" t="s">
        <v>3</v>
      </c>
    </row>
    <row r="8" spans="1:8" ht="6.75" customHeight="1">
      <c r="A8" s="549"/>
      <c r="B8" s="550"/>
      <c r="C8" s="551"/>
      <c r="D8" s="551"/>
      <c r="E8" s="551"/>
      <c r="F8" s="551"/>
      <c r="G8" s="590"/>
      <c r="H8" s="551"/>
    </row>
    <row r="9" spans="1:9" ht="15.75">
      <c r="A9" s="588" t="s">
        <v>386</v>
      </c>
      <c r="B9" s="552">
        <v>40480.2</v>
      </c>
      <c r="C9" s="589">
        <v>42664.1</v>
      </c>
      <c r="D9" s="589">
        <v>46555.6</v>
      </c>
      <c r="E9" s="589">
        <v>45225</v>
      </c>
      <c r="F9" s="589">
        <v>5.394983226367472</v>
      </c>
      <c r="G9" s="589">
        <v>9.121251825305123</v>
      </c>
      <c r="H9" s="589">
        <v>-2.8580879636391785</v>
      </c>
      <c r="I9" s="553"/>
    </row>
    <row r="10" spans="1:9" ht="9" customHeight="1">
      <c r="A10" s="554"/>
      <c r="B10" s="555"/>
      <c r="C10" s="540"/>
      <c r="D10" s="540"/>
      <c r="E10" s="540"/>
      <c r="F10" s="589"/>
      <c r="G10" s="589"/>
      <c r="H10" s="589"/>
      <c r="I10" s="553"/>
    </row>
    <row r="11" spans="1:9" ht="15.75">
      <c r="A11" s="554" t="s">
        <v>387</v>
      </c>
      <c r="B11" s="541">
        <v>23159.9</v>
      </c>
      <c r="C11" s="540">
        <v>27788.7</v>
      </c>
      <c r="D11" s="540">
        <v>32065.3</v>
      </c>
      <c r="E11" s="540">
        <v>31338.1</v>
      </c>
      <c r="F11" s="540">
        <v>19.986269370765868</v>
      </c>
      <c r="G11" s="540">
        <v>15.389708766512996</v>
      </c>
      <c r="H11" s="540">
        <v>-2.267872123448086</v>
      </c>
      <c r="I11" s="553"/>
    </row>
    <row r="12" spans="1:9" ht="15.75">
      <c r="A12" s="556" t="s">
        <v>388</v>
      </c>
      <c r="B12" s="541">
        <v>17320.3</v>
      </c>
      <c r="C12" s="574">
        <v>14875.4</v>
      </c>
      <c r="D12" s="574">
        <v>14490.3</v>
      </c>
      <c r="E12" s="574">
        <v>13886.9</v>
      </c>
      <c r="F12" s="574">
        <v>-14.115806308204839</v>
      </c>
      <c r="G12" s="574">
        <v>-2.58883794721487</v>
      </c>
      <c r="H12" s="574">
        <v>-4.16416499313334</v>
      </c>
      <c r="I12" s="553"/>
    </row>
    <row r="13" spans="1:9" ht="6.75" customHeight="1">
      <c r="A13" s="557"/>
      <c r="B13" s="558"/>
      <c r="C13" s="540"/>
      <c r="D13" s="540"/>
      <c r="E13" s="540"/>
      <c r="F13" s="589"/>
      <c r="G13" s="589"/>
      <c r="H13" s="589"/>
      <c r="I13" s="553"/>
    </row>
    <row r="14" spans="1:9" ht="15.75">
      <c r="A14" s="588" t="s">
        <v>389</v>
      </c>
      <c r="B14" s="539">
        <v>98660.8</v>
      </c>
      <c r="C14" s="589">
        <v>104978.3</v>
      </c>
      <c r="D14" s="589">
        <v>127021.1</v>
      </c>
      <c r="E14" s="589">
        <v>136394.5</v>
      </c>
      <c r="F14" s="589">
        <v>6.4032523555454475</v>
      </c>
      <c r="G14" s="589">
        <v>20.99748233682581</v>
      </c>
      <c r="H14" s="589">
        <v>7.3794038943136115</v>
      </c>
      <c r="I14" s="553"/>
    </row>
    <row r="15" spans="1:9" ht="7.5" customHeight="1">
      <c r="A15" s="554"/>
      <c r="B15" s="541"/>
      <c r="C15" s="540"/>
      <c r="D15" s="540"/>
      <c r="E15" s="540"/>
      <c r="F15" s="589"/>
      <c r="G15" s="589"/>
      <c r="H15" s="589"/>
      <c r="I15" s="553"/>
    </row>
    <row r="16" spans="1:9" ht="15.75">
      <c r="A16" s="554" t="s">
        <v>390</v>
      </c>
      <c r="B16" s="541">
        <v>55435.8</v>
      </c>
      <c r="C16" s="540">
        <v>61472.7</v>
      </c>
      <c r="D16" s="540">
        <v>77678.2</v>
      </c>
      <c r="E16" s="540">
        <v>85056.7</v>
      </c>
      <c r="F16" s="540">
        <v>10.889894256058355</v>
      </c>
      <c r="G16" s="540">
        <v>26.362108708418532</v>
      </c>
      <c r="H16" s="540">
        <v>9.498804040258406</v>
      </c>
      <c r="I16" s="553"/>
    </row>
    <row r="17" spans="1:9" ht="15.75">
      <c r="A17" s="556" t="s">
        <v>391</v>
      </c>
      <c r="B17" s="542">
        <v>43225</v>
      </c>
      <c r="C17" s="574">
        <v>43505.6</v>
      </c>
      <c r="D17" s="574">
        <v>49342.9</v>
      </c>
      <c r="E17" s="574">
        <v>51337.8</v>
      </c>
      <c r="F17" s="574">
        <v>0.6491613649508281</v>
      </c>
      <c r="G17" s="574">
        <v>13.417353168327779</v>
      </c>
      <c r="H17" s="574">
        <v>4.042932215171774</v>
      </c>
      <c r="I17" s="553"/>
    </row>
    <row r="18" spans="1:9" ht="6" customHeight="1">
      <c r="A18" s="557"/>
      <c r="B18" s="559"/>
      <c r="C18" s="540"/>
      <c r="D18" s="540"/>
      <c r="E18" s="540"/>
      <c r="F18" s="589"/>
      <c r="G18" s="589"/>
      <c r="H18" s="589"/>
      <c r="I18" s="553"/>
    </row>
    <row r="19" spans="1:9" ht="15.75">
      <c r="A19" s="588" t="s">
        <v>392</v>
      </c>
      <c r="B19" s="552">
        <v>-58180.6</v>
      </c>
      <c r="C19" s="589">
        <v>-62314.2</v>
      </c>
      <c r="D19" s="589">
        <v>-80465.5</v>
      </c>
      <c r="E19" s="589">
        <v>-91169.5</v>
      </c>
      <c r="F19" s="589">
        <v>7.104773756200515</v>
      </c>
      <c r="G19" s="589">
        <v>29.1286737212385</v>
      </c>
      <c r="H19" s="589">
        <v>13.3025955223046</v>
      </c>
      <c r="I19" s="553"/>
    </row>
    <row r="20" spans="1:9" ht="7.5" customHeight="1">
      <c r="A20" s="554"/>
      <c r="B20" s="555"/>
      <c r="C20" s="540"/>
      <c r="D20" s="540"/>
      <c r="E20" s="540"/>
      <c r="F20" s="589"/>
      <c r="G20" s="589"/>
      <c r="H20" s="589"/>
      <c r="I20" s="553"/>
    </row>
    <row r="21" spans="1:9" ht="15.75">
      <c r="A21" s="554" t="s">
        <v>393</v>
      </c>
      <c r="B21" s="559">
        <v>-32275.9</v>
      </c>
      <c r="C21" s="540">
        <v>-33684</v>
      </c>
      <c r="D21" s="540">
        <v>-45612.9</v>
      </c>
      <c r="E21" s="540">
        <v>-53718.6</v>
      </c>
      <c r="F21" s="540">
        <v>4.362697864350778</v>
      </c>
      <c r="G21" s="540">
        <v>35.41414321339508</v>
      </c>
      <c r="H21" s="540">
        <v>17.770630676848015</v>
      </c>
      <c r="I21" s="553"/>
    </row>
    <row r="22" spans="1:9" ht="15.75">
      <c r="A22" s="556" t="s">
        <v>394</v>
      </c>
      <c r="B22" s="560">
        <v>-25904.7</v>
      </c>
      <c r="C22" s="574">
        <v>-28630.2</v>
      </c>
      <c r="D22" s="574">
        <v>-34852.6</v>
      </c>
      <c r="E22" s="574">
        <v>-37450.9</v>
      </c>
      <c r="F22" s="574">
        <v>10.521256760356223</v>
      </c>
      <c r="G22" s="574">
        <v>21.733693791870152</v>
      </c>
      <c r="H22" s="574">
        <v>7.455110952984839</v>
      </c>
      <c r="I22" s="553"/>
    </row>
    <row r="23" spans="1:9" ht="9.75" customHeight="1">
      <c r="A23" s="557"/>
      <c r="B23" s="559"/>
      <c r="C23" s="540"/>
      <c r="D23" s="540"/>
      <c r="E23" s="540"/>
      <c r="F23" s="589"/>
      <c r="G23" s="589"/>
      <c r="H23" s="589"/>
      <c r="I23" s="553"/>
    </row>
    <row r="24" spans="1:9" ht="15.75">
      <c r="A24" s="588" t="s">
        <v>395</v>
      </c>
      <c r="B24" s="552">
        <v>139141</v>
      </c>
      <c r="C24" s="589">
        <v>147642.4</v>
      </c>
      <c r="D24" s="589">
        <v>173576.7</v>
      </c>
      <c r="E24" s="589">
        <v>181619.5</v>
      </c>
      <c r="F24" s="589">
        <v>6.109917278156686</v>
      </c>
      <c r="G24" s="589">
        <v>17.565618006751464</v>
      </c>
      <c r="H24" s="589">
        <v>4.633571210882565</v>
      </c>
      <c r="I24" s="553"/>
    </row>
    <row r="25" spans="1:9" ht="6.75" customHeight="1">
      <c r="A25" s="554"/>
      <c r="B25" s="555"/>
      <c r="C25" s="540"/>
      <c r="D25" s="540"/>
      <c r="E25" s="540"/>
      <c r="F25" s="589"/>
      <c r="G25" s="589"/>
      <c r="H25" s="589"/>
      <c r="I25" s="553"/>
    </row>
    <row r="26" spans="1:9" ht="15.75">
      <c r="A26" s="554" t="s">
        <v>393</v>
      </c>
      <c r="B26" s="559">
        <v>78595.7</v>
      </c>
      <c r="C26" s="540">
        <v>89261.4</v>
      </c>
      <c r="D26" s="540">
        <v>109743.5</v>
      </c>
      <c r="E26" s="540">
        <v>116394.8</v>
      </c>
      <c r="F26" s="540">
        <v>13.570335272794807</v>
      </c>
      <c r="G26" s="540">
        <v>22.94620070937718</v>
      </c>
      <c r="H26" s="540">
        <v>6.060768974927882</v>
      </c>
      <c r="I26" s="553"/>
    </row>
    <row r="27" spans="1:9" ht="15.75">
      <c r="A27" s="556" t="s">
        <v>394</v>
      </c>
      <c r="B27" s="560">
        <v>60545.3</v>
      </c>
      <c r="C27" s="574">
        <v>58381</v>
      </c>
      <c r="D27" s="574">
        <v>63833.2</v>
      </c>
      <c r="E27" s="574">
        <v>65224.7</v>
      </c>
      <c r="F27" s="574">
        <v>-3.57467879422515</v>
      </c>
      <c r="G27" s="574">
        <v>9.338997276511193</v>
      </c>
      <c r="H27" s="574">
        <v>2.1799001146738846</v>
      </c>
      <c r="I27" s="553"/>
    </row>
    <row r="28" spans="2:6" ht="15.75">
      <c r="B28" s="545"/>
      <c r="C28" s="561"/>
      <c r="D28" s="561"/>
      <c r="E28" s="561"/>
      <c r="F28" s="543"/>
    </row>
    <row r="29" spans="2:6" ht="15.75">
      <c r="B29" s="545"/>
      <c r="C29" s="561"/>
      <c r="D29" s="561"/>
      <c r="E29" s="561"/>
      <c r="F29" s="543"/>
    </row>
    <row r="30" spans="2:6" ht="15.75">
      <c r="B30" s="545"/>
      <c r="C30" s="561"/>
      <c r="D30" s="561"/>
      <c r="E30" s="561"/>
      <c r="F30" s="543"/>
    </row>
    <row r="31" spans="2:6" ht="15.75">
      <c r="B31" s="562"/>
      <c r="C31" s="543"/>
      <c r="D31" s="561"/>
      <c r="E31" s="561"/>
      <c r="F31" s="543"/>
    </row>
    <row r="32" spans="3:5" ht="15.75">
      <c r="C32" s="543"/>
      <c r="D32" s="561"/>
      <c r="E32" s="561"/>
    </row>
    <row r="33" spans="1:5" ht="12.75">
      <c r="A33" s="564" t="s">
        <v>396</v>
      </c>
      <c r="B33" s="565">
        <v>41.02966933168999</v>
      </c>
      <c r="C33" s="566">
        <v>40.64087530470583</v>
      </c>
      <c r="D33" s="567">
        <v>36.651863351836816</v>
      </c>
      <c r="E33" s="567">
        <v>33.157495353551646</v>
      </c>
    </row>
    <row r="34" spans="1:5" ht="12.75">
      <c r="A34" s="568" t="s">
        <v>397</v>
      </c>
      <c r="B34" s="569">
        <v>41.777876390347025</v>
      </c>
      <c r="C34" s="570">
        <v>45.20494463395947</v>
      </c>
      <c r="D34" s="558">
        <v>41.27966404988787</v>
      </c>
      <c r="E34" s="558">
        <v>36.84377597531999</v>
      </c>
    </row>
    <row r="35" spans="1:5" ht="12.75">
      <c r="A35" s="571" t="s">
        <v>398</v>
      </c>
      <c r="B35" s="572">
        <v>40.070098322729905</v>
      </c>
      <c r="C35" s="573">
        <v>34.19192012062815</v>
      </c>
      <c r="D35" s="574">
        <v>29.36653500300955</v>
      </c>
      <c r="E35" s="574">
        <v>27.05004889184967</v>
      </c>
    </row>
    <row r="36" spans="1:5" ht="12.75">
      <c r="A36" s="575" t="s">
        <v>399</v>
      </c>
      <c r="B36" s="576"/>
      <c r="C36" s="577"/>
      <c r="D36" s="578"/>
      <c r="E36" s="579"/>
    </row>
    <row r="37" spans="1:5" ht="12.75">
      <c r="A37" s="568" t="s">
        <v>397</v>
      </c>
      <c r="B37" s="569">
        <v>57.212909027129314</v>
      </c>
      <c r="C37" s="580">
        <v>65.13368382316749</v>
      </c>
      <c r="D37" s="558">
        <v>68.87528030999493</v>
      </c>
      <c r="E37" s="581">
        <v>69.29375345494748</v>
      </c>
    </row>
    <row r="38" spans="1:5" ht="12.75">
      <c r="A38" s="571" t="s">
        <v>398</v>
      </c>
      <c r="B38" s="572">
        <v>42.78709097287069</v>
      </c>
      <c r="C38" s="582">
        <v>34.86631617683251</v>
      </c>
      <c r="D38" s="574">
        <v>31.12471969000507</v>
      </c>
      <c r="E38" s="583">
        <v>30.70624654505251</v>
      </c>
    </row>
    <row r="39" spans="1:5" ht="12.75">
      <c r="A39" s="575" t="s">
        <v>400</v>
      </c>
      <c r="B39" s="576"/>
      <c r="C39" s="577"/>
      <c r="D39" s="578"/>
      <c r="E39" s="579"/>
    </row>
    <row r="40" spans="1:5" ht="12.75">
      <c r="A40" s="568" t="s">
        <v>397</v>
      </c>
      <c r="B40" s="569">
        <v>56.18827335679419</v>
      </c>
      <c r="C40" s="580">
        <v>58.5575304610572</v>
      </c>
      <c r="D40" s="558">
        <v>61.15377681345855</v>
      </c>
      <c r="E40" s="581">
        <v>62.360799005825015</v>
      </c>
    </row>
    <row r="41" spans="1:5" ht="12.75">
      <c r="A41" s="571" t="s">
        <v>398</v>
      </c>
      <c r="B41" s="572">
        <v>43.81172664320581</v>
      </c>
      <c r="C41" s="582">
        <v>41.44246953894281</v>
      </c>
      <c r="D41" s="574">
        <v>38.846223186541444</v>
      </c>
      <c r="E41" s="583">
        <v>37.639200994174985</v>
      </c>
    </row>
    <row r="42" spans="1:5" ht="12.75">
      <c r="A42" s="575" t="s">
        <v>830</v>
      </c>
      <c r="B42" s="576"/>
      <c r="C42" s="577"/>
      <c r="D42" s="578"/>
      <c r="E42" s="579"/>
    </row>
    <row r="43" spans="1:5" ht="12.75">
      <c r="A43" s="568" t="s">
        <v>397</v>
      </c>
      <c r="B43" s="569">
        <v>55.47536464044717</v>
      </c>
      <c r="C43" s="580">
        <v>54.055094986375494</v>
      </c>
      <c r="D43" s="558">
        <v>56.686281698367615</v>
      </c>
      <c r="E43" s="581">
        <v>58.9216788509315</v>
      </c>
    </row>
    <row r="44" spans="1:5" ht="12.75">
      <c r="A44" s="571" t="s">
        <v>398</v>
      </c>
      <c r="B44" s="572">
        <v>44.52463535955283</v>
      </c>
      <c r="C44" s="582">
        <v>45.9449050136245</v>
      </c>
      <c r="D44" s="574">
        <v>43.313718301632385</v>
      </c>
      <c r="E44" s="583">
        <v>41.0783211490685</v>
      </c>
    </row>
    <row r="45" spans="1:5" ht="12.75">
      <c r="A45" s="575" t="s">
        <v>401</v>
      </c>
      <c r="B45" s="576"/>
      <c r="C45" s="577"/>
      <c r="D45" s="578"/>
      <c r="E45" s="579"/>
    </row>
    <row r="46" spans="1:5" ht="12.75">
      <c r="A46" s="568" t="s">
        <v>397</v>
      </c>
      <c r="B46" s="569">
        <v>56.486369941282575</v>
      </c>
      <c r="C46" s="580">
        <v>60.45783596040162</v>
      </c>
      <c r="D46" s="558">
        <v>63.22478765871226</v>
      </c>
      <c r="E46" s="581">
        <v>64.08717125639042</v>
      </c>
    </row>
    <row r="47" spans="1:5" ht="12.75">
      <c r="A47" s="584" t="s">
        <v>398</v>
      </c>
      <c r="B47" s="585">
        <v>43.51363005871742</v>
      </c>
      <c r="C47" s="582">
        <v>39.54216403959838</v>
      </c>
      <c r="D47" s="574">
        <v>36.77521234128774</v>
      </c>
      <c r="E47" s="583">
        <v>35.91282874360958</v>
      </c>
    </row>
    <row r="48" spans="1:5" ht="12.75">
      <c r="A48" s="586" t="s">
        <v>402</v>
      </c>
      <c r="B48" s="576"/>
      <c r="C48" s="577"/>
      <c r="D48" s="578"/>
      <c r="E48" s="579"/>
    </row>
    <row r="49" spans="1:5" ht="12.75">
      <c r="A49" s="584" t="s">
        <v>403</v>
      </c>
      <c r="B49" s="585">
        <v>29.092934505286</v>
      </c>
      <c r="C49" s="587">
        <v>28.896915791127753</v>
      </c>
      <c r="D49" s="558">
        <v>26.821341804516386</v>
      </c>
      <c r="E49" s="558">
        <v>24.90096052461327</v>
      </c>
    </row>
    <row r="50" spans="1:5" ht="12.75">
      <c r="A50" s="571" t="s">
        <v>404</v>
      </c>
      <c r="B50" s="572">
        <v>70.90706549471399</v>
      </c>
      <c r="C50" s="582">
        <v>71.10308420887225</v>
      </c>
      <c r="D50" s="574">
        <v>73.1786581954836</v>
      </c>
      <c r="E50" s="574">
        <v>75.09903947538673</v>
      </c>
    </row>
    <row r="52" ht="12.75">
      <c r="A52" s="544" t="s">
        <v>405</v>
      </c>
    </row>
    <row r="53" ht="12.75">
      <c r="A53" s="544" t="s">
        <v>209</v>
      </c>
    </row>
    <row r="54" ht="12.75">
      <c r="A54" s="544" t="s">
        <v>208</v>
      </c>
    </row>
    <row r="57" spans="1:8" ht="12.75">
      <c r="A57" s="1085"/>
      <c r="B57" s="1085"/>
      <c r="C57" s="1085"/>
      <c r="D57" s="1085"/>
      <c r="E57" s="1085"/>
      <c r="F57" s="1085"/>
      <c r="G57" s="1085"/>
      <c r="H57" s="1085"/>
    </row>
    <row r="62" ht="15.75" customHeight="1"/>
  </sheetData>
  <mergeCells count="10">
    <mergeCell ref="E6:E7"/>
    <mergeCell ref="A57:H57"/>
    <mergeCell ref="A6:A7"/>
    <mergeCell ref="B6:B7"/>
    <mergeCell ref="C6:C7"/>
    <mergeCell ref="D6:D7"/>
    <mergeCell ref="A1:H1"/>
    <mergeCell ref="A2:H2"/>
    <mergeCell ref="A3:H3"/>
    <mergeCell ref="A4:H4"/>
  </mergeCells>
  <printOptions/>
  <pageMargins left="1.3" right="1.3" top="2" bottom="2" header="0.5" footer="0.5"/>
  <pageSetup fitToHeight="1" fitToWidth="1" horizontalDpi="600" verticalDpi="600" orientation="portrait" paperSize="9" scale="74" r:id="rId1"/>
</worksheet>
</file>

<file path=xl/worksheets/sheet17.xml><?xml version="1.0" encoding="utf-8"?>
<worksheet xmlns="http://schemas.openxmlformats.org/spreadsheetml/2006/main" xmlns:r="http://schemas.openxmlformats.org/officeDocument/2006/relationships">
  <sheetPr>
    <pageSetUpPr fitToPage="1"/>
  </sheetPr>
  <dimension ref="A1:I66"/>
  <sheetViews>
    <sheetView workbookViewId="0" topLeftCell="A1">
      <selection activeCell="A4" sqref="A4:IV4"/>
    </sheetView>
  </sheetViews>
  <sheetFormatPr defaultColWidth="9.140625" defaultRowHeight="12.75"/>
  <cols>
    <col min="1" max="1" width="3.140625" style="7" customWidth="1"/>
    <col min="2" max="2" width="23.140625" style="7" bestFit="1" customWidth="1"/>
    <col min="3" max="3" width="0" style="7" hidden="1" customWidth="1"/>
    <col min="4" max="16384" width="9.140625" style="7" customWidth="1"/>
  </cols>
  <sheetData>
    <row r="1" spans="1:9" ht="15.75">
      <c r="A1" s="998" t="s">
        <v>470</v>
      </c>
      <c r="B1" s="998"/>
      <c r="C1" s="998"/>
      <c r="D1" s="998"/>
      <c r="E1" s="998"/>
      <c r="F1" s="998"/>
      <c r="G1" s="998"/>
      <c r="H1" s="998"/>
      <c r="I1" s="998"/>
    </row>
    <row r="2" spans="1:9" ht="18.75">
      <c r="A2" s="1090" t="s">
        <v>910</v>
      </c>
      <c r="B2" s="1090"/>
      <c r="C2" s="1090"/>
      <c r="D2" s="1090"/>
      <c r="E2" s="1090"/>
      <c r="F2" s="1090"/>
      <c r="G2" s="1090"/>
      <c r="H2" s="1090"/>
      <c r="I2" s="1090"/>
    </row>
    <row r="3" spans="2:9" ht="15.75">
      <c r="B3" s="988"/>
      <c r="C3" s="988"/>
      <c r="D3" s="988"/>
      <c r="E3" s="988"/>
      <c r="F3" s="988"/>
      <c r="G3" s="988"/>
      <c r="H3" s="988"/>
      <c r="I3" s="1154" t="s">
        <v>342</v>
      </c>
    </row>
    <row r="4" spans="1:9" ht="12.75">
      <c r="A4" s="664"/>
      <c r="B4" s="68"/>
      <c r="C4" s="1091" t="s">
        <v>826</v>
      </c>
      <c r="D4" s="1092"/>
      <c r="E4" s="1092"/>
      <c r="F4" s="1093"/>
      <c r="G4" s="1094" t="s">
        <v>313</v>
      </c>
      <c r="H4" s="1095"/>
      <c r="I4" s="1096"/>
    </row>
    <row r="5" spans="1:9" ht="15.75">
      <c r="A5" s="665"/>
      <c r="B5" s="666"/>
      <c r="C5" s="667" t="s">
        <v>248</v>
      </c>
      <c r="D5" s="667" t="s">
        <v>832</v>
      </c>
      <c r="E5" s="667" t="s">
        <v>833</v>
      </c>
      <c r="F5" s="668" t="s">
        <v>834</v>
      </c>
      <c r="G5" s="667" t="s">
        <v>85</v>
      </c>
      <c r="H5" s="667" t="s">
        <v>2</v>
      </c>
      <c r="I5" s="668" t="s">
        <v>3</v>
      </c>
    </row>
    <row r="6" spans="1:9" ht="15.75">
      <c r="A6" s="593"/>
      <c r="B6" s="594" t="s">
        <v>835</v>
      </c>
      <c r="C6" s="130">
        <v>19833.5</v>
      </c>
      <c r="D6" s="603">
        <v>22384.61</v>
      </c>
      <c r="E6" s="603">
        <v>24318.14</v>
      </c>
      <c r="F6" s="603">
        <v>25233.16</v>
      </c>
      <c r="G6" s="604">
        <v>12.862631406458803</v>
      </c>
      <c r="H6" s="604">
        <v>8.63776496441082</v>
      </c>
      <c r="I6" s="604">
        <v>3.762705535867468</v>
      </c>
    </row>
    <row r="7" spans="1:9" ht="15.75">
      <c r="A7" s="596">
        <v>1</v>
      </c>
      <c r="B7" s="597" t="s">
        <v>407</v>
      </c>
      <c r="C7" s="39">
        <v>251.5</v>
      </c>
      <c r="D7" s="605">
        <v>617</v>
      </c>
      <c r="E7" s="605">
        <v>729.24</v>
      </c>
      <c r="F7" s="605">
        <v>613.16</v>
      </c>
      <c r="G7" s="606">
        <v>145.32803180914513</v>
      </c>
      <c r="H7" s="606">
        <v>18.191247974068077</v>
      </c>
      <c r="I7" s="606">
        <v>-15.917941966979328</v>
      </c>
    </row>
    <row r="8" spans="1:9" ht="15.75">
      <c r="A8" s="596">
        <v>2</v>
      </c>
      <c r="B8" s="597" t="s">
        <v>408</v>
      </c>
      <c r="C8" s="39">
        <v>316.3</v>
      </c>
      <c r="D8" s="605">
        <v>203.6</v>
      </c>
      <c r="E8" s="605">
        <v>1.2</v>
      </c>
      <c r="F8" s="605">
        <v>7.5</v>
      </c>
      <c r="G8" s="606">
        <v>-35.63073031931711</v>
      </c>
      <c r="H8" s="606">
        <v>-99.4106090373281</v>
      </c>
      <c r="I8" s="606">
        <v>525</v>
      </c>
    </row>
    <row r="9" spans="1:9" ht="15.75">
      <c r="A9" s="596">
        <v>3</v>
      </c>
      <c r="B9" s="597" t="s">
        <v>409</v>
      </c>
      <c r="C9" s="39">
        <v>12.2</v>
      </c>
      <c r="D9" s="605">
        <v>8.8</v>
      </c>
      <c r="E9" s="605">
        <v>5.5</v>
      </c>
      <c r="F9" s="605">
        <v>0.7</v>
      </c>
      <c r="G9" s="606">
        <v>-27.86885245901641</v>
      </c>
      <c r="H9" s="606">
        <v>-37.5</v>
      </c>
      <c r="I9" s="606">
        <v>-87.27272727272728</v>
      </c>
    </row>
    <row r="10" spans="1:9" ht="15.75">
      <c r="A10" s="596">
        <v>4</v>
      </c>
      <c r="B10" s="597" t="s">
        <v>410</v>
      </c>
      <c r="C10" s="39">
        <v>33.5</v>
      </c>
      <c r="D10" s="605">
        <v>39.9</v>
      </c>
      <c r="E10" s="605">
        <v>89.1</v>
      </c>
      <c r="F10" s="605">
        <v>69.7</v>
      </c>
      <c r="G10" s="606">
        <v>19.104477611940297</v>
      </c>
      <c r="H10" s="606">
        <v>123.30827067669173</v>
      </c>
      <c r="I10" s="606">
        <v>-21.773288439955095</v>
      </c>
    </row>
    <row r="11" spans="1:9" ht="15.75">
      <c r="A11" s="596">
        <v>5</v>
      </c>
      <c r="B11" s="597" t="s">
        <v>411</v>
      </c>
      <c r="C11" s="39">
        <v>49.2</v>
      </c>
      <c r="D11" s="605">
        <v>49.8</v>
      </c>
      <c r="E11" s="605">
        <v>44.4</v>
      </c>
      <c r="F11" s="605">
        <v>43.9</v>
      </c>
      <c r="G11" s="606">
        <v>1.2195121951219363</v>
      </c>
      <c r="H11" s="606">
        <v>-10.84337349397589</v>
      </c>
      <c r="I11" s="606">
        <v>-1.126126126126124</v>
      </c>
    </row>
    <row r="12" spans="1:9" ht="15.75">
      <c r="A12" s="596">
        <v>6</v>
      </c>
      <c r="B12" s="597" t="s">
        <v>412</v>
      </c>
      <c r="C12" s="39">
        <v>359.7</v>
      </c>
      <c r="D12" s="605">
        <v>458.1</v>
      </c>
      <c r="E12" s="605">
        <v>458.1</v>
      </c>
      <c r="F12" s="605">
        <v>708.6</v>
      </c>
      <c r="G12" s="606">
        <v>27.356130108423685</v>
      </c>
      <c r="H12" s="606">
        <v>0</v>
      </c>
      <c r="I12" s="606">
        <v>54.68238375900461</v>
      </c>
    </row>
    <row r="13" spans="1:9" ht="15.75">
      <c r="A13" s="596">
        <v>7</v>
      </c>
      <c r="B13" s="597" t="s">
        <v>413</v>
      </c>
      <c r="C13" s="39">
        <v>101.3</v>
      </c>
      <c r="D13" s="605">
        <v>293.2</v>
      </c>
      <c r="E13" s="605">
        <v>338.3</v>
      </c>
      <c r="F13" s="605">
        <v>310.3</v>
      </c>
      <c r="G13" s="606">
        <v>189.43731490621917</v>
      </c>
      <c r="H13" s="606">
        <v>15.381991814461117</v>
      </c>
      <c r="I13" s="606">
        <v>-8.276677505172898</v>
      </c>
    </row>
    <row r="14" spans="1:9" ht="15.75">
      <c r="A14" s="596">
        <v>8</v>
      </c>
      <c r="B14" s="597" t="s">
        <v>414</v>
      </c>
      <c r="C14" s="39">
        <v>399.4</v>
      </c>
      <c r="D14" s="605">
        <v>403.5</v>
      </c>
      <c r="E14" s="605">
        <v>446.2</v>
      </c>
      <c r="F14" s="605">
        <v>63.3</v>
      </c>
      <c r="G14" s="606">
        <v>1.026539809714592</v>
      </c>
      <c r="H14" s="606">
        <v>10.582403965303612</v>
      </c>
      <c r="I14" s="606">
        <v>-85.81353653070371</v>
      </c>
    </row>
    <row r="15" spans="1:9" ht="15.75">
      <c r="A15" s="596">
        <v>9</v>
      </c>
      <c r="B15" s="597" t="s">
        <v>415</v>
      </c>
      <c r="C15" s="39">
        <v>341.4</v>
      </c>
      <c r="D15" s="605">
        <v>946.8</v>
      </c>
      <c r="E15" s="605">
        <v>900.2</v>
      </c>
      <c r="F15" s="605">
        <v>805.3</v>
      </c>
      <c r="G15" s="606">
        <v>177.32864674868182</v>
      </c>
      <c r="H15" s="606">
        <v>-4.921841994085341</v>
      </c>
      <c r="I15" s="606">
        <v>-10.542101755165532</v>
      </c>
    </row>
    <row r="16" spans="1:9" ht="15.75">
      <c r="A16" s="596">
        <v>10</v>
      </c>
      <c r="B16" s="597" t="s">
        <v>416</v>
      </c>
      <c r="C16" s="39">
        <v>5</v>
      </c>
      <c r="D16" s="605">
        <v>6.8</v>
      </c>
      <c r="E16" s="605">
        <v>25.6</v>
      </c>
      <c r="F16" s="605">
        <v>9.1</v>
      </c>
      <c r="G16" s="606">
        <v>36</v>
      </c>
      <c r="H16" s="606">
        <v>276.4705882352942</v>
      </c>
      <c r="I16" s="606">
        <v>-64.453125</v>
      </c>
    </row>
    <row r="17" spans="1:9" ht="15.75">
      <c r="A17" s="596">
        <v>11</v>
      </c>
      <c r="B17" s="597" t="s">
        <v>417</v>
      </c>
      <c r="C17" s="39">
        <v>134.8</v>
      </c>
      <c r="D17" s="605">
        <v>436.3</v>
      </c>
      <c r="E17" s="605">
        <v>257</v>
      </c>
      <c r="F17" s="605">
        <v>46.2</v>
      </c>
      <c r="G17" s="606">
        <v>223.66468842729972</v>
      </c>
      <c r="H17" s="606">
        <v>-41.09557643823057</v>
      </c>
      <c r="I17" s="606">
        <v>-82.02334630350194</v>
      </c>
    </row>
    <row r="18" spans="1:9" ht="15.75">
      <c r="A18" s="596">
        <v>12</v>
      </c>
      <c r="B18" s="597" t="s">
        <v>418</v>
      </c>
      <c r="C18" s="39">
        <v>61.4</v>
      </c>
      <c r="D18" s="605">
        <v>51.1</v>
      </c>
      <c r="E18" s="605">
        <v>54.1</v>
      </c>
      <c r="F18" s="605">
        <v>37.5</v>
      </c>
      <c r="G18" s="606">
        <v>-16.77524429967427</v>
      </c>
      <c r="H18" s="606">
        <v>5.8708414872798045</v>
      </c>
      <c r="I18" s="606">
        <v>-30.683918669131245</v>
      </c>
    </row>
    <row r="19" spans="1:9" ht="15.75">
      <c r="A19" s="596">
        <v>13</v>
      </c>
      <c r="B19" s="597" t="s">
        <v>419</v>
      </c>
      <c r="C19" s="39">
        <v>0.5</v>
      </c>
      <c r="D19" s="605">
        <v>1</v>
      </c>
      <c r="E19" s="605">
        <v>0.9</v>
      </c>
      <c r="F19" s="605">
        <v>0.1</v>
      </c>
      <c r="G19" s="606">
        <v>100</v>
      </c>
      <c r="H19" s="606">
        <v>-9.999999999999986</v>
      </c>
      <c r="I19" s="606">
        <v>-88.88888888888889</v>
      </c>
    </row>
    <row r="20" spans="1:9" ht="15.75">
      <c r="A20" s="596">
        <v>14</v>
      </c>
      <c r="B20" s="597" t="s">
        <v>420</v>
      </c>
      <c r="C20" s="39">
        <v>421</v>
      </c>
      <c r="D20" s="605">
        <v>284.2</v>
      </c>
      <c r="E20" s="605">
        <v>433.8</v>
      </c>
      <c r="F20" s="605">
        <v>103.4</v>
      </c>
      <c r="G20" s="606">
        <v>-32.49406175771972</v>
      </c>
      <c r="H20" s="606">
        <v>52.63898662913442</v>
      </c>
      <c r="I20" s="606">
        <v>-76.16413093591517</v>
      </c>
    </row>
    <row r="21" spans="1:9" ht="15.75">
      <c r="A21" s="596">
        <v>15</v>
      </c>
      <c r="B21" s="597" t="s">
        <v>421</v>
      </c>
      <c r="C21" s="39">
        <v>2769.5</v>
      </c>
      <c r="D21" s="605">
        <v>3191.7</v>
      </c>
      <c r="E21" s="605">
        <v>3035.6</v>
      </c>
      <c r="F21" s="605">
        <v>3450.5</v>
      </c>
      <c r="G21" s="606">
        <v>15.244628994403314</v>
      </c>
      <c r="H21" s="606">
        <v>-4.890810539837702</v>
      </c>
      <c r="I21" s="606">
        <v>13.66780867044406</v>
      </c>
    </row>
    <row r="22" spans="1:9" ht="15.75">
      <c r="A22" s="596">
        <v>16</v>
      </c>
      <c r="B22" s="597" t="s">
        <v>422</v>
      </c>
      <c r="C22" s="39">
        <v>61.1</v>
      </c>
      <c r="D22" s="605">
        <v>62.8</v>
      </c>
      <c r="E22" s="605">
        <v>78</v>
      </c>
      <c r="F22" s="605">
        <v>67.3</v>
      </c>
      <c r="G22" s="606">
        <v>2.782324058919812</v>
      </c>
      <c r="H22" s="606">
        <v>24.20382165605095</v>
      </c>
      <c r="I22" s="606">
        <v>-13.71794871794873</v>
      </c>
    </row>
    <row r="23" spans="1:9" ht="15.75">
      <c r="A23" s="596">
        <v>17</v>
      </c>
      <c r="B23" s="597" t="s">
        <v>423</v>
      </c>
      <c r="C23" s="39">
        <v>263.7</v>
      </c>
      <c r="D23" s="605">
        <v>142.6</v>
      </c>
      <c r="E23" s="605">
        <v>227.7</v>
      </c>
      <c r="F23" s="605">
        <v>365.1</v>
      </c>
      <c r="G23" s="606">
        <v>-45.92339780053089</v>
      </c>
      <c r="H23" s="606">
        <v>59.67741935483869</v>
      </c>
      <c r="I23" s="606">
        <v>60.342555994729906</v>
      </c>
    </row>
    <row r="24" spans="1:9" ht="15.75">
      <c r="A24" s="596">
        <v>18</v>
      </c>
      <c r="B24" s="597" t="s">
        <v>424</v>
      </c>
      <c r="C24" s="39">
        <v>22.8</v>
      </c>
      <c r="D24" s="605">
        <v>43.8</v>
      </c>
      <c r="E24" s="605">
        <v>26.8</v>
      </c>
      <c r="F24" s="605">
        <v>9.3</v>
      </c>
      <c r="G24" s="606">
        <v>92.10526315789477</v>
      </c>
      <c r="H24" s="606">
        <v>-38.81278538812786</v>
      </c>
      <c r="I24" s="606">
        <v>-65.29850746268657</v>
      </c>
    </row>
    <row r="25" spans="1:9" ht="15.75">
      <c r="A25" s="596">
        <v>19</v>
      </c>
      <c r="B25" s="597" t="s">
        <v>425</v>
      </c>
      <c r="C25" s="39">
        <v>63.8</v>
      </c>
      <c r="D25" s="605">
        <v>102.1</v>
      </c>
      <c r="E25" s="605">
        <v>98.8</v>
      </c>
      <c r="F25" s="605">
        <v>56.8</v>
      </c>
      <c r="G25" s="606">
        <v>60.031347962382455</v>
      </c>
      <c r="H25" s="606">
        <v>-3.232125367286997</v>
      </c>
      <c r="I25" s="606">
        <v>-42.510121457489866</v>
      </c>
    </row>
    <row r="26" spans="1:9" ht="15.75">
      <c r="A26" s="596">
        <v>20</v>
      </c>
      <c r="B26" s="597" t="s">
        <v>426</v>
      </c>
      <c r="C26" s="39">
        <v>491.7</v>
      </c>
      <c r="D26" s="605">
        <v>731.7</v>
      </c>
      <c r="E26" s="605">
        <v>750.6</v>
      </c>
      <c r="F26" s="605">
        <v>1077.2</v>
      </c>
      <c r="G26" s="606">
        <v>48.81025015253201</v>
      </c>
      <c r="H26" s="606">
        <v>2.5830258302583076</v>
      </c>
      <c r="I26" s="606">
        <v>43.51185718092191</v>
      </c>
    </row>
    <row r="27" spans="1:9" ht="15.75">
      <c r="A27" s="596">
        <v>21</v>
      </c>
      <c r="B27" s="597" t="s">
        <v>427</v>
      </c>
      <c r="C27" s="39">
        <v>1368.4</v>
      </c>
      <c r="D27" s="605">
        <v>1951.1</v>
      </c>
      <c r="E27" s="605">
        <v>2193.9</v>
      </c>
      <c r="F27" s="605">
        <v>2053.8</v>
      </c>
      <c r="G27" s="606">
        <v>42.58257819351064</v>
      </c>
      <c r="H27" s="606">
        <v>12.444262211060405</v>
      </c>
      <c r="I27" s="606">
        <v>-6.385888144400369</v>
      </c>
    </row>
    <row r="28" spans="1:9" ht="15.75">
      <c r="A28" s="596"/>
      <c r="B28" s="597" t="s">
        <v>836</v>
      </c>
      <c r="C28" s="39">
        <v>88.3</v>
      </c>
      <c r="D28" s="605">
        <v>143.7</v>
      </c>
      <c r="E28" s="605">
        <v>362.1</v>
      </c>
      <c r="F28" s="605">
        <v>263.8</v>
      </c>
      <c r="G28" s="606">
        <v>62.740656851642115</v>
      </c>
      <c r="H28" s="606">
        <v>151.98329853862217</v>
      </c>
      <c r="I28" s="606">
        <v>-27.147196906931796</v>
      </c>
    </row>
    <row r="29" spans="1:9" ht="15.75">
      <c r="A29" s="596"/>
      <c r="B29" s="597" t="s">
        <v>837</v>
      </c>
      <c r="C29" s="39">
        <v>795.9</v>
      </c>
      <c r="D29" s="605">
        <v>1036.3</v>
      </c>
      <c r="E29" s="605">
        <v>1095</v>
      </c>
      <c r="F29" s="605">
        <v>1067.2</v>
      </c>
      <c r="G29" s="606">
        <v>30.204799597939456</v>
      </c>
      <c r="H29" s="606">
        <v>5.664382900704439</v>
      </c>
      <c r="I29" s="606">
        <v>-2.5388127853881173</v>
      </c>
    </row>
    <row r="30" spans="1:9" ht="15.75">
      <c r="A30" s="596"/>
      <c r="B30" s="597" t="s">
        <v>838</v>
      </c>
      <c r="C30" s="39">
        <v>484.2</v>
      </c>
      <c r="D30" s="605">
        <v>771.1</v>
      </c>
      <c r="E30" s="605">
        <v>736.8</v>
      </c>
      <c r="F30" s="605">
        <v>722.8</v>
      </c>
      <c r="G30" s="606">
        <v>59.25237505163156</v>
      </c>
      <c r="H30" s="606">
        <v>-4.448190896122412</v>
      </c>
      <c r="I30" s="606">
        <v>-1.9001085776330058</v>
      </c>
    </row>
    <row r="31" spans="1:9" ht="15.75">
      <c r="A31" s="596">
        <v>22</v>
      </c>
      <c r="B31" s="597" t="s">
        <v>428</v>
      </c>
      <c r="C31" s="39">
        <v>42.6</v>
      </c>
      <c r="D31" s="605">
        <v>43.3</v>
      </c>
      <c r="E31" s="605">
        <v>47.7</v>
      </c>
      <c r="F31" s="605">
        <v>20</v>
      </c>
      <c r="G31" s="606">
        <v>1.643192488262926</v>
      </c>
      <c r="H31" s="606">
        <v>10.161662817551957</v>
      </c>
      <c r="I31" s="606">
        <v>-58.071278825995805</v>
      </c>
    </row>
    <row r="32" spans="1:9" ht="15.75">
      <c r="A32" s="596">
        <v>23</v>
      </c>
      <c r="B32" s="597" t="s">
        <v>429</v>
      </c>
      <c r="C32" s="39">
        <v>704.3</v>
      </c>
      <c r="D32" s="605">
        <v>241.1</v>
      </c>
      <c r="E32" s="605">
        <v>16.7</v>
      </c>
      <c r="F32" s="605">
        <v>550</v>
      </c>
      <c r="G32" s="606">
        <v>-65.76742865256281</v>
      </c>
      <c r="H32" s="606">
        <v>-93.07341352136044</v>
      </c>
      <c r="I32" s="606">
        <v>3193.4131736526942</v>
      </c>
    </row>
    <row r="33" spans="1:9" ht="15.75">
      <c r="A33" s="596">
        <v>24</v>
      </c>
      <c r="B33" s="597" t="s">
        <v>430</v>
      </c>
      <c r="C33" s="39">
        <v>17.5</v>
      </c>
      <c r="D33" s="605">
        <v>43.1</v>
      </c>
      <c r="E33" s="605">
        <v>30.3</v>
      </c>
      <c r="F33" s="605">
        <v>75.9</v>
      </c>
      <c r="G33" s="606">
        <v>146.28571428571428</v>
      </c>
      <c r="H33" s="606">
        <v>-29.69837587006961</v>
      </c>
      <c r="I33" s="606">
        <v>150.49504950495054</v>
      </c>
    </row>
    <row r="34" spans="1:9" ht="15.75">
      <c r="A34" s="596">
        <v>25</v>
      </c>
      <c r="B34" s="597" t="s">
        <v>431</v>
      </c>
      <c r="C34" s="39">
        <v>210.8</v>
      </c>
      <c r="D34" s="605">
        <v>182.7</v>
      </c>
      <c r="E34" s="605">
        <v>196</v>
      </c>
      <c r="F34" s="605">
        <v>118.6</v>
      </c>
      <c r="G34" s="606">
        <v>-13.330170777988613</v>
      </c>
      <c r="H34" s="606">
        <v>7.279693486590048</v>
      </c>
      <c r="I34" s="606">
        <v>-39.48979591836734</v>
      </c>
    </row>
    <row r="35" spans="1:9" ht="15.75">
      <c r="A35" s="596">
        <v>26</v>
      </c>
      <c r="B35" s="597" t="s">
        <v>432</v>
      </c>
      <c r="C35" s="39">
        <v>37.6</v>
      </c>
      <c r="D35" s="605">
        <v>34</v>
      </c>
      <c r="E35" s="605">
        <v>46.8</v>
      </c>
      <c r="F35" s="605">
        <v>20.3</v>
      </c>
      <c r="G35" s="606">
        <v>-9.574468085106375</v>
      </c>
      <c r="H35" s="606">
        <v>37.64705882352942</v>
      </c>
      <c r="I35" s="606">
        <v>-56.623931623931625</v>
      </c>
    </row>
    <row r="36" spans="1:9" ht="15.75">
      <c r="A36" s="596">
        <v>27</v>
      </c>
      <c r="B36" s="597" t="s">
        <v>433</v>
      </c>
      <c r="C36" s="39">
        <v>227.6</v>
      </c>
      <c r="D36" s="605">
        <v>253.7</v>
      </c>
      <c r="E36" s="605">
        <v>349.9</v>
      </c>
      <c r="F36" s="605">
        <v>167.8</v>
      </c>
      <c r="G36" s="606">
        <v>11.46748681898066</v>
      </c>
      <c r="H36" s="606">
        <v>37.91880173433185</v>
      </c>
      <c r="I36" s="606">
        <v>-52.04344098313803</v>
      </c>
    </row>
    <row r="37" spans="1:9" ht="15.75">
      <c r="A37" s="596">
        <v>28</v>
      </c>
      <c r="B37" s="597" t="s">
        <v>434</v>
      </c>
      <c r="C37" s="39">
        <v>261.2</v>
      </c>
      <c r="D37" s="605">
        <v>232.9</v>
      </c>
      <c r="E37" s="605">
        <v>240.3</v>
      </c>
      <c r="F37" s="605">
        <v>222.7</v>
      </c>
      <c r="G37" s="606">
        <v>-10.83460949464012</v>
      </c>
      <c r="H37" s="606">
        <v>3.1773293258909234</v>
      </c>
      <c r="I37" s="606">
        <v>-7.324178110694973</v>
      </c>
    </row>
    <row r="38" spans="1:9" ht="15.75">
      <c r="A38" s="596">
        <v>29</v>
      </c>
      <c r="B38" s="597" t="s">
        <v>435</v>
      </c>
      <c r="C38" s="39">
        <v>189.8</v>
      </c>
      <c r="D38" s="605">
        <v>126.4</v>
      </c>
      <c r="E38" s="605">
        <v>70</v>
      </c>
      <c r="F38" s="605">
        <v>81.4</v>
      </c>
      <c r="G38" s="606">
        <v>-33.40358271865122</v>
      </c>
      <c r="H38" s="606">
        <v>-44.62025316455696</v>
      </c>
      <c r="I38" s="606">
        <v>16.285714285714306</v>
      </c>
    </row>
    <row r="39" spans="1:9" ht="15.75">
      <c r="A39" s="596">
        <v>30</v>
      </c>
      <c r="B39" s="597" t="s">
        <v>436</v>
      </c>
      <c r="C39" s="39">
        <v>211.9</v>
      </c>
      <c r="D39" s="605">
        <v>217.8</v>
      </c>
      <c r="E39" s="605">
        <v>174.1</v>
      </c>
      <c r="F39" s="605">
        <v>156.3</v>
      </c>
      <c r="G39" s="606">
        <v>2.7843322321849655</v>
      </c>
      <c r="H39" s="606">
        <v>-20.064279155188245</v>
      </c>
      <c r="I39" s="606">
        <v>-10.224009190120611</v>
      </c>
    </row>
    <row r="40" spans="1:9" ht="15.75">
      <c r="A40" s="596">
        <v>31</v>
      </c>
      <c r="B40" s="597" t="s">
        <v>437</v>
      </c>
      <c r="C40" s="39">
        <v>369.9</v>
      </c>
      <c r="D40" s="605">
        <v>229.4</v>
      </c>
      <c r="E40" s="605">
        <v>200.4</v>
      </c>
      <c r="F40" s="605">
        <v>39.1</v>
      </c>
      <c r="G40" s="606">
        <v>-37.983238713165726</v>
      </c>
      <c r="H40" s="606">
        <v>-12.641673931996507</v>
      </c>
      <c r="I40" s="606">
        <v>-80.48902195608783</v>
      </c>
    </row>
    <row r="41" spans="1:9" ht="15.75">
      <c r="A41" s="596">
        <v>32</v>
      </c>
      <c r="B41" s="597" t="s">
        <v>438</v>
      </c>
      <c r="C41" s="39">
        <v>908.8</v>
      </c>
      <c r="D41" s="605">
        <v>893.3</v>
      </c>
      <c r="E41" s="605">
        <v>651.1</v>
      </c>
      <c r="F41" s="605">
        <v>307.9</v>
      </c>
      <c r="G41" s="606">
        <v>-1.7055457746478737</v>
      </c>
      <c r="H41" s="606">
        <v>-27.112951975819982</v>
      </c>
      <c r="I41" s="606">
        <v>-52.71079711257872</v>
      </c>
    </row>
    <row r="42" spans="1:9" ht="15.75">
      <c r="A42" s="596">
        <v>33</v>
      </c>
      <c r="B42" s="597" t="s">
        <v>439</v>
      </c>
      <c r="C42" s="39">
        <v>826</v>
      </c>
      <c r="D42" s="605">
        <v>1107.6</v>
      </c>
      <c r="E42" s="605">
        <v>2695.4</v>
      </c>
      <c r="F42" s="605">
        <v>1640.4</v>
      </c>
      <c r="G42" s="606">
        <v>34.09200968523001</v>
      </c>
      <c r="H42" s="606">
        <v>143.35500180570602</v>
      </c>
      <c r="I42" s="606">
        <v>-39.14075832900497</v>
      </c>
    </row>
    <row r="43" spans="1:9" ht="15.75">
      <c r="A43" s="596">
        <v>34</v>
      </c>
      <c r="B43" s="597" t="s">
        <v>98</v>
      </c>
      <c r="C43" s="39">
        <v>502.8</v>
      </c>
      <c r="D43" s="605">
        <v>529.5</v>
      </c>
      <c r="E43" s="605">
        <v>526.1</v>
      </c>
      <c r="F43" s="605">
        <v>297.7</v>
      </c>
      <c r="G43" s="606">
        <v>5.310262529832926</v>
      </c>
      <c r="H43" s="606">
        <v>-0.6421152030217314</v>
      </c>
      <c r="I43" s="606">
        <v>-43.413799657859734</v>
      </c>
    </row>
    <row r="44" spans="1:9" ht="15.75">
      <c r="A44" s="596">
        <v>35</v>
      </c>
      <c r="B44" s="597" t="s">
        <v>440</v>
      </c>
      <c r="C44" s="39">
        <v>0.9</v>
      </c>
      <c r="D44" s="605">
        <v>0</v>
      </c>
      <c r="E44" s="605">
        <v>0.5</v>
      </c>
      <c r="F44" s="605">
        <v>0</v>
      </c>
      <c r="G44" s="606">
        <v>-100</v>
      </c>
      <c r="H44" s="606" t="e">
        <v>#DIV/0!</v>
      </c>
      <c r="I44" s="606">
        <v>-100</v>
      </c>
    </row>
    <row r="45" spans="1:9" ht="15.75">
      <c r="A45" s="596">
        <v>36</v>
      </c>
      <c r="B45" s="597" t="s">
        <v>441</v>
      </c>
      <c r="C45" s="39">
        <v>550.6</v>
      </c>
      <c r="D45" s="605">
        <v>316.1</v>
      </c>
      <c r="E45" s="605">
        <v>914.9</v>
      </c>
      <c r="F45" s="605">
        <v>597.4</v>
      </c>
      <c r="G45" s="606">
        <v>-42.58990192517253</v>
      </c>
      <c r="H45" s="606">
        <v>189.43372350521986</v>
      </c>
      <c r="I45" s="606">
        <v>-34.703246256421465</v>
      </c>
    </row>
    <row r="46" spans="1:9" ht="15.75">
      <c r="A46" s="596">
        <v>37</v>
      </c>
      <c r="B46" s="597" t="s">
        <v>442</v>
      </c>
      <c r="C46" s="39">
        <v>150.6</v>
      </c>
      <c r="D46" s="605">
        <v>139.4</v>
      </c>
      <c r="E46" s="605">
        <v>88.3</v>
      </c>
      <c r="F46" s="605">
        <v>113.5</v>
      </c>
      <c r="G46" s="606">
        <v>-7.436918990703816</v>
      </c>
      <c r="H46" s="606">
        <v>-36.6571018651363</v>
      </c>
      <c r="I46" s="606">
        <v>28.539071347678373</v>
      </c>
    </row>
    <row r="47" spans="1:9" ht="15.75">
      <c r="A47" s="596">
        <v>38</v>
      </c>
      <c r="B47" s="597" t="s">
        <v>443</v>
      </c>
      <c r="C47" s="39">
        <v>113.9</v>
      </c>
      <c r="D47" s="605">
        <v>163.9</v>
      </c>
      <c r="E47" s="605">
        <v>252</v>
      </c>
      <c r="F47" s="605">
        <v>468.3</v>
      </c>
      <c r="G47" s="606">
        <v>43.89815627743636</v>
      </c>
      <c r="H47" s="606">
        <v>53.7522879804759</v>
      </c>
      <c r="I47" s="606">
        <v>85.83333333333334</v>
      </c>
    </row>
    <row r="48" spans="1:9" ht="15.75">
      <c r="A48" s="596">
        <v>39</v>
      </c>
      <c r="B48" s="597" t="s">
        <v>444</v>
      </c>
      <c r="C48" s="39">
        <v>81.8</v>
      </c>
      <c r="D48" s="605">
        <v>199.8</v>
      </c>
      <c r="E48" s="605">
        <v>197.9</v>
      </c>
      <c r="F48" s="605">
        <v>193</v>
      </c>
      <c r="G48" s="606">
        <v>144.25427872860644</v>
      </c>
      <c r="H48" s="606">
        <v>-0.9509509509509542</v>
      </c>
      <c r="I48" s="606">
        <v>-2.4759979787771726</v>
      </c>
    </row>
    <row r="49" spans="1:9" ht="15.75">
      <c r="A49" s="596">
        <v>40</v>
      </c>
      <c r="B49" s="597" t="s">
        <v>445</v>
      </c>
      <c r="C49" s="39">
        <v>242</v>
      </c>
      <c r="D49" s="605">
        <v>192.5</v>
      </c>
      <c r="E49" s="605">
        <v>249.7</v>
      </c>
      <c r="F49" s="605">
        <v>254.3</v>
      </c>
      <c r="G49" s="606">
        <v>-20.454545454545453</v>
      </c>
      <c r="H49" s="606">
        <v>29.714285714285722</v>
      </c>
      <c r="I49" s="606">
        <v>1.8422106527833222</v>
      </c>
    </row>
    <row r="50" spans="1:9" ht="15.75">
      <c r="A50" s="596">
        <v>41</v>
      </c>
      <c r="B50" s="597" t="s">
        <v>446</v>
      </c>
      <c r="C50" s="39">
        <v>417.1</v>
      </c>
      <c r="D50" s="605">
        <v>255.1</v>
      </c>
      <c r="E50" s="605">
        <v>259.6</v>
      </c>
      <c r="F50" s="605">
        <v>386.1</v>
      </c>
      <c r="G50" s="606">
        <v>-38.83960680891874</v>
      </c>
      <c r="H50" s="606">
        <v>1.7640141121129034</v>
      </c>
      <c r="I50" s="606">
        <v>48.72881355932202</v>
      </c>
    </row>
    <row r="51" spans="1:9" ht="15.75">
      <c r="A51" s="596">
        <v>42</v>
      </c>
      <c r="B51" s="597" t="s">
        <v>447</v>
      </c>
      <c r="C51" s="39">
        <v>154.4</v>
      </c>
      <c r="D51" s="605">
        <v>171</v>
      </c>
      <c r="E51" s="605">
        <v>207.7</v>
      </c>
      <c r="F51" s="605">
        <v>170.9</v>
      </c>
      <c r="G51" s="606">
        <v>10.751295336787578</v>
      </c>
      <c r="H51" s="606">
        <v>21.461988304093566</v>
      </c>
      <c r="I51" s="606">
        <v>-17.717862301396252</v>
      </c>
    </row>
    <row r="52" spans="1:9" ht="15.75">
      <c r="A52" s="596">
        <v>43</v>
      </c>
      <c r="B52" s="597" t="s">
        <v>448</v>
      </c>
      <c r="C52" s="39">
        <v>13.4</v>
      </c>
      <c r="D52" s="605">
        <v>38.9</v>
      </c>
      <c r="E52" s="605">
        <v>61.3</v>
      </c>
      <c r="F52" s="605">
        <v>127.1</v>
      </c>
      <c r="G52" s="606">
        <v>190.29850746268653</v>
      </c>
      <c r="H52" s="606">
        <v>57.5835475578406</v>
      </c>
      <c r="I52" s="606">
        <v>107.34094616639479</v>
      </c>
    </row>
    <row r="53" spans="1:9" ht="15.75">
      <c r="A53" s="596">
        <v>44</v>
      </c>
      <c r="B53" s="597" t="s">
        <v>449</v>
      </c>
      <c r="C53" s="39">
        <v>1178.1</v>
      </c>
      <c r="D53" s="605">
        <v>2107.11</v>
      </c>
      <c r="E53" s="605">
        <v>1523.1</v>
      </c>
      <c r="F53" s="605">
        <v>2341.3</v>
      </c>
      <c r="G53" s="606">
        <v>78.85663356251587</v>
      </c>
      <c r="H53" s="606">
        <v>-27.71616099776469</v>
      </c>
      <c r="I53" s="606">
        <v>53.719388090079406</v>
      </c>
    </row>
    <row r="54" spans="1:9" ht="15.75">
      <c r="A54" s="596">
        <v>45</v>
      </c>
      <c r="B54" s="597" t="s">
        <v>450</v>
      </c>
      <c r="C54" s="39">
        <v>1165.7</v>
      </c>
      <c r="D54" s="605">
        <v>1670.3</v>
      </c>
      <c r="E54" s="605">
        <v>1430.5</v>
      </c>
      <c r="F54" s="605">
        <v>2969</v>
      </c>
      <c r="G54" s="606">
        <v>43.28729518744103</v>
      </c>
      <c r="H54" s="606">
        <v>-14.356702388792442</v>
      </c>
      <c r="I54" s="606">
        <v>107.54980775952467</v>
      </c>
    </row>
    <row r="55" spans="1:9" ht="15.75">
      <c r="A55" s="596">
        <v>46</v>
      </c>
      <c r="B55" s="597" t="s">
        <v>451</v>
      </c>
      <c r="C55" s="39">
        <v>1036.3</v>
      </c>
      <c r="D55" s="605">
        <v>917</v>
      </c>
      <c r="E55" s="605">
        <v>580.5</v>
      </c>
      <c r="F55" s="605">
        <v>557.4</v>
      </c>
      <c r="G55" s="606">
        <v>-11.512110392743423</v>
      </c>
      <c r="H55" s="606">
        <v>-36.69574700109052</v>
      </c>
      <c r="I55" s="606">
        <v>-3.9793281653746675</v>
      </c>
    </row>
    <row r="56" spans="1:9" ht="15.75">
      <c r="A56" s="596">
        <v>47</v>
      </c>
      <c r="B56" s="597" t="s">
        <v>452</v>
      </c>
      <c r="C56" s="39">
        <v>0</v>
      </c>
      <c r="D56" s="605">
        <v>0.1</v>
      </c>
      <c r="E56" s="605">
        <v>0.4</v>
      </c>
      <c r="F56" s="605">
        <v>6.9</v>
      </c>
      <c r="G56" s="606" t="e">
        <v>#DIV/0!</v>
      </c>
      <c r="H56" s="606">
        <v>300</v>
      </c>
      <c r="I56" s="606">
        <v>1625</v>
      </c>
    </row>
    <row r="57" spans="1:9" ht="15.75">
      <c r="A57" s="596">
        <v>48</v>
      </c>
      <c r="B57" s="597" t="s">
        <v>453</v>
      </c>
      <c r="C57" s="39">
        <v>17.7</v>
      </c>
      <c r="D57" s="605">
        <v>30.3</v>
      </c>
      <c r="E57" s="605">
        <v>25.4</v>
      </c>
      <c r="F57" s="605">
        <v>11</v>
      </c>
      <c r="G57" s="606">
        <v>71.18644067796612</v>
      </c>
      <c r="H57" s="606">
        <v>-16.171617161716185</v>
      </c>
      <c r="I57" s="606">
        <v>-56.69291338582678</v>
      </c>
    </row>
    <row r="58" spans="1:9" ht="15.75">
      <c r="A58" s="596">
        <v>49</v>
      </c>
      <c r="B58" s="597" t="s">
        <v>454</v>
      </c>
      <c r="C58" s="39">
        <v>498.1</v>
      </c>
      <c r="D58" s="605">
        <v>785.6</v>
      </c>
      <c r="E58" s="605">
        <v>1188</v>
      </c>
      <c r="F58" s="605">
        <v>1238.6</v>
      </c>
      <c r="G58" s="606">
        <v>57.71933346717529</v>
      </c>
      <c r="H58" s="606">
        <v>51.22199592668022</v>
      </c>
      <c r="I58" s="606">
        <v>4.259259259259252</v>
      </c>
    </row>
    <row r="59" spans="1:9" ht="14.25" customHeight="1">
      <c r="A59" s="596">
        <v>50</v>
      </c>
      <c r="B59" s="597" t="s">
        <v>455</v>
      </c>
      <c r="C59" s="39">
        <v>8.8</v>
      </c>
      <c r="D59" s="605">
        <v>1</v>
      </c>
      <c r="E59" s="605">
        <v>0</v>
      </c>
      <c r="F59" s="605">
        <v>0</v>
      </c>
      <c r="G59" s="606">
        <v>-88.63636363636364</v>
      </c>
      <c r="H59" s="606">
        <v>-100</v>
      </c>
      <c r="I59" s="606" t="e">
        <v>#DIV/0!</v>
      </c>
    </row>
    <row r="60" spans="1:9" ht="14.25" customHeight="1">
      <c r="A60" s="596">
        <v>51</v>
      </c>
      <c r="B60" s="597" t="s">
        <v>456</v>
      </c>
      <c r="C60" s="39">
        <v>2165.1</v>
      </c>
      <c r="D60" s="605">
        <v>1235.8</v>
      </c>
      <c r="E60" s="605">
        <v>1898.5</v>
      </c>
      <c r="F60" s="605">
        <v>2201.5</v>
      </c>
      <c r="G60" s="606">
        <v>-42.9218049974597</v>
      </c>
      <c r="H60" s="606">
        <v>53.62518206829586</v>
      </c>
      <c r="I60" s="606">
        <v>15.959968396102184</v>
      </c>
    </row>
    <row r="61" spans="1:9" ht="14.25" customHeight="1">
      <c r="A61" s="596"/>
      <c r="B61" s="597"/>
      <c r="C61" s="39"/>
      <c r="D61" s="605"/>
      <c r="E61" s="605"/>
      <c r="F61" s="605"/>
      <c r="G61" s="606"/>
      <c r="H61" s="606"/>
      <c r="I61" s="606"/>
    </row>
    <row r="62" spans="1:9" ht="15.75">
      <c r="A62" s="596"/>
      <c r="B62" s="598" t="s">
        <v>457</v>
      </c>
      <c r="C62" s="132">
        <v>3326.4</v>
      </c>
      <c r="D62" s="607">
        <v>5404.09</v>
      </c>
      <c r="E62" s="607">
        <v>7747.16</v>
      </c>
      <c r="F62" s="607">
        <v>6104.94</v>
      </c>
      <c r="G62" s="608">
        <v>62.46061808561805</v>
      </c>
      <c r="H62" s="608">
        <v>43.357346010151474</v>
      </c>
      <c r="I62" s="608">
        <v>-21.19770341647775</v>
      </c>
    </row>
    <row r="63" spans="1:9" ht="15.75">
      <c r="A63" s="596"/>
      <c r="B63" s="597"/>
      <c r="C63" s="39"/>
      <c r="D63" s="605"/>
      <c r="E63" s="605"/>
      <c r="F63" s="605"/>
      <c r="G63" s="608"/>
      <c r="H63" s="608"/>
      <c r="I63" s="608"/>
    </row>
    <row r="64" spans="1:9" ht="15.75">
      <c r="A64" s="600"/>
      <c r="B64" s="601" t="s">
        <v>458</v>
      </c>
      <c r="C64" s="131">
        <v>23159.9</v>
      </c>
      <c r="D64" s="609">
        <v>27788.7</v>
      </c>
      <c r="E64" s="609">
        <v>32065.3</v>
      </c>
      <c r="F64" s="609">
        <v>31338.1</v>
      </c>
      <c r="G64" s="610">
        <v>19.98626937076584</v>
      </c>
      <c r="H64" s="610">
        <v>15.389708766513024</v>
      </c>
      <c r="I64" s="610">
        <v>-2.267872123448086</v>
      </c>
    </row>
    <row r="66" ht="12.75">
      <c r="A66" s="7" t="s">
        <v>839</v>
      </c>
    </row>
  </sheetData>
  <mergeCells count="4">
    <mergeCell ref="A1:I1"/>
    <mergeCell ref="A2:I2"/>
    <mergeCell ref="C4:F4"/>
    <mergeCell ref="G4:I4"/>
  </mergeCells>
  <printOptions horizontalCentered="1"/>
  <pageMargins left="1.3" right="1.3" top="2" bottom="2" header="0.5" footer="0.5"/>
  <pageSetup fitToHeight="1" fitToWidth="1" horizontalDpi="600" verticalDpi="600" orientation="portrait" paperSize="9" scale="54" r:id="rId1"/>
</worksheet>
</file>

<file path=xl/worksheets/sheet18.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A1" sqref="A1:IV16384"/>
    </sheetView>
  </sheetViews>
  <sheetFormatPr defaultColWidth="9.140625" defaultRowHeight="12.75"/>
  <cols>
    <col min="1" max="1" width="3.7109375" style="7" customWidth="1"/>
    <col min="2" max="2" width="31.8515625" style="7" bestFit="1" customWidth="1"/>
    <col min="3" max="3" width="0" style="7" hidden="1" customWidth="1"/>
    <col min="4" max="16384" width="9.140625" style="7" customWidth="1"/>
  </cols>
  <sheetData>
    <row r="1" spans="2:9" ht="12.75">
      <c r="B1" s="1098" t="s">
        <v>512</v>
      </c>
      <c r="C1" s="1098"/>
      <c r="D1" s="1098"/>
      <c r="E1" s="1098"/>
      <c r="F1" s="1098"/>
      <c r="G1" s="1098"/>
      <c r="H1" s="1098"/>
      <c r="I1" s="1098"/>
    </row>
    <row r="2" spans="1:9" ht="15.75">
      <c r="A2" s="1097" t="s">
        <v>911</v>
      </c>
      <c r="B2" s="1097"/>
      <c r="C2" s="1097"/>
      <c r="D2" s="1097"/>
      <c r="E2" s="1097"/>
      <c r="F2" s="1097"/>
      <c r="G2" s="1097"/>
      <c r="H2" s="1097"/>
      <c r="I2" s="1097"/>
    </row>
    <row r="3" spans="1:9" ht="15.75">
      <c r="A3" s="54"/>
      <c r="B3" s="1155"/>
      <c r="C3" s="1155"/>
      <c r="D3" s="1155"/>
      <c r="E3" s="1155"/>
      <c r="F3" s="1156"/>
      <c r="G3" s="1155"/>
      <c r="H3" s="1155"/>
      <c r="I3" s="1154" t="s">
        <v>342</v>
      </c>
    </row>
    <row r="4" spans="1:9" ht="12.75">
      <c r="A4" s="69"/>
      <c r="B4" s="68"/>
      <c r="C4" s="1091" t="s">
        <v>826</v>
      </c>
      <c r="D4" s="1092"/>
      <c r="E4" s="1092"/>
      <c r="F4" s="1093"/>
      <c r="G4" s="1094" t="s">
        <v>313</v>
      </c>
      <c r="H4" s="1095"/>
      <c r="I4" s="1096"/>
    </row>
    <row r="5" spans="1:9" ht="15.75">
      <c r="A5" s="665"/>
      <c r="B5" s="666"/>
      <c r="C5" s="667" t="s">
        <v>248</v>
      </c>
      <c r="D5" s="81" t="s">
        <v>671</v>
      </c>
      <c r="E5" s="81" t="s">
        <v>672</v>
      </c>
      <c r="F5" s="669" t="s">
        <v>673</v>
      </c>
      <c r="G5" s="81" t="s">
        <v>85</v>
      </c>
      <c r="H5" s="81" t="s">
        <v>2</v>
      </c>
      <c r="I5" s="669" t="s">
        <v>3</v>
      </c>
    </row>
    <row r="6" spans="1:9" ht="15.75">
      <c r="A6" s="611"/>
      <c r="B6" s="594" t="s">
        <v>835</v>
      </c>
      <c r="C6" s="595">
        <v>13939.1</v>
      </c>
      <c r="D6" s="604">
        <v>11035.2</v>
      </c>
      <c r="E6" s="604">
        <v>11202.5</v>
      </c>
      <c r="F6" s="604">
        <v>10132.8</v>
      </c>
      <c r="G6" s="1157">
        <v>-20.83276538657445</v>
      </c>
      <c r="H6" s="1157">
        <v>1.5160577062491</v>
      </c>
      <c r="I6" s="1157">
        <v>-9.548761437179209</v>
      </c>
    </row>
    <row r="7" spans="1:9" ht="15.75">
      <c r="A7" s="596">
        <v>1</v>
      </c>
      <c r="B7" s="597" t="s">
        <v>460</v>
      </c>
      <c r="C7" s="612">
        <v>479.9</v>
      </c>
      <c r="D7" s="615">
        <v>538.4</v>
      </c>
      <c r="E7" s="615">
        <v>321.4</v>
      </c>
      <c r="F7" s="615">
        <v>175</v>
      </c>
      <c r="G7" s="606">
        <v>12.19003959158158</v>
      </c>
      <c r="H7" s="606">
        <v>-40.30460624071323</v>
      </c>
      <c r="I7" s="606">
        <v>-45.55071561916615</v>
      </c>
    </row>
    <row r="8" spans="1:9" ht="15.75">
      <c r="A8" s="596">
        <v>2</v>
      </c>
      <c r="B8" s="597" t="s">
        <v>425</v>
      </c>
      <c r="C8" s="612">
        <v>38.5</v>
      </c>
      <c r="D8" s="615">
        <v>42</v>
      </c>
      <c r="E8" s="615">
        <v>15.2</v>
      </c>
      <c r="F8" s="615">
        <v>29.3</v>
      </c>
      <c r="G8" s="606">
        <v>9.09090909090908</v>
      </c>
      <c r="H8" s="606">
        <v>-63.80952380952381</v>
      </c>
      <c r="I8" s="606">
        <v>92.76315789473688</v>
      </c>
    </row>
    <row r="9" spans="1:9" ht="15.75">
      <c r="A9" s="596">
        <v>3</v>
      </c>
      <c r="B9" s="597" t="s">
        <v>461</v>
      </c>
      <c r="C9" s="612">
        <v>172.8</v>
      </c>
      <c r="D9" s="615">
        <v>185</v>
      </c>
      <c r="E9" s="615">
        <v>160.9</v>
      </c>
      <c r="F9" s="615">
        <v>167.9</v>
      </c>
      <c r="G9" s="606">
        <v>7.0601851851851904</v>
      </c>
      <c r="H9" s="606">
        <v>-13.027027027027032</v>
      </c>
      <c r="I9" s="606">
        <v>4.350528278433785</v>
      </c>
    </row>
    <row r="10" spans="1:9" ht="15.75">
      <c r="A10" s="596">
        <v>4</v>
      </c>
      <c r="B10" s="597" t="s">
        <v>462</v>
      </c>
      <c r="C10" s="612">
        <v>7.9</v>
      </c>
      <c r="D10" s="615">
        <v>0</v>
      </c>
      <c r="E10" s="615">
        <v>7</v>
      </c>
      <c r="F10" s="615">
        <v>4.3</v>
      </c>
      <c r="G10" s="606">
        <v>-100</v>
      </c>
      <c r="H10" s="606" t="e">
        <v>#DIV/0!</v>
      </c>
      <c r="I10" s="606">
        <v>-38.57142857142858</v>
      </c>
    </row>
    <row r="11" spans="1:9" ht="15.75">
      <c r="A11" s="596">
        <v>5</v>
      </c>
      <c r="B11" s="597" t="s">
        <v>437</v>
      </c>
      <c r="C11" s="612">
        <v>845.7</v>
      </c>
      <c r="D11" s="615">
        <v>799.9</v>
      </c>
      <c r="E11" s="615">
        <v>1161.1</v>
      </c>
      <c r="F11" s="615">
        <v>762.8</v>
      </c>
      <c r="G11" s="606">
        <v>-5.4156320208111595</v>
      </c>
      <c r="H11" s="606">
        <v>45.15564445555697</v>
      </c>
      <c r="I11" s="606">
        <v>-34.303677547153555</v>
      </c>
    </row>
    <row r="12" spans="1:9" ht="15.75">
      <c r="A12" s="596">
        <v>6</v>
      </c>
      <c r="B12" s="597" t="s">
        <v>98</v>
      </c>
      <c r="C12" s="612">
        <v>256</v>
      </c>
      <c r="D12" s="615">
        <v>61.4</v>
      </c>
      <c r="E12" s="615">
        <v>182.3</v>
      </c>
      <c r="F12" s="615">
        <v>328.2</v>
      </c>
      <c r="G12" s="606">
        <v>-76.015625</v>
      </c>
      <c r="H12" s="606">
        <v>196.90553745928338</v>
      </c>
      <c r="I12" s="606">
        <v>80.03291278113</v>
      </c>
    </row>
    <row r="13" spans="1:9" ht="15.75">
      <c r="A13" s="596">
        <v>7</v>
      </c>
      <c r="B13" s="597" t="s">
        <v>463</v>
      </c>
      <c r="C13" s="612">
        <v>7460.6</v>
      </c>
      <c r="D13" s="615">
        <v>4672.3</v>
      </c>
      <c r="E13" s="615">
        <v>4480.8</v>
      </c>
      <c r="F13" s="615">
        <v>3933.5</v>
      </c>
      <c r="G13" s="606">
        <v>-37.373669678041985</v>
      </c>
      <c r="H13" s="606">
        <v>-4.09862380412217</v>
      </c>
      <c r="I13" s="606">
        <v>-12.214336725584701</v>
      </c>
    </row>
    <row r="14" spans="1:9" ht="15.75">
      <c r="A14" s="596">
        <v>8</v>
      </c>
      <c r="B14" s="597" t="s">
        <v>464</v>
      </c>
      <c r="C14" s="612">
        <v>24.4</v>
      </c>
      <c r="D14" s="615">
        <v>22.1</v>
      </c>
      <c r="E14" s="615">
        <v>6.2</v>
      </c>
      <c r="F14" s="615">
        <v>108</v>
      </c>
      <c r="G14" s="606">
        <v>-9.426229508196727</v>
      </c>
      <c r="H14" s="606">
        <v>-71.94570135746605</v>
      </c>
      <c r="I14" s="606">
        <v>1641.9354838709676</v>
      </c>
    </row>
    <row r="15" spans="1:9" ht="15.75">
      <c r="A15" s="596">
        <v>9</v>
      </c>
      <c r="B15" s="597" t="s">
        <v>465</v>
      </c>
      <c r="C15" s="612">
        <v>264</v>
      </c>
      <c r="D15" s="615">
        <v>267.5</v>
      </c>
      <c r="E15" s="615">
        <v>236.7</v>
      </c>
      <c r="F15" s="615">
        <v>229</v>
      </c>
      <c r="G15" s="606">
        <v>1.3257575757575637</v>
      </c>
      <c r="H15" s="606">
        <v>-11.514018691588788</v>
      </c>
      <c r="I15" s="606">
        <v>-3.2530629488804266</v>
      </c>
    </row>
    <row r="16" spans="1:9" ht="15.75">
      <c r="A16" s="596">
        <v>10</v>
      </c>
      <c r="B16" s="597" t="s">
        <v>466</v>
      </c>
      <c r="C16" s="612">
        <v>209.9</v>
      </c>
      <c r="D16" s="615">
        <v>192.6</v>
      </c>
      <c r="E16" s="615">
        <v>239.8</v>
      </c>
      <c r="F16" s="615">
        <v>217.9</v>
      </c>
      <c r="G16" s="606">
        <v>-8.242020009528346</v>
      </c>
      <c r="H16" s="606">
        <v>24.506749740394568</v>
      </c>
      <c r="I16" s="606">
        <v>-9.132610508757296</v>
      </c>
    </row>
    <row r="17" spans="1:9" ht="15.75">
      <c r="A17" s="596">
        <v>11</v>
      </c>
      <c r="B17" s="597" t="s">
        <v>467</v>
      </c>
      <c r="C17" s="612">
        <v>103</v>
      </c>
      <c r="D17" s="615">
        <v>94.5</v>
      </c>
      <c r="E17" s="615">
        <v>89.6</v>
      </c>
      <c r="F17" s="615">
        <v>97.7</v>
      </c>
      <c r="G17" s="606">
        <v>-8.252427184466029</v>
      </c>
      <c r="H17" s="606">
        <v>-5.185185185185176</v>
      </c>
      <c r="I17" s="606">
        <v>9.040178571428555</v>
      </c>
    </row>
    <row r="18" spans="1:9" ht="15.75">
      <c r="A18" s="596">
        <v>12</v>
      </c>
      <c r="B18" s="597" t="s">
        <v>468</v>
      </c>
      <c r="C18" s="612">
        <v>4076.4</v>
      </c>
      <c r="D18" s="615">
        <v>4159.5</v>
      </c>
      <c r="E18" s="615">
        <v>4301.5</v>
      </c>
      <c r="F18" s="615">
        <v>4079.2</v>
      </c>
      <c r="G18" s="606">
        <v>2.038563438327941</v>
      </c>
      <c r="H18" s="606">
        <v>3.4138718595985154</v>
      </c>
      <c r="I18" s="606">
        <v>-5.167964663489485</v>
      </c>
    </row>
    <row r="19" spans="1:9" ht="15.75">
      <c r="A19" s="39"/>
      <c r="B19" s="597"/>
      <c r="C19" s="612"/>
      <c r="D19" s="615"/>
      <c r="E19" s="615"/>
      <c r="F19" s="615"/>
      <c r="G19" s="606"/>
      <c r="H19" s="606"/>
      <c r="I19" s="606"/>
    </row>
    <row r="20" spans="1:9" ht="15.75">
      <c r="A20" s="39"/>
      <c r="B20" s="598" t="s">
        <v>457</v>
      </c>
      <c r="C20" s="613">
        <v>3381.2</v>
      </c>
      <c r="D20" s="616">
        <v>3840.2</v>
      </c>
      <c r="E20" s="616">
        <v>3287.8</v>
      </c>
      <c r="F20" s="616">
        <v>3754.1</v>
      </c>
      <c r="G20" s="608">
        <v>13.575062108127312</v>
      </c>
      <c r="H20" s="608">
        <v>-14.384667465236205</v>
      </c>
      <c r="I20" s="608">
        <v>14.18273617616643</v>
      </c>
    </row>
    <row r="21" spans="1:9" ht="15.75">
      <c r="A21" s="39"/>
      <c r="B21" s="598"/>
      <c r="C21" s="613"/>
      <c r="D21" s="616"/>
      <c r="E21" s="616"/>
      <c r="F21" s="616"/>
      <c r="G21" s="608"/>
      <c r="H21" s="606"/>
      <c r="I21" s="606"/>
    </row>
    <row r="22" spans="1:9" ht="15.75">
      <c r="A22" s="99"/>
      <c r="B22" s="601" t="s">
        <v>469</v>
      </c>
      <c r="C22" s="614">
        <v>17320.3</v>
      </c>
      <c r="D22" s="617">
        <v>14875.4</v>
      </c>
      <c r="E22" s="617">
        <v>14490.3</v>
      </c>
      <c r="F22" s="617">
        <v>13886.9</v>
      </c>
      <c r="G22" s="610">
        <v>-14.115806308204853</v>
      </c>
      <c r="H22" s="610">
        <v>-2.5888379472148557</v>
      </c>
      <c r="I22" s="610">
        <v>-4.16416499313334</v>
      </c>
    </row>
  </sheetData>
  <mergeCells count="4">
    <mergeCell ref="B1:I1"/>
    <mergeCell ref="A2:I2"/>
    <mergeCell ref="C4:F4"/>
    <mergeCell ref="G4:I4"/>
  </mergeCells>
  <printOptions horizontalCentered="1"/>
  <pageMargins left="1.3" right="1.3" top="2" bottom="2" header="0.5" footer="0.5"/>
  <pageSetup fitToHeight="1" fitToWidth="1" horizontalDpi="600" verticalDpi="600" orientation="portrait" paperSize="9" scale="79" r:id="rId1"/>
</worksheet>
</file>

<file path=xl/worksheets/sheet19.xml><?xml version="1.0" encoding="utf-8"?>
<worksheet xmlns="http://schemas.openxmlformats.org/spreadsheetml/2006/main" xmlns:r="http://schemas.openxmlformats.org/officeDocument/2006/relationships">
  <sheetPr>
    <pageSetUpPr fitToPage="1"/>
  </sheetPr>
  <dimension ref="A1:I495"/>
  <sheetViews>
    <sheetView workbookViewId="0" topLeftCell="A55">
      <selection activeCell="A79" sqref="A79:IV79"/>
    </sheetView>
  </sheetViews>
  <sheetFormatPr defaultColWidth="9.140625" defaultRowHeight="12.75"/>
  <cols>
    <col min="1" max="1" width="3.8515625" style="7" customWidth="1"/>
    <col min="2" max="2" width="32.28125" style="7" customWidth="1"/>
    <col min="3" max="16384" width="9.140625" style="7" customWidth="1"/>
  </cols>
  <sheetData>
    <row r="1" ht="18.75">
      <c r="D1" s="1159" t="s">
        <v>570</v>
      </c>
    </row>
    <row r="2" spans="1:9" ht="22.5">
      <c r="A2" s="1160" t="s">
        <v>912</v>
      </c>
      <c r="B2" s="1160"/>
      <c r="C2" s="1160"/>
      <c r="D2" s="1160"/>
      <c r="E2" s="1160"/>
      <c r="F2" s="1160"/>
      <c r="G2" s="1160"/>
      <c r="H2" s="1160"/>
      <c r="I2" s="1160"/>
    </row>
    <row r="3" spans="1:9" ht="15.75">
      <c r="A3" s="618"/>
      <c r="B3" s="591"/>
      <c r="C3" s="591"/>
      <c r="D3" s="591"/>
      <c r="E3" s="591"/>
      <c r="F3" s="592"/>
      <c r="G3" s="591"/>
      <c r="H3" s="591"/>
      <c r="I3" s="1158" t="s">
        <v>342</v>
      </c>
    </row>
    <row r="4" spans="1:9" ht="12.75">
      <c r="A4" s="670"/>
      <c r="B4" s="68"/>
      <c r="C4" s="1091" t="s">
        <v>826</v>
      </c>
      <c r="D4" s="1092"/>
      <c r="E4" s="1092"/>
      <c r="F4" s="1093"/>
      <c r="G4" s="1094" t="s">
        <v>313</v>
      </c>
      <c r="H4" s="1095"/>
      <c r="I4" s="1096"/>
    </row>
    <row r="5" spans="1:9" ht="15.75">
      <c r="A5" s="665"/>
      <c r="B5" s="666"/>
      <c r="C5" s="667" t="s">
        <v>248</v>
      </c>
      <c r="D5" s="667" t="s">
        <v>832</v>
      </c>
      <c r="E5" s="667" t="s">
        <v>833</v>
      </c>
      <c r="F5" s="668" t="s">
        <v>834</v>
      </c>
      <c r="G5" s="667" t="s">
        <v>85</v>
      </c>
      <c r="H5" s="667" t="s">
        <v>2</v>
      </c>
      <c r="I5" s="668" t="s">
        <v>3</v>
      </c>
    </row>
    <row r="6" spans="1:9" ht="15.75">
      <c r="A6" s="619"/>
      <c r="B6" s="594" t="s">
        <v>835</v>
      </c>
      <c r="C6" s="604">
        <v>46043.6</v>
      </c>
      <c r="D6" s="604">
        <v>50767.4</v>
      </c>
      <c r="E6" s="604">
        <v>58723.8</v>
      </c>
      <c r="F6" s="604">
        <v>62942.025</v>
      </c>
      <c r="G6" s="604">
        <v>10.259406301853048</v>
      </c>
      <c r="H6" s="604">
        <v>15.672262120967417</v>
      </c>
      <c r="I6" s="604">
        <v>7.183160830872652</v>
      </c>
    </row>
    <row r="7" spans="1:9" ht="15.75">
      <c r="A7" s="596">
        <v>1</v>
      </c>
      <c r="B7" s="620" t="s">
        <v>471</v>
      </c>
      <c r="C7" s="615">
        <v>362.1</v>
      </c>
      <c r="D7" s="615">
        <v>335.3</v>
      </c>
      <c r="E7" s="615">
        <v>416.4</v>
      </c>
      <c r="F7" s="615">
        <v>685.9</v>
      </c>
      <c r="G7" s="606">
        <v>-7.401270367301848</v>
      </c>
      <c r="H7" s="606">
        <v>24.187294959737542</v>
      </c>
      <c r="I7" s="606">
        <v>64.72142170989432</v>
      </c>
    </row>
    <row r="8" spans="1:9" ht="15.75">
      <c r="A8" s="596">
        <v>2</v>
      </c>
      <c r="B8" s="620" t="s">
        <v>472</v>
      </c>
      <c r="C8" s="615">
        <v>398.2</v>
      </c>
      <c r="D8" s="615">
        <v>344.3</v>
      </c>
      <c r="E8" s="615">
        <v>166.96</v>
      </c>
      <c r="F8" s="615">
        <v>314</v>
      </c>
      <c r="G8" s="606">
        <v>-13.535911602209936</v>
      </c>
      <c r="H8" s="606">
        <v>-51.507406331687484</v>
      </c>
      <c r="I8" s="606">
        <v>88.06899856252994</v>
      </c>
    </row>
    <row r="9" spans="1:9" ht="15.75">
      <c r="A9" s="596">
        <v>3</v>
      </c>
      <c r="B9" s="620" t="s">
        <v>473</v>
      </c>
      <c r="C9" s="615">
        <v>305.3</v>
      </c>
      <c r="D9" s="615">
        <v>358.7</v>
      </c>
      <c r="E9" s="615">
        <v>413.8</v>
      </c>
      <c r="F9" s="615">
        <v>331</v>
      </c>
      <c r="G9" s="606">
        <v>17.49099246642642</v>
      </c>
      <c r="H9" s="606">
        <v>15.361025926958476</v>
      </c>
      <c r="I9" s="606">
        <v>-20.009666505558243</v>
      </c>
    </row>
    <row r="10" spans="1:9" ht="15.75">
      <c r="A10" s="596">
        <v>4</v>
      </c>
      <c r="B10" s="620" t="s">
        <v>474</v>
      </c>
      <c r="C10" s="615">
        <v>101.7</v>
      </c>
      <c r="D10" s="615">
        <v>187</v>
      </c>
      <c r="E10" s="615">
        <v>74.4</v>
      </c>
      <c r="F10" s="615">
        <v>265.1</v>
      </c>
      <c r="G10" s="606">
        <v>83.87413962635205</v>
      </c>
      <c r="H10" s="606">
        <v>-60.213903743315505</v>
      </c>
      <c r="I10" s="606">
        <v>256.31720430107526</v>
      </c>
    </row>
    <row r="11" spans="1:9" ht="15.75">
      <c r="A11" s="596">
        <v>5</v>
      </c>
      <c r="B11" s="620" t="s">
        <v>475</v>
      </c>
      <c r="C11" s="615">
        <v>239</v>
      </c>
      <c r="D11" s="615">
        <v>230</v>
      </c>
      <c r="E11" s="615">
        <v>198.9</v>
      </c>
      <c r="F11" s="615">
        <v>239.9</v>
      </c>
      <c r="G11" s="606">
        <v>-3.76569037656904</v>
      </c>
      <c r="H11" s="606">
        <v>-13.521739130434796</v>
      </c>
      <c r="I11" s="606">
        <v>20.613373554550023</v>
      </c>
    </row>
    <row r="12" spans="1:9" ht="15.75">
      <c r="A12" s="596">
        <v>6</v>
      </c>
      <c r="B12" s="620" t="s">
        <v>476</v>
      </c>
      <c r="C12" s="615">
        <v>1405.9</v>
      </c>
      <c r="D12" s="615">
        <v>1813.1</v>
      </c>
      <c r="E12" s="615">
        <v>1423.5</v>
      </c>
      <c r="F12" s="615">
        <v>1920.9</v>
      </c>
      <c r="G12" s="606">
        <v>28.963653175901555</v>
      </c>
      <c r="H12" s="606">
        <v>-21.48805912525509</v>
      </c>
      <c r="I12" s="606">
        <v>34.94204425711277</v>
      </c>
    </row>
    <row r="13" spans="1:9" ht="15.75">
      <c r="A13" s="596">
        <v>7</v>
      </c>
      <c r="B13" s="620" t="s">
        <v>477</v>
      </c>
      <c r="C13" s="615">
        <v>335.2</v>
      </c>
      <c r="D13" s="615">
        <v>660.6</v>
      </c>
      <c r="E13" s="615">
        <v>790.3</v>
      </c>
      <c r="F13" s="615">
        <v>482.1</v>
      </c>
      <c r="G13" s="606">
        <v>97.0763723150358</v>
      </c>
      <c r="H13" s="606">
        <v>19.6336663639116</v>
      </c>
      <c r="I13" s="606">
        <v>-38.99784891813236</v>
      </c>
    </row>
    <row r="14" spans="1:9" ht="15.75">
      <c r="A14" s="596">
        <v>8</v>
      </c>
      <c r="B14" s="620" t="s">
        <v>415</v>
      </c>
      <c r="C14" s="615">
        <v>1780.6</v>
      </c>
      <c r="D14" s="615">
        <v>1754.8</v>
      </c>
      <c r="E14" s="615">
        <v>2414.6</v>
      </c>
      <c r="F14" s="615">
        <v>1903.7</v>
      </c>
      <c r="G14" s="606">
        <v>-1.4489497922048713</v>
      </c>
      <c r="H14" s="606">
        <v>37.59972646455435</v>
      </c>
      <c r="I14" s="606">
        <v>-21.158784063613012</v>
      </c>
    </row>
    <row r="15" spans="1:9" ht="15.75">
      <c r="A15" s="596">
        <v>9</v>
      </c>
      <c r="B15" s="620" t="s">
        <v>478</v>
      </c>
      <c r="C15" s="615">
        <v>619.1</v>
      </c>
      <c r="D15" s="615">
        <v>1084.5</v>
      </c>
      <c r="E15" s="615">
        <v>1058.1</v>
      </c>
      <c r="F15" s="615">
        <v>749.3</v>
      </c>
      <c r="G15" s="606">
        <v>75.17363915361008</v>
      </c>
      <c r="H15" s="606">
        <v>-2.4343015214384707</v>
      </c>
      <c r="I15" s="606">
        <v>-29.18438710896889</v>
      </c>
    </row>
    <row r="16" spans="1:9" ht="15" customHeight="1">
      <c r="A16" s="596">
        <v>10</v>
      </c>
      <c r="B16" s="620" t="s">
        <v>479</v>
      </c>
      <c r="C16" s="615">
        <v>2284</v>
      </c>
      <c r="D16" s="615">
        <v>2848.4</v>
      </c>
      <c r="E16" s="615">
        <v>543.01</v>
      </c>
      <c r="F16" s="615">
        <v>1322.802</v>
      </c>
      <c r="G16" s="606">
        <v>24.711033274956208</v>
      </c>
      <c r="H16" s="606">
        <v>-80.9363151242803</v>
      </c>
      <c r="I16" s="606">
        <v>143.6054584630117</v>
      </c>
    </row>
    <row r="17" spans="1:9" ht="15.75">
      <c r="A17" s="596">
        <v>11</v>
      </c>
      <c r="B17" s="620" t="s">
        <v>480</v>
      </c>
      <c r="C17" s="615">
        <v>28.4</v>
      </c>
      <c r="D17" s="615">
        <v>31.5</v>
      </c>
      <c r="E17" s="615">
        <v>36.1</v>
      </c>
      <c r="F17" s="615">
        <v>45.8</v>
      </c>
      <c r="G17" s="606">
        <v>10.91549295774648</v>
      </c>
      <c r="H17" s="606">
        <v>14.603174603174622</v>
      </c>
      <c r="I17" s="606">
        <v>26.869806094182792</v>
      </c>
    </row>
    <row r="18" spans="1:9" ht="15.75">
      <c r="A18" s="596">
        <v>12</v>
      </c>
      <c r="B18" s="620" t="s">
        <v>481</v>
      </c>
      <c r="C18" s="615">
        <v>296.7</v>
      </c>
      <c r="D18" s="615">
        <v>385.4</v>
      </c>
      <c r="E18" s="615">
        <v>639.8</v>
      </c>
      <c r="F18" s="615">
        <v>407.8</v>
      </c>
      <c r="G18" s="606">
        <v>29.895517357600284</v>
      </c>
      <c r="H18" s="606">
        <v>66.00934094447322</v>
      </c>
      <c r="I18" s="606">
        <v>-36.26133166614566</v>
      </c>
    </row>
    <row r="19" spans="1:9" ht="15.75">
      <c r="A19" s="596">
        <v>13</v>
      </c>
      <c r="B19" s="620" t="s">
        <v>482</v>
      </c>
      <c r="C19" s="615">
        <v>144.7</v>
      </c>
      <c r="D19" s="615">
        <v>125.3</v>
      </c>
      <c r="E19" s="615">
        <v>210.6</v>
      </c>
      <c r="F19" s="615">
        <v>105.2</v>
      </c>
      <c r="G19" s="606">
        <v>-13.407049067035246</v>
      </c>
      <c r="H19" s="606">
        <v>68.07661612130889</v>
      </c>
      <c r="I19" s="606">
        <v>-50.04748338081672</v>
      </c>
    </row>
    <row r="20" spans="1:9" ht="15.75">
      <c r="A20" s="596">
        <v>14</v>
      </c>
      <c r="B20" s="620" t="s">
        <v>483</v>
      </c>
      <c r="C20" s="615">
        <v>55.3</v>
      </c>
      <c r="D20" s="615">
        <v>105.8</v>
      </c>
      <c r="E20" s="615">
        <v>79.5</v>
      </c>
      <c r="F20" s="615">
        <v>104.2</v>
      </c>
      <c r="G20" s="606">
        <v>91.32007233273058</v>
      </c>
      <c r="H20" s="606">
        <v>-24.85822306238184</v>
      </c>
      <c r="I20" s="606">
        <v>31.06918238993711</v>
      </c>
    </row>
    <row r="21" spans="1:9" ht="15.75">
      <c r="A21" s="596">
        <v>15</v>
      </c>
      <c r="B21" s="620" t="s">
        <v>484</v>
      </c>
      <c r="C21" s="615">
        <v>717.2</v>
      </c>
      <c r="D21" s="615">
        <v>821.5</v>
      </c>
      <c r="E21" s="615">
        <v>1013.2</v>
      </c>
      <c r="F21" s="615">
        <v>1701.7</v>
      </c>
      <c r="G21" s="606">
        <v>14.542665923034065</v>
      </c>
      <c r="H21" s="606">
        <v>23.335362142422397</v>
      </c>
      <c r="I21" s="606">
        <v>67.95302013422821</v>
      </c>
    </row>
    <row r="22" spans="1:9" ht="15.75">
      <c r="A22" s="596">
        <v>16</v>
      </c>
      <c r="B22" s="620" t="s">
        <v>485</v>
      </c>
      <c r="C22" s="615">
        <v>85.6</v>
      </c>
      <c r="D22" s="615">
        <v>177.4</v>
      </c>
      <c r="E22" s="615">
        <v>149.5</v>
      </c>
      <c r="F22" s="615">
        <v>219.9</v>
      </c>
      <c r="G22" s="606">
        <v>107.24299065420561</v>
      </c>
      <c r="H22" s="606">
        <v>-15.72717023675311</v>
      </c>
      <c r="I22" s="606">
        <v>47.09030100334445</v>
      </c>
    </row>
    <row r="23" spans="1:9" ht="15.75">
      <c r="A23" s="596">
        <v>17</v>
      </c>
      <c r="B23" s="620" t="s">
        <v>419</v>
      </c>
      <c r="C23" s="615">
        <v>264.6</v>
      </c>
      <c r="D23" s="615">
        <v>248</v>
      </c>
      <c r="E23" s="615">
        <v>586.9</v>
      </c>
      <c r="F23" s="615">
        <v>378.6</v>
      </c>
      <c r="G23" s="606">
        <v>-6.273620559334859</v>
      </c>
      <c r="H23" s="606">
        <v>136.6532258064516</v>
      </c>
      <c r="I23" s="606">
        <v>-35.49156585448968</v>
      </c>
    </row>
    <row r="24" spans="1:9" ht="15.75">
      <c r="A24" s="596">
        <v>18</v>
      </c>
      <c r="B24" s="620" t="s">
        <v>486</v>
      </c>
      <c r="C24" s="615">
        <v>321.1</v>
      </c>
      <c r="D24" s="615">
        <v>450.3</v>
      </c>
      <c r="E24" s="615">
        <v>319.7</v>
      </c>
      <c r="F24" s="615">
        <v>329</v>
      </c>
      <c r="G24" s="606">
        <v>40.23668639053258</v>
      </c>
      <c r="H24" s="606">
        <v>-29.00288696424606</v>
      </c>
      <c r="I24" s="606">
        <v>2.908977166093223</v>
      </c>
    </row>
    <row r="25" spans="1:9" ht="15.75">
      <c r="A25" s="596">
        <v>19</v>
      </c>
      <c r="B25" s="620" t="s">
        <v>487</v>
      </c>
      <c r="C25" s="615">
        <v>1623.4</v>
      </c>
      <c r="D25" s="615">
        <v>395</v>
      </c>
      <c r="E25" s="615">
        <v>913.24</v>
      </c>
      <c r="F25" s="615">
        <v>1364.835</v>
      </c>
      <c r="G25" s="606">
        <v>-75.66835037575459</v>
      </c>
      <c r="H25" s="606">
        <v>131.2</v>
      </c>
      <c r="I25" s="606">
        <v>49.44976128947488</v>
      </c>
    </row>
    <row r="26" spans="1:9" ht="15.75">
      <c r="A26" s="596">
        <v>20</v>
      </c>
      <c r="B26" s="620" t="s">
        <v>488</v>
      </c>
      <c r="C26" s="615">
        <v>44.8</v>
      </c>
      <c r="D26" s="615">
        <v>40.5</v>
      </c>
      <c r="E26" s="615">
        <v>47.7</v>
      </c>
      <c r="F26" s="615">
        <v>111.5</v>
      </c>
      <c r="G26" s="606">
        <v>-9.598214285714292</v>
      </c>
      <c r="H26" s="606">
        <v>17.777777777777757</v>
      </c>
      <c r="I26" s="606">
        <v>133.75262054507343</v>
      </c>
    </row>
    <row r="27" spans="1:9" ht="15.75">
      <c r="A27" s="596">
        <v>21</v>
      </c>
      <c r="B27" s="620" t="s">
        <v>489</v>
      </c>
      <c r="C27" s="615">
        <v>82.3</v>
      </c>
      <c r="D27" s="615">
        <v>96.6</v>
      </c>
      <c r="E27" s="615">
        <v>191.7</v>
      </c>
      <c r="F27" s="615">
        <v>268.1</v>
      </c>
      <c r="G27" s="606">
        <v>17.37545565006073</v>
      </c>
      <c r="H27" s="606">
        <v>98.44720496894413</v>
      </c>
      <c r="I27" s="606">
        <v>39.853938445487756</v>
      </c>
    </row>
    <row r="28" spans="1:9" ht="15.75">
      <c r="A28" s="596">
        <v>22</v>
      </c>
      <c r="B28" s="620" t="s">
        <v>428</v>
      </c>
      <c r="C28" s="615">
        <v>305.8</v>
      </c>
      <c r="D28" s="615">
        <v>238.9</v>
      </c>
      <c r="E28" s="615">
        <v>389.2</v>
      </c>
      <c r="F28" s="615">
        <v>149</v>
      </c>
      <c r="G28" s="606">
        <v>-21.877043819489856</v>
      </c>
      <c r="H28" s="606">
        <v>62.913352867308504</v>
      </c>
      <c r="I28" s="606">
        <v>-61.7163412127441</v>
      </c>
    </row>
    <row r="29" spans="1:9" ht="15.75">
      <c r="A29" s="596">
        <v>23</v>
      </c>
      <c r="B29" s="620" t="s">
        <v>490</v>
      </c>
      <c r="C29" s="615">
        <v>3320.3</v>
      </c>
      <c r="D29" s="615">
        <v>2268.7</v>
      </c>
      <c r="E29" s="615">
        <v>2783.95</v>
      </c>
      <c r="F29" s="615">
        <v>2736.5430000000006</v>
      </c>
      <c r="G29" s="606">
        <v>-31.671836882209433</v>
      </c>
      <c r="H29" s="606">
        <v>22.711244324943806</v>
      </c>
      <c r="I29" s="606">
        <v>-1.702868226800021</v>
      </c>
    </row>
    <row r="30" spans="1:9" ht="15.75">
      <c r="A30" s="596">
        <v>24</v>
      </c>
      <c r="B30" s="620" t="s">
        <v>491</v>
      </c>
      <c r="C30" s="615">
        <v>1165.7</v>
      </c>
      <c r="D30" s="615">
        <v>893.6</v>
      </c>
      <c r="E30" s="615">
        <v>746.79</v>
      </c>
      <c r="F30" s="615">
        <v>999.345</v>
      </c>
      <c r="G30" s="606">
        <v>-23.34219782105174</v>
      </c>
      <c r="H30" s="606">
        <v>-16.42905102954343</v>
      </c>
      <c r="I30" s="606">
        <v>33.81874422528426</v>
      </c>
    </row>
    <row r="31" spans="1:9" ht="15.75">
      <c r="A31" s="596">
        <v>25</v>
      </c>
      <c r="B31" s="620" t="s">
        <v>492</v>
      </c>
      <c r="C31" s="615">
        <v>2337.1</v>
      </c>
      <c r="D31" s="615">
        <v>2405.1</v>
      </c>
      <c r="E31" s="615">
        <v>3281.3</v>
      </c>
      <c r="F31" s="615">
        <v>3182</v>
      </c>
      <c r="G31" s="606">
        <v>2.9095888066407127</v>
      </c>
      <c r="H31" s="606">
        <v>36.43091763336241</v>
      </c>
      <c r="I31" s="606">
        <v>-3.0262396001585046</v>
      </c>
    </row>
    <row r="32" spans="1:9" ht="15.75">
      <c r="A32" s="596">
        <v>26</v>
      </c>
      <c r="B32" s="620" t="s">
        <v>493</v>
      </c>
      <c r="C32" s="615">
        <v>83.3</v>
      </c>
      <c r="D32" s="615">
        <v>55.8</v>
      </c>
      <c r="E32" s="615">
        <v>56.4</v>
      </c>
      <c r="F32" s="615">
        <v>10.4</v>
      </c>
      <c r="G32" s="606">
        <v>-33.01320528211285</v>
      </c>
      <c r="H32" s="606">
        <v>1.0752688172043037</v>
      </c>
      <c r="I32" s="606">
        <v>-81.56028368794327</v>
      </c>
    </row>
    <row r="33" spans="1:9" ht="15.75">
      <c r="A33" s="596">
        <v>27</v>
      </c>
      <c r="B33" s="620" t="s">
        <v>494</v>
      </c>
      <c r="C33" s="615">
        <v>2532.6</v>
      </c>
      <c r="D33" s="615">
        <v>2890.8</v>
      </c>
      <c r="E33" s="615">
        <v>2566.1</v>
      </c>
      <c r="F33" s="615">
        <v>2652.7</v>
      </c>
      <c r="G33" s="606">
        <v>14.143567874911156</v>
      </c>
      <c r="H33" s="606">
        <v>-11.232184862321859</v>
      </c>
      <c r="I33" s="606">
        <v>3.3747710533494484</v>
      </c>
    </row>
    <row r="34" spans="1:9" ht="15.75">
      <c r="A34" s="596">
        <v>28</v>
      </c>
      <c r="B34" s="620" t="s">
        <v>495</v>
      </c>
      <c r="C34" s="615">
        <v>69.6</v>
      </c>
      <c r="D34" s="615">
        <v>107.2</v>
      </c>
      <c r="E34" s="615">
        <v>263.4</v>
      </c>
      <c r="F34" s="615">
        <v>172.3</v>
      </c>
      <c r="G34" s="606">
        <v>54.02298850574712</v>
      </c>
      <c r="H34" s="606">
        <v>145.70895522388062</v>
      </c>
      <c r="I34" s="606">
        <v>-34.586180713743346</v>
      </c>
    </row>
    <row r="35" spans="1:9" ht="15.75">
      <c r="A35" s="596">
        <v>29</v>
      </c>
      <c r="B35" s="620" t="s">
        <v>435</v>
      </c>
      <c r="C35" s="615">
        <v>303.6</v>
      </c>
      <c r="D35" s="615">
        <v>537.6</v>
      </c>
      <c r="E35" s="615">
        <v>459.1</v>
      </c>
      <c r="F35" s="615">
        <v>624.8</v>
      </c>
      <c r="G35" s="606">
        <v>77.07509881422925</v>
      </c>
      <c r="H35" s="606">
        <v>-14.601934523809518</v>
      </c>
      <c r="I35" s="606">
        <v>36.09235460683948</v>
      </c>
    </row>
    <row r="36" spans="1:9" ht="15.75">
      <c r="A36" s="596">
        <v>30</v>
      </c>
      <c r="B36" s="620" t="s">
        <v>496</v>
      </c>
      <c r="C36" s="615">
        <v>13967.8</v>
      </c>
      <c r="D36" s="615">
        <v>17824.4</v>
      </c>
      <c r="E36" s="615">
        <v>23864.5</v>
      </c>
      <c r="F36" s="615">
        <v>24946.1</v>
      </c>
      <c r="G36" s="606">
        <v>27.610647346038746</v>
      </c>
      <c r="H36" s="606">
        <v>33.88669464329794</v>
      </c>
      <c r="I36" s="606">
        <v>4.532255023151535</v>
      </c>
    </row>
    <row r="37" spans="1:9" ht="15.75">
      <c r="A37" s="596">
        <v>31</v>
      </c>
      <c r="B37" s="620" t="s">
        <v>497</v>
      </c>
      <c r="C37" s="615">
        <v>99.8</v>
      </c>
      <c r="D37" s="615">
        <v>240.9</v>
      </c>
      <c r="E37" s="615">
        <v>190.6</v>
      </c>
      <c r="F37" s="615">
        <v>178.4</v>
      </c>
      <c r="G37" s="606">
        <v>141.3827655310621</v>
      </c>
      <c r="H37" s="606">
        <v>-20.880033208800313</v>
      </c>
      <c r="I37" s="606">
        <v>-6.400839454354681</v>
      </c>
    </row>
    <row r="38" spans="1:9" ht="15.75">
      <c r="A38" s="596">
        <v>32</v>
      </c>
      <c r="B38" s="620" t="s">
        <v>438</v>
      </c>
      <c r="C38" s="615">
        <v>143.4</v>
      </c>
      <c r="D38" s="615">
        <v>370.7</v>
      </c>
      <c r="E38" s="615">
        <v>209.8</v>
      </c>
      <c r="F38" s="615">
        <v>62.2</v>
      </c>
      <c r="G38" s="606">
        <v>158.50767085076706</v>
      </c>
      <c r="H38" s="606">
        <v>-43.40437011060156</v>
      </c>
      <c r="I38" s="606">
        <v>-70.35271687321259</v>
      </c>
    </row>
    <row r="39" spans="1:9" ht="15.75">
      <c r="A39" s="596">
        <v>33</v>
      </c>
      <c r="B39" s="620" t="s">
        <v>498</v>
      </c>
      <c r="C39" s="615">
        <v>70.4</v>
      </c>
      <c r="D39" s="615">
        <v>97.3</v>
      </c>
      <c r="E39" s="615">
        <v>313.4</v>
      </c>
      <c r="F39" s="615">
        <v>381.7</v>
      </c>
      <c r="G39" s="606">
        <v>38.21022727272725</v>
      </c>
      <c r="H39" s="606">
        <v>222.09660842754369</v>
      </c>
      <c r="I39" s="606">
        <v>21.79323548181236</v>
      </c>
    </row>
    <row r="40" spans="1:9" ht="15.75">
      <c r="A40" s="596">
        <v>34</v>
      </c>
      <c r="B40" s="620" t="s">
        <v>499</v>
      </c>
      <c r="C40" s="615">
        <v>77</v>
      </c>
      <c r="D40" s="615">
        <v>105.8</v>
      </c>
      <c r="E40" s="615">
        <v>98.1</v>
      </c>
      <c r="F40" s="615">
        <v>49.7</v>
      </c>
      <c r="G40" s="606">
        <v>37.40259740259742</v>
      </c>
      <c r="H40" s="606">
        <v>-7.277882797731564</v>
      </c>
      <c r="I40" s="606">
        <v>-49.33741080530072</v>
      </c>
    </row>
    <row r="41" spans="1:9" ht="15.75">
      <c r="A41" s="596">
        <v>35</v>
      </c>
      <c r="B41" s="620" t="s">
        <v>463</v>
      </c>
      <c r="C41" s="615">
        <v>390.1</v>
      </c>
      <c r="D41" s="615">
        <v>569.8</v>
      </c>
      <c r="E41" s="615">
        <v>827</v>
      </c>
      <c r="F41" s="615">
        <v>573.5</v>
      </c>
      <c r="G41" s="606">
        <v>46.0651115098693</v>
      </c>
      <c r="H41" s="606">
        <v>45.13864513864513</v>
      </c>
      <c r="I41" s="606">
        <v>-30.652962515114865</v>
      </c>
    </row>
    <row r="42" spans="1:9" ht="15.75">
      <c r="A42" s="596">
        <v>36</v>
      </c>
      <c r="B42" s="620" t="s">
        <v>500</v>
      </c>
      <c r="C42" s="615">
        <v>485.9</v>
      </c>
      <c r="D42" s="615">
        <v>378.8</v>
      </c>
      <c r="E42" s="615">
        <v>1682.7</v>
      </c>
      <c r="F42" s="615">
        <v>968.6</v>
      </c>
      <c r="G42" s="606">
        <v>-22.041572339987653</v>
      </c>
      <c r="H42" s="606">
        <v>344.21858500527975</v>
      </c>
      <c r="I42" s="606">
        <v>-42.43774885600522</v>
      </c>
    </row>
    <row r="43" spans="1:9" ht="15.75">
      <c r="A43" s="596">
        <v>37</v>
      </c>
      <c r="B43" s="620" t="s">
        <v>501</v>
      </c>
      <c r="C43" s="615">
        <v>454.5</v>
      </c>
      <c r="D43" s="615">
        <v>67.5</v>
      </c>
      <c r="E43" s="615">
        <v>39.2</v>
      </c>
      <c r="F43" s="615">
        <v>151.5</v>
      </c>
      <c r="G43" s="606">
        <v>-85.14851485148515</v>
      </c>
      <c r="H43" s="606">
        <v>-41.925925925925924</v>
      </c>
      <c r="I43" s="606">
        <v>286.47959183673464</v>
      </c>
    </row>
    <row r="44" spans="1:9" ht="15.75">
      <c r="A44" s="596">
        <v>38</v>
      </c>
      <c r="B44" s="620" t="s">
        <v>502</v>
      </c>
      <c r="C44" s="615">
        <v>91.5</v>
      </c>
      <c r="D44" s="615">
        <v>209.5</v>
      </c>
      <c r="E44" s="615">
        <v>153.9</v>
      </c>
      <c r="F44" s="615">
        <v>166.9</v>
      </c>
      <c r="G44" s="606">
        <v>128.96174863387978</v>
      </c>
      <c r="H44" s="606">
        <v>-26.539379474940333</v>
      </c>
      <c r="I44" s="606">
        <v>8.447043534762841</v>
      </c>
    </row>
    <row r="45" spans="1:9" ht="15.75">
      <c r="A45" s="596">
        <v>39</v>
      </c>
      <c r="B45" s="620" t="s">
        <v>503</v>
      </c>
      <c r="C45" s="615">
        <v>63.9</v>
      </c>
      <c r="D45" s="615">
        <v>66.4</v>
      </c>
      <c r="E45" s="615">
        <v>52</v>
      </c>
      <c r="F45" s="615">
        <v>91</v>
      </c>
      <c r="G45" s="606">
        <v>3.912363067292631</v>
      </c>
      <c r="H45" s="606">
        <v>-21.68674698795182</v>
      </c>
      <c r="I45" s="606">
        <v>75</v>
      </c>
    </row>
    <row r="46" spans="1:9" ht="15.75">
      <c r="A46" s="596">
        <v>40</v>
      </c>
      <c r="B46" s="620" t="s">
        <v>504</v>
      </c>
      <c r="C46" s="615">
        <v>6</v>
      </c>
      <c r="D46" s="615">
        <v>27.8</v>
      </c>
      <c r="E46" s="615">
        <v>20.15</v>
      </c>
      <c r="F46" s="615">
        <v>0</v>
      </c>
      <c r="G46" s="606">
        <v>363.33333333333337</v>
      </c>
      <c r="H46" s="606">
        <v>-27.517985611510795</v>
      </c>
      <c r="I46" s="606">
        <v>-100</v>
      </c>
    </row>
    <row r="47" spans="1:9" ht="15.75">
      <c r="A47" s="596">
        <v>41</v>
      </c>
      <c r="B47" s="620" t="s">
        <v>505</v>
      </c>
      <c r="C47" s="615">
        <v>12.6</v>
      </c>
      <c r="D47" s="615">
        <v>49.2</v>
      </c>
      <c r="E47" s="615">
        <v>220.9</v>
      </c>
      <c r="F47" s="615">
        <v>6.9</v>
      </c>
      <c r="G47" s="606">
        <v>290.4761904761905</v>
      </c>
      <c r="H47" s="606">
        <v>348.98373983739833</v>
      </c>
      <c r="I47" s="606">
        <v>-96.87641466727025</v>
      </c>
    </row>
    <row r="48" spans="1:9" ht="15.75">
      <c r="A48" s="596">
        <v>42</v>
      </c>
      <c r="B48" s="620" t="s">
        <v>467</v>
      </c>
      <c r="C48" s="615">
        <v>33.8</v>
      </c>
      <c r="D48" s="615">
        <v>27.7</v>
      </c>
      <c r="E48" s="615">
        <v>13.3</v>
      </c>
      <c r="F48" s="615">
        <v>16.1</v>
      </c>
      <c r="G48" s="606">
        <v>-18.047337278106497</v>
      </c>
      <c r="H48" s="606">
        <v>-51.985559566787</v>
      </c>
      <c r="I48" s="606">
        <v>21.05263157894737</v>
      </c>
    </row>
    <row r="49" spans="1:9" ht="15.75">
      <c r="A49" s="596">
        <v>43</v>
      </c>
      <c r="B49" s="620" t="s">
        <v>506</v>
      </c>
      <c r="C49" s="615">
        <v>2758</v>
      </c>
      <c r="D49" s="615">
        <v>1468.9</v>
      </c>
      <c r="E49" s="615">
        <v>1255.2</v>
      </c>
      <c r="F49" s="615">
        <v>1415.4</v>
      </c>
      <c r="G49" s="606">
        <v>-46.740391588107336</v>
      </c>
      <c r="H49" s="606">
        <v>-14.548301450064656</v>
      </c>
      <c r="I49" s="606">
        <v>12.762906309751429</v>
      </c>
    </row>
    <row r="50" spans="1:9" ht="15.75">
      <c r="A50" s="596">
        <v>44</v>
      </c>
      <c r="B50" s="620" t="s">
        <v>450</v>
      </c>
      <c r="C50" s="615">
        <v>714.5</v>
      </c>
      <c r="D50" s="615">
        <v>2154.2</v>
      </c>
      <c r="E50" s="615">
        <v>1853.7</v>
      </c>
      <c r="F50" s="615">
        <v>2147.8</v>
      </c>
      <c r="G50" s="606">
        <v>201.49755073477957</v>
      </c>
      <c r="H50" s="606">
        <v>-13.949494011698079</v>
      </c>
      <c r="I50" s="606">
        <v>15.865566164967348</v>
      </c>
    </row>
    <row r="51" spans="1:9" ht="15.75">
      <c r="A51" s="596">
        <v>45</v>
      </c>
      <c r="B51" s="620" t="s">
        <v>507</v>
      </c>
      <c r="C51" s="615">
        <v>478.6</v>
      </c>
      <c r="D51" s="615">
        <v>434.3</v>
      </c>
      <c r="E51" s="615">
        <v>390.4</v>
      </c>
      <c r="F51" s="615">
        <v>507.1</v>
      </c>
      <c r="G51" s="606">
        <v>-9.25616381111577</v>
      </c>
      <c r="H51" s="606">
        <v>-10.108220124338004</v>
      </c>
      <c r="I51" s="606">
        <v>29.892418032786907</v>
      </c>
    </row>
    <row r="52" spans="1:9" ht="15.75">
      <c r="A52" s="596">
        <v>46</v>
      </c>
      <c r="B52" s="620" t="s">
        <v>840</v>
      </c>
      <c r="C52" s="615">
        <v>166.7</v>
      </c>
      <c r="D52" s="615">
        <v>277.4</v>
      </c>
      <c r="E52" s="615">
        <v>208.1</v>
      </c>
      <c r="F52" s="615">
        <v>246.1</v>
      </c>
      <c r="G52" s="606">
        <v>66.40671865626874</v>
      </c>
      <c r="H52" s="606">
        <v>-24.981975486661838</v>
      </c>
      <c r="I52" s="606">
        <v>18.260451705910597</v>
      </c>
    </row>
    <row r="53" spans="1:9" ht="15.75">
      <c r="A53" s="596">
        <v>47</v>
      </c>
      <c r="B53" s="620" t="s">
        <v>508</v>
      </c>
      <c r="C53" s="615">
        <v>625.8</v>
      </c>
      <c r="D53" s="615">
        <v>684.5</v>
      </c>
      <c r="E53" s="615">
        <v>958.3</v>
      </c>
      <c r="F53" s="615">
        <v>674.2</v>
      </c>
      <c r="G53" s="606">
        <v>9.379993608181564</v>
      </c>
      <c r="H53" s="606">
        <v>40</v>
      </c>
      <c r="I53" s="606">
        <v>-29.646248565167483</v>
      </c>
    </row>
    <row r="54" spans="1:9" ht="15.75">
      <c r="A54" s="596">
        <v>48</v>
      </c>
      <c r="B54" s="620" t="s">
        <v>509</v>
      </c>
      <c r="C54" s="615">
        <v>3706.7</v>
      </c>
      <c r="D54" s="615">
        <v>3776.5</v>
      </c>
      <c r="E54" s="615">
        <v>3955.3</v>
      </c>
      <c r="F54" s="615">
        <v>6466.8</v>
      </c>
      <c r="G54" s="606">
        <v>1.8830765910378346</v>
      </c>
      <c r="H54" s="606">
        <v>4.734542565867898</v>
      </c>
      <c r="I54" s="606">
        <v>63.49707986751949</v>
      </c>
    </row>
    <row r="55" spans="1:9" ht="15.75">
      <c r="A55" s="596">
        <v>49</v>
      </c>
      <c r="B55" s="620" t="s">
        <v>510</v>
      </c>
      <c r="C55" s="615">
        <v>83.4</v>
      </c>
      <c r="D55" s="615">
        <v>44.1</v>
      </c>
      <c r="E55" s="615">
        <v>183.1</v>
      </c>
      <c r="F55" s="615">
        <v>113.6</v>
      </c>
      <c r="G55" s="606">
        <v>-47.12230215827338</v>
      </c>
      <c r="H55" s="606">
        <v>315.19274376417235</v>
      </c>
      <c r="I55" s="606">
        <v>-37.95740032768978</v>
      </c>
    </row>
    <row r="56" spans="1:9" ht="12.75">
      <c r="A56" s="596"/>
      <c r="B56" s="621"/>
      <c r="C56" s="615"/>
      <c r="D56" s="615"/>
      <c r="E56" s="615"/>
      <c r="F56" s="615"/>
      <c r="G56" s="606"/>
      <c r="H56" s="606"/>
      <c r="I56" s="606"/>
    </row>
    <row r="57" spans="1:9" ht="15.75">
      <c r="A57" s="596"/>
      <c r="B57" s="598" t="s">
        <v>457</v>
      </c>
      <c r="C57" s="616">
        <v>9392.2</v>
      </c>
      <c r="D57" s="616">
        <v>10705.3</v>
      </c>
      <c r="E57" s="616">
        <v>18954.4</v>
      </c>
      <c r="F57" s="616">
        <v>22114.674999999996</v>
      </c>
      <c r="G57" s="608">
        <v>13.980749984029316</v>
      </c>
      <c r="H57" s="608">
        <v>77.05622448693637</v>
      </c>
      <c r="I57" s="608">
        <v>16.673041615667046</v>
      </c>
    </row>
    <row r="58" spans="1:9" ht="15.75">
      <c r="A58" s="596"/>
      <c r="B58" s="598"/>
      <c r="C58" s="616"/>
      <c r="D58" s="616"/>
      <c r="E58" s="616"/>
      <c r="F58" s="616"/>
      <c r="G58" s="608"/>
      <c r="H58" s="608"/>
      <c r="I58" s="608"/>
    </row>
    <row r="59" spans="1:9" ht="15.75">
      <c r="A59" s="600"/>
      <c r="B59" s="601" t="s">
        <v>511</v>
      </c>
      <c r="C59" s="617">
        <v>55435.8</v>
      </c>
      <c r="D59" s="617">
        <v>61472.7</v>
      </c>
      <c r="E59" s="617">
        <v>77678.2</v>
      </c>
      <c r="F59" s="617">
        <v>85056.7</v>
      </c>
      <c r="G59" s="610">
        <v>10.889894256058355</v>
      </c>
      <c r="H59" s="610">
        <v>26.362108708418532</v>
      </c>
      <c r="I59" s="610">
        <v>9.498804040258406</v>
      </c>
    </row>
    <row r="60" spans="1:9" ht="12.75">
      <c r="A60" s="622"/>
      <c r="B60" s="623"/>
      <c r="C60"/>
      <c r="D60"/>
      <c r="E60"/>
      <c r="F60"/>
      <c r="G60"/>
      <c r="H60"/>
      <c r="I60"/>
    </row>
    <row r="61" spans="1:9" ht="12.75">
      <c r="A61" s="622"/>
      <c r="B61" s="623"/>
      <c r="C61"/>
      <c r="D61"/>
      <c r="E61"/>
      <c r="F61"/>
      <c r="G61"/>
      <c r="H61"/>
      <c r="I61"/>
    </row>
    <row r="62" spans="1:9" ht="12.75">
      <c r="A62" s="622"/>
      <c r="B62" s="623"/>
      <c r="C62"/>
      <c r="D62"/>
      <c r="E62"/>
      <c r="F62"/>
      <c r="G62"/>
      <c r="H62"/>
      <c r="I62"/>
    </row>
    <row r="63" spans="1:9" ht="12.75">
      <c r="A63" s="622"/>
      <c r="B63" s="623"/>
      <c r="C63"/>
      <c r="D63"/>
      <c r="E63"/>
      <c r="F63"/>
      <c r="G63"/>
      <c r="H63"/>
      <c r="I63"/>
    </row>
    <row r="64" spans="1:9" ht="12.75">
      <c r="A64" s="622"/>
      <c r="B64" s="623"/>
      <c r="C64"/>
      <c r="D64"/>
      <c r="E64"/>
      <c r="F64"/>
      <c r="G64"/>
      <c r="H64"/>
      <c r="I64"/>
    </row>
    <row r="65" spans="1:9" ht="12.75">
      <c r="A65" s="622"/>
      <c r="B65" s="623"/>
      <c r="C65"/>
      <c r="D65"/>
      <c r="E65"/>
      <c r="F65"/>
      <c r="G65"/>
      <c r="H65"/>
      <c r="I65"/>
    </row>
    <row r="66" spans="1:9" ht="12.75">
      <c r="A66" s="622"/>
      <c r="B66" s="623"/>
      <c r="C66"/>
      <c r="D66"/>
      <c r="E66"/>
      <c r="F66"/>
      <c r="G66"/>
      <c r="H66"/>
      <c r="I66"/>
    </row>
    <row r="67" spans="1:9" ht="12.75">
      <c r="A67" s="622"/>
      <c r="B67" s="623"/>
      <c r="C67"/>
      <c r="D67"/>
      <c r="E67"/>
      <c r="F67"/>
      <c r="G67"/>
      <c r="H67"/>
      <c r="I67"/>
    </row>
    <row r="68" spans="1:9" ht="12.75">
      <c r="A68" s="622"/>
      <c r="B68" s="623"/>
      <c r="C68"/>
      <c r="D68"/>
      <c r="E68"/>
      <c r="F68"/>
      <c r="G68"/>
      <c r="H68"/>
      <c r="I68"/>
    </row>
    <row r="69" spans="1:9" ht="12.75">
      <c r="A69" s="622"/>
      <c r="B69" s="623"/>
      <c r="C69"/>
      <c r="D69"/>
      <c r="E69"/>
      <c r="F69"/>
      <c r="G69"/>
      <c r="H69"/>
      <c r="I69"/>
    </row>
    <row r="70" spans="1:9" ht="12.75">
      <c r="A70" s="622"/>
      <c r="B70" s="623"/>
      <c r="C70"/>
      <c r="D70"/>
      <c r="E70"/>
      <c r="F70"/>
      <c r="G70"/>
      <c r="H70"/>
      <c r="I70"/>
    </row>
    <row r="71" spans="1:9" ht="12.75">
      <c r="A71" s="622"/>
      <c r="B71" s="623"/>
      <c r="C71"/>
      <c r="D71"/>
      <c r="E71"/>
      <c r="F71"/>
      <c r="G71"/>
      <c r="H71"/>
      <c r="I71"/>
    </row>
    <row r="72" spans="1:9" ht="12.75">
      <c r="A72" s="622"/>
      <c r="B72" s="623"/>
      <c r="C72"/>
      <c r="D72"/>
      <c r="E72"/>
      <c r="F72"/>
      <c r="G72"/>
      <c r="H72"/>
      <c r="I72"/>
    </row>
    <row r="73" spans="1:9" ht="12.75">
      <c r="A73" s="622"/>
      <c r="B73" s="623"/>
      <c r="C73"/>
      <c r="D73"/>
      <c r="E73"/>
      <c r="F73"/>
      <c r="G73"/>
      <c r="H73"/>
      <c r="I73"/>
    </row>
    <row r="74" spans="2:9" ht="12.75">
      <c r="B74"/>
      <c r="C74"/>
      <c r="D74"/>
      <c r="E74"/>
      <c r="F74"/>
      <c r="G74"/>
      <c r="H74"/>
      <c r="I74"/>
    </row>
    <row r="75" spans="2:9" ht="12.75">
      <c r="B75"/>
      <c r="C75"/>
      <c r="D75"/>
      <c r="E75"/>
      <c r="F75"/>
      <c r="G75"/>
      <c r="H75"/>
      <c r="I75"/>
    </row>
    <row r="76" spans="2:9" ht="12.75">
      <c r="B76"/>
      <c r="C76"/>
      <c r="D76"/>
      <c r="E76"/>
      <c r="F76"/>
      <c r="G76"/>
      <c r="H76"/>
      <c r="I76"/>
    </row>
    <row r="77" spans="2:9" ht="12.75">
      <c r="B77"/>
      <c r="C77"/>
      <c r="D77"/>
      <c r="E77"/>
      <c r="F77"/>
      <c r="G77"/>
      <c r="H77"/>
      <c r="I77"/>
    </row>
    <row r="78" spans="2:9" ht="12.75">
      <c r="B78"/>
      <c r="C78"/>
      <c r="D78"/>
      <c r="E78"/>
      <c r="F78"/>
      <c r="G78"/>
      <c r="H78"/>
      <c r="I78"/>
    </row>
    <row r="79" spans="2:9" ht="12.75">
      <c r="B79"/>
      <c r="C79"/>
      <c r="D79"/>
      <c r="E79"/>
      <c r="F79"/>
      <c r="G79"/>
      <c r="H79"/>
      <c r="I79"/>
    </row>
    <row r="80" spans="2:9" ht="12.75">
      <c r="B80"/>
      <c r="C80"/>
      <c r="D80"/>
      <c r="E80"/>
      <c r="F80"/>
      <c r="G80"/>
      <c r="H80"/>
      <c r="I80"/>
    </row>
    <row r="81" spans="2:9" ht="12.75">
      <c r="B81"/>
      <c r="C81"/>
      <c r="D81"/>
      <c r="E81"/>
      <c r="F81"/>
      <c r="G81"/>
      <c r="H81"/>
      <c r="I81"/>
    </row>
    <row r="82" spans="2:9" ht="12.75">
      <c r="B82"/>
      <c r="C82"/>
      <c r="D82"/>
      <c r="E82"/>
      <c r="F82"/>
      <c r="G82"/>
      <c r="H82"/>
      <c r="I82"/>
    </row>
    <row r="83" spans="2:9" ht="12.75">
      <c r="B83"/>
      <c r="C83"/>
      <c r="D83"/>
      <c r="E83"/>
      <c r="F83"/>
      <c r="G83"/>
      <c r="H83"/>
      <c r="I83"/>
    </row>
    <row r="84" spans="2:9" ht="12.75">
      <c r="B84"/>
      <c r="C84"/>
      <c r="D84"/>
      <c r="E84"/>
      <c r="F84"/>
      <c r="G84"/>
      <c r="H84"/>
      <c r="I84"/>
    </row>
    <row r="85" spans="2:9" ht="12.75">
      <c r="B85"/>
      <c r="C85"/>
      <c r="D85"/>
      <c r="E85"/>
      <c r="F85"/>
      <c r="G85"/>
      <c r="H85"/>
      <c r="I85"/>
    </row>
    <row r="86" spans="2:9" ht="12.75">
      <c r="B86"/>
      <c r="C86"/>
      <c r="D86"/>
      <c r="E86"/>
      <c r="F86"/>
      <c r="G86"/>
      <c r="H86"/>
      <c r="I86"/>
    </row>
    <row r="87" spans="2:9" ht="12.75">
      <c r="B87"/>
      <c r="C87"/>
      <c r="D87"/>
      <c r="E87"/>
      <c r="F87"/>
      <c r="G87"/>
      <c r="H87"/>
      <c r="I87"/>
    </row>
    <row r="88" spans="2:9" ht="12.75">
      <c r="B88"/>
      <c r="C88"/>
      <c r="D88"/>
      <c r="E88"/>
      <c r="F88"/>
      <c r="G88"/>
      <c r="H88"/>
      <c r="I88"/>
    </row>
    <row r="89" spans="2:9" ht="12.75">
      <c r="B89"/>
      <c r="C89"/>
      <c r="D89"/>
      <c r="E89"/>
      <c r="F89"/>
      <c r="G89"/>
      <c r="H89"/>
      <c r="I89"/>
    </row>
    <row r="90" spans="2:9" ht="12.75">
      <c r="B90"/>
      <c r="C90"/>
      <c r="D90"/>
      <c r="E90"/>
      <c r="F90"/>
      <c r="G90"/>
      <c r="H90"/>
      <c r="I90"/>
    </row>
    <row r="91" spans="2:9" ht="12.75">
      <c r="B91"/>
      <c r="C91"/>
      <c r="D91"/>
      <c r="E91"/>
      <c r="F91"/>
      <c r="G91"/>
      <c r="H91"/>
      <c r="I91"/>
    </row>
    <row r="92" spans="2:9" ht="12.75">
      <c r="B92"/>
      <c r="C92"/>
      <c r="D92"/>
      <c r="E92"/>
      <c r="F92"/>
      <c r="G92"/>
      <c r="H92"/>
      <c r="I92"/>
    </row>
    <row r="93" spans="2:9" ht="12.75">
      <c r="B93"/>
      <c r="C93"/>
      <c r="D93"/>
      <c r="E93"/>
      <c r="F93"/>
      <c r="G93"/>
      <c r="H93"/>
      <c r="I93"/>
    </row>
    <row r="94" spans="2:9" ht="12.75">
      <c r="B94"/>
      <c r="C94"/>
      <c r="D94"/>
      <c r="E94"/>
      <c r="F94"/>
      <c r="G94"/>
      <c r="H94"/>
      <c r="I94"/>
    </row>
    <row r="95" spans="2:9" ht="12.75">
      <c r="B95"/>
      <c r="C95"/>
      <c r="D95"/>
      <c r="E95"/>
      <c r="F95"/>
      <c r="G95"/>
      <c r="H95"/>
      <c r="I95"/>
    </row>
    <row r="96" spans="2:9" ht="12.75">
      <c r="B96"/>
      <c r="C96"/>
      <c r="D96"/>
      <c r="E96"/>
      <c r="F96"/>
      <c r="G96"/>
      <c r="H96"/>
      <c r="I96"/>
    </row>
    <row r="97" spans="2:9" ht="12.75">
      <c r="B97"/>
      <c r="C97"/>
      <c r="D97"/>
      <c r="E97"/>
      <c r="F97"/>
      <c r="G97"/>
      <c r="H97"/>
      <c r="I97"/>
    </row>
    <row r="98" spans="2:9" ht="12.75">
      <c r="B98"/>
      <c r="C98"/>
      <c r="D98"/>
      <c r="E98"/>
      <c r="F98"/>
      <c r="G98"/>
      <c r="H98"/>
      <c r="I98"/>
    </row>
    <row r="99" spans="2:9" ht="12.75">
      <c r="B99"/>
      <c r="C99"/>
      <c r="D99"/>
      <c r="E99"/>
      <c r="F99"/>
      <c r="G99"/>
      <c r="H99"/>
      <c r="I99"/>
    </row>
    <row r="100" spans="2:9" ht="12.75">
      <c r="B100"/>
      <c r="C100"/>
      <c r="D100"/>
      <c r="E100"/>
      <c r="F100"/>
      <c r="G100"/>
      <c r="H100"/>
      <c r="I100"/>
    </row>
    <row r="101" spans="2:9" ht="12.75">
      <c r="B101"/>
      <c r="C101"/>
      <c r="D101"/>
      <c r="E101"/>
      <c r="F101"/>
      <c r="G101"/>
      <c r="H101"/>
      <c r="I101"/>
    </row>
    <row r="102" spans="2:9" ht="12.75">
      <c r="B102"/>
      <c r="C102"/>
      <c r="D102"/>
      <c r="E102"/>
      <c r="F102"/>
      <c r="G102"/>
      <c r="H102"/>
      <c r="I102"/>
    </row>
    <row r="103" spans="2:9" ht="12.75">
      <c r="B103"/>
      <c r="C103"/>
      <c r="D103"/>
      <c r="E103"/>
      <c r="F103"/>
      <c r="G103"/>
      <c r="H103"/>
      <c r="I103"/>
    </row>
    <row r="104" spans="2:9" ht="12.75">
      <c r="B104"/>
      <c r="C104"/>
      <c r="D104"/>
      <c r="E104"/>
      <c r="F104"/>
      <c r="G104"/>
      <c r="H104"/>
      <c r="I104"/>
    </row>
    <row r="105" spans="2:9" ht="12.75">
      <c r="B105"/>
      <c r="C105"/>
      <c r="D105"/>
      <c r="E105"/>
      <c r="F105"/>
      <c r="G105"/>
      <c r="H105"/>
      <c r="I105"/>
    </row>
    <row r="106" spans="2:9" ht="12.75">
      <c r="B106"/>
      <c r="C106"/>
      <c r="D106"/>
      <c r="E106"/>
      <c r="F106"/>
      <c r="G106"/>
      <c r="H106"/>
      <c r="I106"/>
    </row>
    <row r="107" spans="2:9" ht="12.75">
      <c r="B107"/>
      <c r="C107"/>
      <c r="D107"/>
      <c r="E107"/>
      <c r="F107"/>
      <c r="G107"/>
      <c r="H107"/>
      <c r="I107"/>
    </row>
    <row r="108" spans="2:9" ht="12.75">
      <c r="B108"/>
      <c r="C108"/>
      <c r="D108"/>
      <c r="E108"/>
      <c r="F108"/>
      <c r="G108"/>
      <c r="H108"/>
      <c r="I108"/>
    </row>
    <row r="109" spans="2:9" ht="12.75">
      <c r="B109"/>
      <c r="C109"/>
      <c r="D109"/>
      <c r="E109"/>
      <c r="F109"/>
      <c r="G109"/>
      <c r="H109"/>
      <c r="I109"/>
    </row>
    <row r="110" spans="2:9" ht="12.75">
      <c r="B110"/>
      <c r="C110"/>
      <c r="D110"/>
      <c r="E110"/>
      <c r="F110"/>
      <c r="G110"/>
      <c r="H110"/>
      <c r="I110"/>
    </row>
    <row r="111" spans="2:9" ht="12.75">
      <c r="B111"/>
      <c r="C111"/>
      <c r="D111"/>
      <c r="E111"/>
      <c r="F111"/>
      <c r="G111"/>
      <c r="H111"/>
      <c r="I111"/>
    </row>
    <row r="112" spans="2:9" ht="12.75">
      <c r="B112"/>
      <c r="C112"/>
      <c r="D112"/>
      <c r="E112"/>
      <c r="F112"/>
      <c r="G112"/>
      <c r="H112"/>
      <c r="I112"/>
    </row>
    <row r="113" spans="2:9" ht="12.75">
      <c r="B113"/>
      <c r="C113"/>
      <c r="D113"/>
      <c r="E113"/>
      <c r="F113"/>
      <c r="G113"/>
      <c r="H113"/>
      <c r="I113"/>
    </row>
    <row r="114" spans="2:9" ht="12.75">
      <c r="B114"/>
      <c r="C114"/>
      <c r="D114"/>
      <c r="E114"/>
      <c r="F114"/>
      <c r="G114"/>
      <c r="H114"/>
      <c r="I114"/>
    </row>
    <row r="115" spans="2:9" ht="12.75">
      <c r="B115"/>
      <c r="C115"/>
      <c r="D115"/>
      <c r="E115"/>
      <c r="F115"/>
      <c r="G115"/>
      <c r="H115"/>
      <c r="I115"/>
    </row>
    <row r="116" spans="2:9" ht="12.75">
      <c r="B116"/>
      <c r="C116"/>
      <c r="D116"/>
      <c r="E116"/>
      <c r="F116"/>
      <c r="G116"/>
      <c r="H116"/>
      <c r="I116"/>
    </row>
    <row r="117" spans="2:9" ht="12.75">
      <c r="B117"/>
      <c r="C117"/>
      <c r="D117"/>
      <c r="E117"/>
      <c r="F117"/>
      <c r="G117"/>
      <c r="H117"/>
      <c r="I117"/>
    </row>
    <row r="118" spans="2:9" ht="12.75">
      <c r="B118"/>
      <c r="C118"/>
      <c r="D118"/>
      <c r="E118"/>
      <c r="F118"/>
      <c r="G118"/>
      <c r="H118"/>
      <c r="I118"/>
    </row>
    <row r="119" spans="2:9" ht="12.75">
      <c r="B119"/>
      <c r="C119"/>
      <c r="D119"/>
      <c r="E119"/>
      <c r="F119"/>
      <c r="G119"/>
      <c r="H119"/>
      <c r="I119"/>
    </row>
    <row r="120" spans="2:9" ht="12.75">
      <c r="B120"/>
      <c r="C120"/>
      <c r="D120"/>
      <c r="E120"/>
      <c r="F120"/>
      <c r="G120"/>
      <c r="H120"/>
      <c r="I120"/>
    </row>
    <row r="121" spans="2:9" ht="12.75">
      <c r="B121"/>
      <c r="C121"/>
      <c r="D121"/>
      <c r="E121"/>
      <c r="F121"/>
      <c r="G121"/>
      <c r="H121"/>
      <c r="I121"/>
    </row>
    <row r="122" spans="2:9" ht="12.75">
      <c r="B122"/>
      <c r="C122"/>
      <c r="D122"/>
      <c r="E122"/>
      <c r="F122"/>
      <c r="G122"/>
      <c r="H122"/>
      <c r="I122"/>
    </row>
    <row r="123" spans="2:9" ht="12.75">
      <c r="B123"/>
      <c r="C123"/>
      <c r="D123"/>
      <c r="E123"/>
      <c r="F123"/>
      <c r="G123"/>
      <c r="H123"/>
      <c r="I123"/>
    </row>
    <row r="124" spans="2:9" ht="12.75">
      <c r="B124"/>
      <c r="C124"/>
      <c r="D124"/>
      <c r="E124"/>
      <c r="F124"/>
      <c r="G124"/>
      <c r="H124"/>
      <c r="I124"/>
    </row>
    <row r="125" spans="2:9" ht="12.75">
      <c r="B125"/>
      <c r="C125"/>
      <c r="D125"/>
      <c r="E125"/>
      <c r="F125"/>
      <c r="G125"/>
      <c r="H125"/>
      <c r="I125"/>
    </row>
    <row r="126" spans="2:9" ht="12.75">
      <c r="B126"/>
      <c r="C126"/>
      <c r="D126"/>
      <c r="E126"/>
      <c r="F126"/>
      <c r="G126"/>
      <c r="H126"/>
      <c r="I126"/>
    </row>
    <row r="127" spans="2:9" ht="12.75">
      <c r="B127"/>
      <c r="C127"/>
      <c r="D127"/>
      <c r="E127"/>
      <c r="F127"/>
      <c r="G127"/>
      <c r="H127"/>
      <c r="I127"/>
    </row>
    <row r="128" spans="2:9" ht="12.75">
      <c r="B128"/>
      <c r="C128"/>
      <c r="D128"/>
      <c r="E128"/>
      <c r="F128"/>
      <c r="G128"/>
      <c r="H128"/>
      <c r="I128"/>
    </row>
    <row r="129" spans="2:9" ht="12.75">
      <c r="B129"/>
      <c r="C129"/>
      <c r="D129"/>
      <c r="E129"/>
      <c r="F129"/>
      <c r="G129"/>
      <c r="H129"/>
      <c r="I129"/>
    </row>
    <row r="130" spans="2:9" ht="12.75">
      <c r="B130"/>
      <c r="C130"/>
      <c r="D130"/>
      <c r="E130"/>
      <c r="F130"/>
      <c r="G130"/>
      <c r="H130"/>
      <c r="I130"/>
    </row>
    <row r="131" spans="2:9" ht="12.75">
      <c r="B131"/>
      <c r="C131"/>
      <c r="D131"/>
      <c r="E131"/>
      <c r="F131"/>
      <c r="G131"/>
      <c r="H131"/>
      <c r="I131"/>
    </row>
    <row r="132" spans="2:9" ht="12.75">
      <c r="B132"/>
      <c r="C132"/>
      <c r="D132"/>
      <c r="E132"/>
      <c r="F132"/>
      <c r="G132"/>
      <c r="H132"/>
      <c r="I132"/>
    </row>
    <row r="133" spans="2:9" ht="12.75">
      <c r="B133"/>
      <c r="C133"/>
      <c r="D133"/>
      <c r="E133"/>
      <c r="F133"/>
      <c r="G133"/>
      <c r="H133"/>
      <c r="I133"/>
    </row>
    <row r="134" spans="2:9" ht="12.75">
      <c r="B134"/>
      <c r="C134"/>
      <c r="D134"/>
      <c r="E134"/>
      <c r="F134"/>
      <c r="G134"/>
      <c r="H134"/>
      <c r="I134"/>
    </row>
    <row r="135" spans="2:9" ht="12.75">
      <c r="B135"/>
      <c r="C135"/>
      <c r="D135"/>
      <c r="E135"/>
      <c r="F135"/>
      <c r="G135"/>
      <c r="H135"/>
      <c r="I135"/>
    </row>
    <row r="136" spans="2:9" ht="12.75">
      <c r="B136"/>
      <c r="C136"/>
      <c r="D136"/>
      <c r="E136"/>
      <c r="F136"/>
      <c r="G136"/>
      <c r="H136"/>
      <c r="I136"/>
    </row>
    <row r="137" spans="2:9" ht="12.75">
      <c r="B137"/>
      <c r="C137"/>
      <c r="D137"/>
      <c r="E137"/>
      <c r="F137"/>
      <c r="G137"/>
      <c r="H137"/>
      <c r="I137"/>
    </row>
    <row r="138" spans="2:9" ht="12.75">
      <c r="B138"/>
      <c r="C138"/>
      <c r="D138"/>
      <c r="E138"/>
      <c r="F138"/>
      <c r="G138"/>
      <c r="H138"/>
      <c r="I138"/>
    </row>
    <row r="139" spans="2:9" ht="12.75">
      <c r="B139"/>
      <c r="C139"/>
      <c r="D139"/>
      <c r="E139"/>
      <c r="F139"/>
      <c r="G139"/>
      <c r="H139"/>
      <c r="I139"/>
    </row>
    <row r="140" spans="2:9" ht="12.75">
      <c r="B140"/>
      <c r="C140"/>
      <c r="D140"/>
      <c r="E140"/>
      <c r="F140"/>
      <c r="G140"/>
      <c r="H140"/>
      <c r="I140"/>
    </row>
    <row r="141" spans="2:9" ht="12.75">
      <c r="B141"/>
      <c r="C141"/>
      <c r="D141"/>
      <c r="E141"/>
      <c r="F141"/>
      <c r="G141"/>
      <c r="H141"/>
      <c r="I141"/>
    </row>
    <row r="142" spans="2:9" ht="12.75">
      <c r="B142"/>
      <c r="C142"/>
      <c r="D142"/>
      <c r="E142"/>
      <c r="F142"/>
      <c r="G142"/>
      <c r="H142"/>
      <c r="I142"/>
    </row>
    <row r="143" spans="2:9" ht="12.75">
      <c r="B143"/>
      <c r="C143"/>
      <c r="D143"/>
      <c r="E143"/>
      <c r="F143"/>
      <c r="G143"/>
      <c r="H143"/>
      <c r="I143"/>
    </row>
    <row r="144" spans="2:9" ht="12.75">
      <c r="B144"/>
      <c r="C144"/>
      <c r="D144"/>
      <c r="E144"/>
      <c r="F144"/>
      <c r="G144"/>
      <c r="H144"/>
      <c r="I144"/>
    </row>
    <row r="145" spans="2:9" ht="12.75">
      <c r="B145"/>
      <c r="C145"/>
      <c r="D145"/>
      <c r="E145"/>
      <c r="F145"/>
      <c r="G145"/>
      <c r="H145"/>
      <c r="I145"/>
    </row>
    <row r="146" spans="2:9" ht="12.75">
      <c r="B146"/>
      <c r="C146"/>
      <c r="D146"/>
      <c r="E146"/>
      <c r="F146"/>
      <c r="G146"/>
      <c r="H146"/>
      <c r="I146"/>
    </row>
    <row r="147" spans="2:9" ht="12.75">
      <c r="B147"/>
      <c r="C147"/>
      <c r="D147"/>
      <c r="E147"/>
      <c r="F147"/>
      <c r="G147"/>
      <c r="H147"/>
      <c r="I147"/>
    </row>
    <row r="148" spans="2:9" ht="12.75">
      <c r="B148"/>
      <c r="C148"/>
      <c r="D148"/>
      <c r="E148"/>
      <c r="F148"/>
      <c r="G148"/>
      <c r="H148"/>
      <c r="I148"/>
    </row>
    <row r="149" spans="2:9" ht="12.75">
      <c r="B149"/>
      <c r="C149"/>
      <c r="D149"/>
      <c r="E149"/>
      <c r="F149"/>
      <c r="G149"/>
      <c r="H149"/>
      <c r="I149"/>
    </row>
    <row r="150" spans="2:9" ht="12.75">
      <c r="B150"/>
      <c r="C150"/>
      <c r="D150"/>
      <c r="E150"/>
      <c r="F150"/>
      <c r="G150"/>
      <c r="H150"/>
      <c r="I150"/>
    </row>
    <row r="151" spans="2:9" ht="12.75">
      <c r="B151"/>
      <c r="C151"/>
      <c r="D151"/>
      <c r="E151"/>
      <c r="F151"/>
      <c r="G151"/>
      <c r="H151"/>
      <c r="I151"/>
    </row>
    <row r="152" spans="2:9" ht="12.75">
      <c r="B152"/>
      <c r="C152"/>
      <c r="D152"/>
      <c r="E152"/>
      <c r="F152"/>
      <c r="G152"/>
      <c r="H152"/>
      <c r="I152"/>
    </row>
    <row r="153" spans="2:9" ht="12.75">
      <c r="B153"/>
      <c r="C153"/>
      <c r="D153"/>
      <c r="E153"/>
      <c r="F153"/>
      <c r="G153"/>
      <c r="H153"/>
      <c r="I153"/>
    </row>
    <row r="154" spans="2:9" ht="12.75">
      <c r="B154"/>
      <c r="C154"/>
      <c r="D154"/>
      <c r="E154"/>
      <c r="F154"/>
      <c r="G154"/>
      <c r="H154"/>
      <c r="I154"/>
    </row>
    <row r="155" spans="2:9" ht="12.75">
      <c r="B155"/>
      <c r="C155"/>
      <c r="D155"/>
      <c r="E155"/>
      <c r="F155"/>
      <c r="G155"/>
      <c r="H155"/>
      <c r="I155"/>
    </row>
    <row r="156" spans="2:9" ht="12.75">
      <c r="B156"/>
      <c r="C156"/>
      <c r="D156"/>
      <c r="E156"/>
      <c r="F156"/>
      <c r="G156"/>
      <c r="H156"/>
      <c r="I156"/>
    </row>
    <row r="157" spans="2:9" ht="12.75">
      <c r="B157"/>
      <c r="C157"/>
      <c r="D157"/>
      <c r="E157"/>
      <c r="F157"/>
      <c r="G157"/>
      <c r="H157"/>
      <c r="I157"/>
    </row>
    <row r="158" spans="2:9" ht="12.75">
      <c r="B158"/>
      <c r="C158"/>
      <c r="D158"/>
      <c r="E158"/>
      <c r="F158"/>
      <c r="G158"/>
      <c r="H158"/>
      <c r="I158"/>
    </row>
    <row r="159" spans="2:9" ht="12.75">
      <c r="B159"/>
      <c r="C159"/>
      <c r="D159"/>
      <c r="E159"/>
      <c r="F159"/>
      <c r="G159"/>
      <c r="H159"/>
      <c r="I159"/>
    </row>
    <row r="160" spans="2:9" ht="12.75">
      <c r="B160"/>
      <c r="C160"/>
      <c r="D160"/>
      <c r="E160"/>
      <c r="F160"/>
      <c r="G160"/>
      <c r="H160"/>
      <c r="I160"/>
    </row>
    <row r="161" spans="2:9" ht="12.75">
      <c r="B161"/>
      <c r="C161"/>
      <c r="D161"/>
      <c r="E161"/>
      <c r="F161"/>
      <c r="G161"/>
      <c r="H161"/>
      <c r="I161"/>
    </row>
    <row r="162" spans="2:9" ht="12.75">
      <c r="B162"/>
      <c r="C162"/>
      <c r="D162"/>
      <c r="E162"/>
      <c r="F162"/>
      <c r="G162"/>
      <c r="H162"/>
      <c r="I162"/>
    </row>
    <row r="163" spans="2:9" ht="12.75">
      <c r="B163"/>
      <c r="C163"/>
      <c r="D163"/>
      <c r="E163"/>
      <c r="F163"/>
      <c r="G163"/>
      <c r="H163"/>
      <c r="I163"/>
    </row>
    <row r="164" spans="2:9" ht="12.75">
      <c r="B164"/>
      <c r="C164"/>
      <c r="D164"/>
      <c r="E164"/>
      <c r="F164"/>
      <c r="G164"/>
      <c r="H164"/>
      <c r="I164"/>
    </row>
    <row r="165" spans="2:9" ht="12.75">
      <c r="B165"/>
      <c r="C165"/>
      <c r="D165"/>
      <c r="E165"/>
      <c r="F165"/>
      <c r="G165"/>
      <c r="H165"/>
      <c r="I165"/>
    </row>
    <row r="166" spans="2:9" ht="12.75">
      <c r="B166"/>
      <c r="C166"/>
      <c r="D166"/>
      <c r="E166"/>
      <c r="F166"/>
      <c r="G166"/>
      <c r="H166"/>
      <c r="I166"/>
    </row>
    <row r="167" spans="2:9" ht="12.75">
      <c r="B167"/>
      <c r="C167"/>
      <c r="D167"/>
      <c r="E167"/>
      <c r="F167"/>
      <c r="G167"/>
      <c r="H167"/>
      <c r="I167"/>
    </row>
    <row r="168" spans="2:9" ht="12.75">
      <c r="B168"/>
      <c r="C168"/>
      <c r="D168"/>
      <c r="E168"/>
      <c r="F168"/>
      <c r="G168"/>
      <c r="H168"/>
      <c r="I168"/>
    </row>
    <row r="169" spans="2:9" ht="12.75">
      <c r="B169"/>
      <c r="C169"/>
      <c r="D169"/>
      <c r="E169"/>
      <c r="F169"/>
      <c r="G169"/>
      <c r="H169"/>
      <c r="I169"/>
    </row>
    <row r="170" spans="2:9" ht="12.75">
      <c r="B170"/>
      <c r="C170"/>
      <c r="D170"/>
      <c r="E170"/>
      <c r="F170"/>
      <c r="G170"/>
      <c r="H170"/>
      <c r="I170"/>
    </row>
    <row r="171" spans="2:9" ht="12.75">
      <c r="B171"/>
      <c r="C171"/>
      <c r="D171"/>
      <c r="E171"/>
      <c r="F171"/>
      <c r="G171"/>
      <c r="H171"/>
      <c r="I171"/>
    </row>
    <row r="172" spans="2:9" ht="12.75">
      <c r="B172"/>
      <c r="C172"/>
      <c r="D172"/>
      <c r="E172"/>
      <c r="F172"/>
      <c r="G172"/>
      <c r="H172"/>
      <c r="I172"/>
    </row>
    <row r="173" spans="2:9" ht="12.75">
      <c r="B173"/>
      <c r="C173"/>
      <c r="D173"/>
      <c r="E173"/>
      <c r="F173"/>
      <c r="G173"/>
      <c r="H173"/>
      <c r="I173"/>
    </row>
    <row r="174" spans="2:9" ht="12.75">
      <c r="B174"/>
      <c r="C174"/>
      <c r="D174"/>
      <c r="E174"/>
      <c r="F174"/>
      <c r="G174"/>
      <c r="H174"/>
      <c r="I174"/>
    </row>
    <row r="175" spans="2:9" ht="12.75">
      <c r="B175"/>
      <c r="C175"/>
      <c r="D175"/>
      <c r="E175"/>
      <c r="F175"/>
      <c r="G175"/>
      <c r="H175"/>
      <c r="I175"/>
    </row>
    <row r="176" spans="2:9" ht="12.75">
      <c r="B176"/>
      <c r="C176"/>
      <c r="D176"/>
      <c r="E176"/>
      <c r="F176"/>
      <c r="G176"/>
      <c r="H176"/>
      <c r="I176"/>
    </row>
    <row r="177" spans="2:9" ht="12.75">
      <c r="B177"/>
      <c r="C177"/>
      <c r="D177"/>
      <c r="E177"/>
      <c r="F177"/>
      <c r="G177"/>
      <c r="H177"/>
      <c r="I177"/>
    </row>
    <row r="178" spans="2:9" ht="12.75">
      <c r="B178"/>
      <c r="C178"/>
      <c r="D178"/>
      <c r="E178"/>
      <c r="F178"/>
      <c r="G178"/>
      <c r="H178"/>
      <c r="I178"/>
    </row>
    <row r="179" spans="2:9" ht="12.75">
      <c r="B179"/>
      <c r="C179"/>
      <c r="D179"/>
      <c r="E179"/>
      <c r="F179"/>
      <c r="G179"/>
      <c r="H179"/>
      <c r="I179"/>
    </row>
    <row r="180" spans="2:9" ht="12.75">
      <c r="B180"/>
      <c r="C180"/>
      <c r="D180"/>
      <c r="E180"/>
      <c r="F180"/>
      <c r="G180"/>
      <c r="H180"/>
      <c r="I180"/>
    </row>
    <row r="181" spans="2:9" ht="12.75">
      <c r="B181"/>
      <c r="C181"/>
      <c r="D181"/>
      <c r="E181"/>
      <c r="F181"/>
      <c r="G181"/>
      <c r="H181"/>
      <c r="I181"/>
    </row>
    <row r="182" spans="2:9" ht="12.75">
      <c r="B182"/>
      <c r="C182"/>
      <c r="D182"/>
      <c r="E182"/>
      <c r="F182"/>
      <c r="G182"/>
      <c r="H182"/>
      <c r="I182"/>
    </row>
    <row r="183" spans="2:9" ht="12.75">
      <c r="B183"/>
      <c r="C183"/>
      <c r="D183"/>
      <c r="E183"/>
      <c r="F183"/>
      <c r="G183"/>
      <c r="H183"/>
      <c r="I183"/>
    </row>
    <row r="184" spans="2:9" ht="12.75">
      <c r="B184"/>
      <c r="C184"/>
      <c r="D184"/>
      <c r="E184"/>
      <c r="F184"/>
      <c r="G184"/>
      <c r="H184"/>
      <c r="I184"/>
    </row>
    <row r="185" spans="2:9" ht="12.75">
      <c r="B185"/>
      <c r="C185"/>
      <c r="D185"/>
      <c r="E185"/>
      <c r="F185"/>
      <c r="G185"/>
      <c r="H185"/>
      <c r="I185"/>
    </row>
    <row r="186" spans="2:9" ht="12.75">
      <c r="B186"/>
      <c r="C186"/>
      <c r="D186"/>
      <c r="E186"/>
      <c r="F186"/>
      <c r="G186"/>
      <c r="H186"/>
      <c r="I186"/>
    </row>
    <row r="187" spans="2:9" ht="12.75">
      <c r="B187"/>
      <c r="C187"/>
      <c r="D187"/>
      <c r="E187"/>
      <c r="F187"/>
      <c r="G187"/>
      <c r="H187"/>
      <c r="I187"/>
    </row>
    <row r="188" spans="2:9" ht="12.75">
      <c r="B188"/>
      <c r="C188"/>
      <c r="D188"/>
      <c r="E188"/>
      <c r="F188"/>
      <c r="G188"/>
      <c r="H188"/>
      <c r="I188"/>
    </row>
    <row r="189" spans="2:9" ht="12.75">
      <c r="B189"/>
      <c r="C189"/>
      <c r="D189"/>
      <c r="E189"/>
      <c r="F189"/>
      <c r="G189"/>
      <c r="H189"/>
      <c r="I189"/>
    </row>
    <row r="190" spans="2:9" ht="12.75">
      <c r="B190"/>
      <c r="C190"/>
      <c r="D190"/>
      <c r="E190"/>
      <c r="F190"/>
      <c r="G190"/>
      <c r="H190"/>
      <c r="I190"/>
    </row>
    <row r="191" spans="2:9" ht="12.75">
      <c r="B191"/>
      <c r="C191"/>
      <c r="D191"/>
      <c r="E191"/>
      <c r="F191"/>
      <c r="G191"/>
      <c r="H191"/>
      <c r="I191"/>
    </row>
    <row r="192" spans="2:9" ht="12.75">
      <c r="B192"/>
      <c r="C192"/>
      <c r="D192"/>
      <c r="E192"/>
      <c r="F192"/>
      <c r="G192"/>
      <c r="H192"/>
      <c r="I192"/>
    </row>
    <row r="193" spans="2:9" ht="12.75">
      <c r="B193"/>
      <c r="C193"/>
      <c r="D193"/>
      <c r="E193"/>
      <c r="F193"/>
      <c r="G193"/>
      <c r="H193"/>
      <c r="I193"/>
    </row>
    <row r="194" spans="2:9" ht="12.75">
      <c r="B194"/>
      <c r="C194"/>
      <c r="D194"/>
      <c r="E194"/>
      <c r="F194"/>
      <c r="G194"/>
      <c r="H194"/>
      <c r="I194"/>
    </row>
    <row r="195" spans="2:9" ht="12.75">
      <c r="B195"/>
      <c r="C195"/>
      <c r="D195"/>
      <c r="E195"/>
      <c r="F195"/>
      <c r="G195"/>
      <c r="H195"/>
      <c r="I195"/>
    </row>
    <row r="196" spans="2:9" ht="12.75">
      <c r="B196"/>
      <c r="C196"/>
      <c r="D196"/>
      <c r="E196"/>
      <c r="F196"/>
      <c r="G196"/>
      <c r="H196"/>
      <c r="I196"/>
    </row>
    <row r="197" spans="2:9" ht="12.75">
      <c r="B197"/>
      <c r="C197"/>
      <c r="D197"/>
      <c r="E197"/>
      <c r="F197"/>
      <c r="G197"/>
      <c r="H197"/>
      <c r="I197"/>
    </row>
    <row r="198" spans="2:9" ht="12.75">
      <c r="B198"/>
      <c r="C198"/>
      <c r="D198"/>
      <c r="E198"/>
      <c r="F198"/>
      <c r="G198"/>
      <c r="H198"/>
      <c r="I198"/>
    </row>
    <row r="199" spans="2:9" ht="12.75">
      <c r="B199"/>
      <c r="C199"/>
      <c r="D199"/>
      <c r="E199"/>
      <c r="F199"/>
      <c r="G199"/>
      <c r="H199"/>
      <c r="I199"/>
    </row>
    <row r="200" spans="2:9" ht="12.75">
      <c r="B200"/>
      <c r="C200"/>
      <c r="D200"/>
      <c r="E200"/>
      <c r="F200"/>
      <c r="G200"/>
      <c r="H200"/>
      <c r="I200"/>
    </row>
    <row r="201" spans="2:9" ht="12.75">
      <c r="B201"/>
      <c r="C201"/>
      <c r="D201"/>
      <c r="E201"/>
      <c r="F201"/>
      <c r="G201"/>
      <c r="H201"/>
      <c r="I201"/>
    </row>
    <row r="202" spans="2:9" ht="12.75">
      <c r="B202"/>
      <c r="C202"/>
      <c r="D202"/>
      <c r="E202"/>
      <c r="F202"/>
      <c r="G202"/>
      <c r="H202"/>
      <c r="I202"/>
    </row>
    <row r="203" spans="2:9" ht="12.75">
      <c r="B203"/>
      <c r="C203"/>
      <c r="D203"/>
      <c r="E203"/>
      <c r="F203"/>
      <c r="G203"/>
      <c r="H203"/>
      <c r="I203"/>
    </row>
    <row r="204" spans="2:9" ht="12.75">
      <c r="B204"/>
      <c r="C204"/>
      <c r="D204"/>
      <c r="E204"/>
      <c r="F204"/>
      <c r="G204"/>
      <c r="H204"/>
      <c r="I204"/>
    </row>
    <row r="205" spans="2:9" ht="12.75">
      <c r="B205"/>
      <c r="C205"/>
      <c r="D205"/>
      <c r="E205"/>
      <c r="F205"/>
      <c r="G205"/>
      <c r="H205"/>
      <c r="I205"/>
    </row>
    <row r="206" spans="2:9" ht="12.75">
      <c r="B206"/>
      <c r="C206"/>
      <c r="D206"/>
      <c r="E206"/>
      <c r="F206"/>
      <c r="G206"/>
      <c r="H206"/>
      <c r="I206"/>
    </row>
    <row r="207" spans="2:9" ht="12.75">
      <c r="B207"/>
      <c r="C207"/>
      <c r="D207"/>
      <c r="E207"/>
      <c r="F207"/>
      <c r="G207"/>
      <c r="H207"/>
      <c r="I207"/>
    </row>
    <row r="208" spans="2:9" ht="12.75">
      <c r="B208"/>
      <c r="C208"/>
      <c r="D208"/>
      <c r="E208"/>
      <c r="F208"/>
      <c r="G208"/>
      <c r="H208"/>
      <c r="I208"/>
    </row>
    <row r="209" spans="2:9" ht="12.75">
      <c r="B209"/>
      <c r="C209"/>
      <c r="D209"/>
      <c r="E209"/>
      <c r="F209"/>
      <c r="G209"/>
      <c r="H209"/>
      <c r="I209"/>
    </row>
    <row r="210" spans="2:9" ht="12.75">
      <c r="B210"/>
      <c r="C210"/>
      <c r="D210"/>
      <c r="E210"/>
      <c r="F210"/>
      <c r="G210"/>
      <c r="H210"/>
      <c r="I210"/>
    </row>
    <row r="211" spans="2:9" ht="12.75">
      <c r="B211"/>
      <c r="C211"/>
      <c r="D211"/>
      <c r="E211"/>
      <c r="F211"/>
      <c r="G211"/>
      <c r="H211"/>
      <c r="I211"/>
    </row>
    <row r="212" spans="2:9" ht="12.75">
      <c r="B212"/>
      <c r="C212"/>
      <c r="D212"/>
      <c r="E212"/>
      <c r="F212"/>
      <c r="G212"/>
      <c r="H212"/>
      <c r="I212"/>
    </row>
    <row r="213" spans="2:9" ht="12.75">
      <c r="B213"/>
      <c r="C213"/>
      <c r="D213"/>
      <c r="E213"/>
      <c r="F213"/>
      <c r="G213"/>
      <c r="H213"/>
      <c r="I213"/>
    </row>
    <row r="214" spans="2:9" ht="12.75">
      <c r="B214"/>
      <c r="C214"/>
      <c r="D214"/>
      <c r="E214"/>
      <c r="F214"/>
      <c r="G214"/>
      <c r="H214"/>
      <c r="I214"/>
    </row>
    <row r="215" spans="2:9" ht="12.75">
      <c r="B215"/>
      <c r="C215"/>
      <c r="D215"/>
      <c r="E215"/>
      <c r="F215"/>
      <c r="G215"/>
      <c r="H215"/>
      <c r="I215"/>
    </row>
    <row r="216" spans="2:9" ht="12.75">
      <c r="B216"/>
      <c r="C216"/>
      <c r="D216"/>
      <c r="E216"/>
      <c r="F216"/>
      <c r="G216"/>
      <c r="H216"/>
      <c r="I216"/>
    </row>
    <row r="217" spans="2:9" ht="12.75">
      <c r="B217"/>
      <c r="C217"/>
      <c r="D217"/>
      <c r="E217"/>
      <c r="F217"/>
      <c r="G217"/>
      <c r="H217"/>
      <c r="I217"/>
    </row>
    <row r="218" spans="2:9" ht="12.75">
      <c r="B218"/>
      <c r="C218"/>
      <c r="D218"/>
      <c r="E218"/>
      <c r="F218"/>
      <c r="G218"/>
      <c r="H218"/>
      <c r="I218"/>
    </row>
    <row r="219" spans="2:9" ht="12.75">
      <c r="B219"/>
      <c r="C219"/>
      <c r="D219"/>
      <c r="E219"/>
      <c r="F219"/>
      <c r="G219"/>
      <c r="H219"/>
      <c r="I219"/>
    </row>
    <row r="220" spans="2:9" ht="12.75">
      <c r="B220"/>
      <c r="C220"/>
      <c r="D220"/>
      <c r="E220"/>
      <c r="F220"/>
      <c r="G220"/>
      <c r="H220"/>
      <c r="I220"/>
    </row>
    <row r="221" spans="2:9" ht="12.75">
      <c r="B221"/>
      <c r="C221"/>
      <c r="D221"/>
      <c r="E221"/>
      <c r="F221"/>
      <c r="G221"/>
      <c r="H221"/>
      <c r="I221"/>
    </row>
    <row r="222" spans="2:9" ht="12.75">
      <c r="B222"/>
      <c r="C222"/>
      <c r="D222"/>
      <c r="E222"/>
      <c r="F222"/>
      <c r="G222"/>
      <c r="H222"/>
      <c r="I222"/>
    </row>
    <row r="223" spans="2:9" ht="12.75">
      <c r="B223"/>
      <c r="C223"/>
      <c r="D223"/>
      <c r="E223"/>
      <c r="F223"/>
      <c r="G223"/>
      <c r="H223"/>
      <c r="I223"/>
    </row>
    <row r="224" spans="2:9" ht="12.75">
      <c r="B224"/>
      <c r="C224"/>
      <c r="D224"/>
      <c r="E224"/>
      <c r="F224"/>
      <c r="G224"/>
      <c r="H224"/>
      <c r="I224"/>
    </row>
    <row r="225" spans="2:9" ht="12.75">
      <c r="B225"/>
      <c r="C225"/>
      <c r="D225"/>
      <c r="E225"/>
      <c r="F225"/>
      <c r="G225"/>
      <c r="H225"/>
      <c r="I225"/>
    </row>
    <row r="226" spans="2:9" ht="12.75">
      <c r="B226"/>
      <c r="C226"/>
      <c r="D226"/>
      <c r="E226"/>
      <c r="F226"/>
      <c r="G226"/>
      <c r="H226"/>
      <c r="I226"/>
    </row>
    <row r="227" spans="2:9" ht="12.75">
      <c r="B227"/>
      <c r="C227"/>
      <c r="D227"/>
      <c r="E227"/>
      <c r="F227"/>
      <c r="G227"/>
      <c r="H227"/>
      <c r="I227"/>
    </row>
    <row r="228" spans="2:9" ht="12.75">
      <c r="B228"/>
      <c r="C228"/>
      <c r="D228"/>
      <c r="E228"/>
      <c r="F228"/>
      <c r="G228"/>
      <c r="H228"/>
      <c r="I228"/>
    </row>
    <row r="229" spans="2:9" ht="12.75">
      <c r="B229"/>
      <c r="C229"/>
      <c r="D229"/>
      <c r="E229"/>
      <c r="F229"/>
      <c r="G229"/>
      <c r="H229"/>
      <c r="I229"/>
    </row>
    <row r="230" spans="2:9" ht="12.75">
      <c r="B230"/>
      <c r="C230"/>
      <c r="D230"/>
      <c r="E230"/>
      <c r="F230"/>
      <c r="G230"/>
      <c r="H230"/>
      <c r="I230"/>
    </row>
    <row r="231" spans="2:9" ht="12.75">
      <c r="B231"/>
      <c r="C231"/>
      <c r="D231"/>
      <c r="E231"/>
      <c r="F231"/>
      <c r="G231"/>
      <c r="H231"/>
      <c r="I231"/>
    </row>
    <row r="232" spans="2:9" ht="12.75">
      <c r="B232"/>
      <c r="C232"/>
      <c r="D232"/>
      <c r="E232"/>
      <c r="F232"/>
      <c r="G232"/>
      <c r="H232"/>
      <c r="I232"/>
    </row>
    <row r="233" spans="2:9" ht="12.75">
      <c r="B233"/>
      <c r="C233"/>
      <c r="D233"/>
      <c r="E233"/>
      <c r="F233"/>
      <c r="G233"/>
      <c r="H233"/>
      <c r="I233"/>
    </row>
    <row r="234" spans="2:9" ht="12.75">
      <c r="B234"/>
      <c r="C234"/>
      <c r="D234"/>
      <c r="E234"/>
      <c r="F234"/>
      <c r="G234"/>
      <c r="H234"/>
      <c r="I234"/>
    </row>
    <row r="235" spans="2:9" ht="12.75">
      <c r="B235"/>
      <c r="C235"/>
      <c r="D235"/>
      <c r="E235"/>
      <c r="F235"/>
      <c r="G235"/>
      <c r="H235"/>
      <c r="I235"/>
    </row>
    <row r="236" spans="2:9" ht="12.75">
      <c r="B236"/>
      <c r="C236"/>
      <c r="D236"/>
      <c r="E236"/>
      <c r="F236"/>
      <c r="G236"/>
      <c r="H236"/>
      <c r="I236"/>
    </row>
    <row r="237" spans="2:9" ht="12.75">
      <c r="B237"/>
      <c r="C237"/>
      <c r="D237"/>
      <c r="E237"/>
      <c r="F237"/>
      <c r="G237"/>
      <c r="H237"/>
      <c r="I237"/>
    </row>
    <row r="238" spans="2:9" ht="12.75">
      <c r="B238"/>
      <c r="C238"/>
      <c r="D238"/>
      <c r="E238"/>
      <c r="F238"/>
      <c r="G238"/>
      <c r="H238"/>
      <c r="I238"/>
    </row>
    <row r="239" spans="2:9" ht="12.75">
      <c r="B239"/>
      <c r="C239"/>
      <c r="D239"/>
      <c r="E239"/>
      <c r="F239"/>
      <c r="G239"/>
      <c r="H239"/>
      <c r="I239"/>
    </row>
    <row r="240" spans="2:9" ht="12.75">
      <c r="B240"/>
      <c r="C240"/>
      <c r="D240"/>
      <c r="E240"/>
      <c r="F240"/>
      <c r="G240"/>
      <c r="H240"/>
      <c r="I240"/>
    </row>
    <row r="241" spans="2:9" ht="12.75">
      <c r="B241"/>
      <c r="C241"/>
      <c r="D241"/>
      <c r="E241"/>
      <c r="F241"/>
      <c r="G241"/>
      <c r="H241"/>
      <c r="I241"/>
    </row>
    <row r="242" spans="2:9" ht="12.75">
      <c r="B242"/>
      <c r="C242"/>
      <c r="D242"/>
      <c r="E242"/>
      <c r="F242"/>
      <c r="G242"/>
      <c r="H242"/>
      <c r="I242"/>
    </row>
    <row r="243" spans="2:9" ht="12.75">
      <c r="B243"/>
      <c r="C243"/>
      <c r="D243"/>
      <c r="E243"/>
      <c r="F243"/>
      <c r="G243"/>
      <c r="H243"/>
      <c r="I243"/>
    </row>
    <row r="244" spans="2:9" ht="12.75">
      <c r="B244"/>
      <c r="C244"/>
      <c r="D244"/>
      <c r="E244"/>
      <c r="F244"/>
      <c r="G244"/>
      <c r="H244"/>
      <c r="I244"/>
    </row>
    <row r="245" spans="2:9" ht="12.75">
      <c r="B245"/>
      <c r="C245"/>
      <c r="D245"/>
      <c r="E245"/>
      <c r="F245"/>
      <c r="G245"/>
      <c r="H245"/>
      <c r="I245"/>
    </row>
    <row r="246" spans="2:9" ht="12.75">
      <c r="B246"/>
      <c r="C246"/>
      <c r="D246"/>
      <c r="E246"/>
      <c r="F246"/>
      <c r="G246"/>
      <c r="H246"/>
      <c r="I246"/>
    </row>
    <row r="247" spans="2:9" ht="12.75">
      <c r="B247"/>
      <c r="C247"/>
      <c r="D247"/>
      <c r="E247"/>
      <c r="F247"/>
      <c r="G247"/>
      <c r="H247"/>
      <c r="I247"/>
    </row>
    <row r="248" spans="2:9" ht="12.75">
      <c r="B248"/>
      <c r="C248"/>
      <c r="D248"/>
      <c r="E248"/>
      <c r="F248"/>
      <c r="G248"/>
      <c r="H248"/>
      <c r="I248"/>
    </row>
    <row r="249" spans="2:9" ht="12.75">
      <c r="B249"/>
      <c r="C249"/>
      <c r="D249"/>
      <c r="E249"/>
      <c r="F249"/>
      <c r="G249"/>
      <c r="H249"/>
      <c r="I249"/>
    </row>
    <row r="250" spans="2:9" ht="12.75">
      <c r="B250"/>
      <c r="C250"/>
      <c r="D250"/>
      <c r="E250"/>
      <c r="F250"/>
      <c r="G250"/>
      <c r="H250"/>
      <c r="I250"/>
    </row>
    <row r="251" spans="2:9" ht="12.75">
      <c r="B251"/>
      <c r="C251"/>
      <c r="D251"/>
      <c r="E251"/>
      <c r="F251"/>
      <c r="G251"/>
      <c r="H251"/>
      <c r="I251"/>
    </row>
    <row r="252" spans="2:9" ht="12.75">
      <c r="B252"/>
      <c r="C252"/>
      <c r="D252"/>
      <c r="E252"/>
      <c r="F252"/>
      <c r="G252"/>
      <c r="H252"/>
      <c r="I252"/>
    </row>
    <row r="253" spans="2:9" ht="12.75">
      <c r="B253"/>
      <c r="C253"/>
      <c r="D253"/>
      <c r="E253"/>
      <c r="F253"/>
      <c r="G253"/>
      <c r="H253"/>
      <c r="I253"/>
    </row>
    <row r="254" spans="2:9" ht="12.75">
      <c r="B254"/>
      <c r="C254"/>
      <c r="D254"/>
      <c r="E254"/>
      <c r="F254"/>
      <c r="G254"/>
      <c r="H254"/>
      <c r="I254"/>
    </row>
    <row r="255" spans="2:9" ht="12.75">
      <c r="B255"/>
      <c r="C255"/>
      <c r="D255"/>
      <c r="E255"/>
      <c r="F255"/>
      <c r="G255"/>
      <c r="H255"/>
      <c r="I255"/>
    </row>
    <row r="256" spans="2:9" ht="12.75">
      <c r="B256"/>
      <c r="C256"/>
      <c r="D256"/>
      <c r="E256"/>
      <c r="F256"/>
      <c r="G256"/>
      <c r="H256"/>
      <c r="I256"/>
    </row>
    <row r="257" spans="2:9" ht="12.75">
      <c r="B257"/>
      <c r="C257"/>
      <c r="D257"/>
      <c r="E257"/>
      <c r="F257"/>
      <c r="G257"/>
      <c r="H257"/>
      <c r="I257"/>
    </row>
    <row r="258" spans="2:9" ht="12.75">
      <c r="B258"/>
      <c r="C258"/>
      <c r="D258"/>
      <c r="E258"/>
      <c r="F258"/>
      <c r="G258"/>
      <c r="H258"/>
      <c r="I258"/>
    </row>
    <row r="259" spans="2:9" ht="12.75">
      <c r="B259"/>
      <c r="C259"/>
      <c r="D259"/>
      <c r="E259"/>
      <c r="F259"/>
      <c r="G259"/>
      <c r="H259"/>
      <c r="I259"/>
    </row>
    <row r="260" spans="2:9" ht="12.75">
      <c r="B260"/>
      <c r="C260"/>
      <c r="D260"/>
      <c r="E260"/>
      <c r="F260"/>
      <c r="G260"/>
      <c r="H260"/>
      <c r="I260"/>
    </row>
    <row r="261" spans="2:9" ht="12.75">
      <c r="B261"/>
      <c r="C261"/>
      <c r="D261"/>
      <c r="E261"/>
      <c r="F261"/>
      <c r="G261"/>
      <c r="H261"/>
      <c r="I261"/>
    </row>
    <row r="262" spans="2:9" ht="12.75">
      <c r="B262"/>
      <c r="C262"/>
      <c r="D262"/>
      <c r="E262"/>
      <c r="F262"/>
      <c r="G262"/>
      <c r="H262"/>
      <c r="I262"/>
    </row>
    <row r="263" spans="2:9" ht="12.75">
      <c r="B263"/>
      <c r="C263"/>
      <c r="D263"/>
      <c r="E263"/>
      <c r="F263"/>
      <c r="G263"/>
      <c r="H263"/>
      <c r="I263"/>
    </row>
    <row r="264" spans="2:9" ht="12.75">
      <c r="B264"/>
      <c r="C264"/>
      <c r="D264"/>
      <c r="E264"/>
      <c r="F264"/>
      <c r="G264"/>
      <c r="H264"/>
      <c r="I264"/>
    </row>
    <row r="265" spans="2:9" ht="12.75">
      <c r="B265"/>
      <c r="C265"/>
      <c r="D265"/>
      <c r="E265"/>
      <c r="F265"/>
      <c r="G265"/>
      <c r="H265"/>
      <c r="I265"/>
    </row>
    <row r="266" spans="2:9" ht="12.75">
      <c r="B266"/>
      <c r="C266"/>
      <c r="D266"/>
      <c r="E266"/>
      <c r="F266"/>
      <c r="G266"/>
      <c r="H266"/>
      <c r="I266"/>
    </row>
    <row r="267" spans="2:9" ht="12.75">
      <c r="B267"/>
      <c r="C267"/>
      <c r="D267"/>
      <c r="E267"/>
      <c r="F267"/>
      <c r="G267"/>
      <c r="H267"/>
      <c r="I267"/>
    </row>
    <row r="268" spans="2:9" ht="12.75">
      <c r="B268"/>
      <c r="C268"/>
      <c r="D268"/>
      <c r="E268"/>
      <c r="F268"/>
      <c r="G268"/>
      <c r="H268"/>
      <c r="I268"/>
    </row>
    <row r="269" spans="2:9" ht="12.75">
      <c r="B269"/>
      <c r="C269"/>
      <c r="D269"/>
      <c r="E269"/>
      <c r="F269"/>
      <c r="G269"/>
      <c r="H269"/>
      <c r="I269"/>
    </row>
    <row r="270" spans="2:9" ht="12.75">
      <c r="B270"/>
      <c r="C270"/>
      <c r="D270"/>
      <c r="E270"/>
      <c r="F270"/>
      <c r="G270"/>
      <c r="H270"/>
      <c r="I270"/>
    </row>
    <row r="271" spans="2:9" ht="12.75">
      <c r="B271"/>
      <c r="C271"/>
      <c r="D271"/>
      <c r="E271"/>
      <c r="F271"/>
      <c r="G271"/>
      <c r="H271"/>
      <c r="I271"/>
    </row>
    <row r="272" spans="2:9" ht="12.75">
      <c r="B272"/>
      <c r="C272"/>
      <c r="D272"/>
      <c r="E272"/>
      <c r="F272"/>
      <c r="G272"/>
      <c r="H272"/>
      <c r="I272"/>
    </row>
    <row r="273" spans="2:9" ht="12.75">
      <c r="B273"/>
      <c r="C273"/>
      <c r="D273"/>
      <c r="E273"/>
      <c r="F273"/>
      <c r="G273"/>
      <c r="H273"/>
      <c r="I273"/>
    </row>
    <row r="274" spans="2:9" ht="12.75">
      <c r="B274"/>
      <c r="C274"/>
      <c r="D274"/>
      <c r="E274"/>
      <c r="F274"/>
      <c r="G274"/>
      <c r="H274"/>
      <c r="I274"/>
    </row>
    <row r="275" spans="2:9" ht="12.75">
      <c r="B275"/>
      <c r="C275"/>
      <c r="D275"/>
      <c r="E275"/>
      <c r="F275"/>
      <c r="G275"/>
      <c r="H275"/>
      <c r="I275"/>
    </row>
    <row r="276" spans="2:9" ht="12.75">
      <c r="B276"/>
      <c r="C276"/>
      <c r="D276"/>
      <c r="E276"/>
      <c r="F276"/>
      <c r="G276"/>
      <c r="H276"/>
      <c r="I276"/>
    </row>
    <row r="277" spans="2:9" ht="12.75">
      <c r="B277"/>
      <c r="C277"/>
      <c r="D277"/>
      <c r="E277"/>
      <c r="F277"/>
      <c r="G277"/>
      <c r="H277"/>
      <c r="I277"/>
    </row>
    <row r="278" spans="2:9" ht="12.75">
      <c r="B278"/>
      <c r="C278"/>
      <c r="D278"/>
      <c r="E278"/>
      <c r="F278"/>
      <c r="G278"/>
      <c r="H278"/>
      <c r="I278"/>
    </row>
    <row r="279" spans="2:9" ht="12.75">
      <c r="B279"/>
      <c r="C279"/>
      <c r="D279"/>
      <c r="E279"/>
      <c r="F279"/>
      <c r="G279"/>
      <c r="H279"/>
      <c r="I279"/>
    </row>
    <row r="280" spans="2:9" ht="12.75">
      <c r="B280"/>
      <c r="C280"/>
      <c r="D280"/>
      <c r="E280"/>
      <c r="F280"/>
      <c r="G280"/>
      <c r="H280"/>
      <c r="I280"/>
    </row>
    <row r="281" spans="2:9" ht="12.75">
      <c r="B281"/>
      <c r="C281"/>
      <c r="D281"/>
      <c r="E281"/>
      <c r="F281"/>
      <c r="G281"/>
      <c r="H281"/>
      <c r="I281"/>
    </row>
    <row r="282" spans="2:9" ht="12.75">
      <c r="B282"/>
      <c r="C282"/>
      <c r="D282"/>
      <c r="E282"/>
      <c r="F282"/>
      <c r="G282"/>
      <c r="H282"/>
      <c r="I282"/>
    </row>
    <row r="283" spans="2:9" ht="12.75">
      <c r="B283"/>
      <c r="C283"/>
      <c r="D283"/>
      <c r="E283"/>
      <c r="F283"/>
      <c r="G283"/>
      <c r="H283"/>
      <c r="I283"/>
    </row>
    <row r="284" spans="2:9" ht="12.75">
      <c r="B284"/>
      <c r="C284"/>
      <c r="D284"/>
      <c r="E284"/>
      <c r="F284"/>
      <c r="G284"/>
      <c r="H284"/>
      <c r="I284"/>
    </row>
    <row r="285" spans="2:9" ht="12.75">
      <c r="B285"/>
      <c r="C285"/>
      <c r="D285"/>
      <c r="E285"/>
      <c r="F285"/>
      <c r="G285"/>
      <c r="H285"/>
      <c r="I285"/>
    </row>
    <row r="286" spans="2:9" ht="12.75">
      <c r="B286"/>
      <c r="C286"/>
      <c r="D286"/>
      <c r="E286"/>
      <c r="F286"/>
      <c r="G286"/>
      <c r="H286"/>
      <c r="I286"/>
    </row>
    <row r="287" spans="2:9" ht="12.75">
      <c r="B287"/>
      <c r="C287"/>
      <c r="D287"/>
      <c r="E287"/>
      <c r="F287"/>
      <c r="G287"/>
      <c r="H287"/>
      <c r="I287"/>
    </row>
    <row r="288" spans="2:9" ht="12.75">
      <c r="B288"/>
      <c r="C288"/>
      <c r="D288"/>
      <c r="E288"/>
      <c r="F288"/>
      <c r="G288"/>
      <c r="H288"/>
      <c r="I288"/>
    </row>
    <row r="289" spans="2:9" ht="12.75">
      <c r="B289"/>
      <c r="C289"/>
      <c r="D289"/>
      <c r="E289"/>
      <c r="F289"/>
      <c r="G289"/>
      <c r="H289"/>
      <c r="I289"/>
    </row>
    <row r="290" spans="2:9" ht="12.75">
      <c r="B290"/>
      <c r="C290"/>
      <c r="D290"/>
      <c r="E290"/>
      <c r="F290"/>
      <c r="G290"/>
      <c r="H290"/>
      <c r="I290"/>
    </row>
    <row r="291" spans="2:9" ht="12.75">
      <c r="B291"/>
      <c r="C291"/>
      <c r="D291"/>
      <c r="E291"/>
      <c r="F291"/>
      <c r="G291"/>
      <c r="H291"/>
      <c r="I291"/>
    </row>
    <row r="292" spans="2:9" ht="12.75">
      <c r="B292"/>
      <c r="C292"/>
      <c r="D292"/>
      <c r="E292"/>
      <c r="F292"/>
      <c r="G292"/>
      <c r="H292"/>
      <c r="I292"/>
    </row>
    <row r="293" spans="2:9" ht="12.75">
      <c r="B293"/>
      <c r="C293"/>
      <c r="D293"/>
      <c r="E293"/>
      <c r="F293"/>
      <c r="G293"/>
      <c r="H293"/>
      <c r="I293"/>
    </row>
    <row r="294" spans="2:9" ht="12.75">
      <c r="B294"/>
      <c r="C294"/>
      <c r="D294"/>
      <c r="E294"/>
      <c r="F294"/>
      <c r="G294"/>
      <c r="H294"/>
      <c r="I294"/>
    </row>
    <row r="295" spans="2:9" ht="12.75">
      <c r="B295"/>
      <c r="C295"/>
      <c r="D295"/>
      <c r="E295"/>
      <c r="F295"/>
      <c r="G295"/>
      <c r="H295"/>
      <c r="I295"/>
    </row>
    <row r="296" spans="2:9" ht="12.75">
      <c r="B296"/>
      <c r="C296"/>
      <c r="D296"/>
      <c r="E296"/>
      <c r="F296"/>
      <c r="G296"/>
      <c r="H296"/>
      <c r="I296"/>
    </row>
    <row r="297" spans="2:9" ht="12.75">
      <c r="B297"/>
      <c r="C297"/>
      <c r="D297"/>
      <c r="E297"/>
      <c r="F297"/>
      <c r="G297"/>
      <c r="H297"/>
      <c r="I297"/>
    </row>
    <row r="298" spans="2:9" ht="12.75">
      <c r="B298"/>
      <c r="C298"/>
      <c r="D298"/>
      <c r="E298"/>
      <c r="F298"/>
      <c r="G298"/>
      <c r="H298"/>
      <c r="I298"/>
    </row>
    <row r="299" spans="2:9" ht="12.75">
      <c r="B299"/>
      <c r="C299"/>
      <c r="D299"/>
      <c r="E299"/>
      <c r="F299"/>
      <c r="G299"/>
      <c r="H299"/>
      <c r="I299"/>
    </row>
    <row r="300" spans="2:9" ht="12.75">
      <c r="B300"/>
      <c r="C300"/>
      <c r="D300"/>
      <c r="E300"/>
      <c r="F300"/>
      <c r="G300"/>
      <c r="H300"/>
      <c r="I300"/>
    </row>
    <row r="301" spans="2:9" ht="12.75">
      <c r="B301"/>
      <c r="C301"/>
      <c r="D301"/>
      <c r="E301"/>
      <c r="F301"/>
      <c r="G301"/>
      <c r="H301"/>
      <c r="I301"/>
    </row>
    <row r="302" spans="2:9" ht="12.75">
      <c r="B302"/>
      <c r="C302"/>
      <c r="D302"/>
      <c r="E302"/>
      <c r="F302"/>
      <c r="G302"/>
      <c r="H302"/>
      <c r="I302"/>
    </row>
    <row r="303" spans="2:9" ht="12.75">
      <c r="B303"/>
      <c r="C303"/>
      <c r="D303"/>
      <c r="E303"/>
      <c r="F303"/>
      <c r="G303"/>
      <c r="H303"/>
      <c r="I303"/>
    </row>
    <row r="304" spans="2:9" ht="12.75">
      <c r="B304"/>
      <c r="C304"/>
      <c r="D304"/>
      <c r="E304"/>
      <c r="F304"/>
      <c r="G304"/>
      <c r="H304"/>
      <c r="I304"/>
    </row>
    <row r="305" spans="2:9" ht="12.75">
      <c r="B305"/>
      <c r="C305"/>
      <c r="D305"/>
      <c r="E305"/>
      <c r="F305"/>
      <c r="G305"/>
      <c r="H305"/>
      <c r="I305"/>
    </row>
    <row r="306" spans="2:9" ht="12.75">
      <c r="B306"/>
      <c r="C306"/>
      <c r="D306"/>
      <c r="E306"/>
      <c r="F306"/>
      <c r="G306"/>
      <c r="H306"/>
      <c r="I306"/>
    </row>
    <row r="307" spans="2:9" ht="12.75">
      <c r="B307"/>
      <c r="C307"/>
      <c r="D307"/>
      <c r="E307"/>
      <c r="F307"/>
      <c r="G307"/>
      <c r="H307"/>
      <c r="I307"/>
    </row>
    <row r="308" spans="2:9" ht="12.75">
      <c r="B308"/>
      <c r="C308"/>
      <c r="D308"/>
      <c r="E308"/>
      <c r="F308"/>
      <c r="G308"/>
      <c r="H308"/>
      <c r="I308"/>
    </row>
    <row r="309" spans="2:9" ht="12.75">
      <c r="B309"/>
      <c r="C309"/>
      <c r="D309"/>
      <c r="E309"/>
      <c r="F309"/>
      <c r="G309"/>
      <c r="H309"/>
      <c r="I309"/>
    </row>
    <row r="310" spans="2:9" ht="12.75">
      <c r="B310"/>
      <c r="C310"/>
      <c r="D310"/>
      <c r="E310"/>
      <c r="F310"/>
      <c r="G310"/>
      <c r="H310"/>
      <c r="I310"/>
    </row>
    <row r="311" spans="2:9" ht="12.75">
      <c r="B311"/>
      <c r="C311"/>
      <c r="D311"/>
      <c r="E311"/>
      <c r="F311"/>
      <c r="G311"/>
      <c r="H311"/>
      <c r="I311"/>
    </row>
    <row r="312" spans="2:9" ht="12.75">
      <c r="B312"/>
      <c r="C312"/>
      <c r="D312"/>
      <c r="E312"/>
      <c r="F312"/>
      <c r="G312"/>
      <c r="H312"/>
      <c r="I312"/>
    </row>
    <row r="313" spans="2:9" ht="12.75">
      <c r="B313"/>
      <c r="C313"/>
      <c r="D313"/>
      <c r="E313"/>
      <c r="F313"/>
      <c r="G313"/>
      <c r="H313"/>
      <c r="I313"/>
    </row>
    <row r="314" spans="2:9" ht="12.75">
      <c r="B314"/>
      <c r="C314"/>
      <c r="D314"/>
      <c r="E314"/>
      <c r="F314"/>
      <c r="G314"/>
      <c r="H314"/>
      <c r="I314"/>
    </row>
    <row r="315" spans="2:9" ht="12.75">
      <c r="B315"/>
      <c r="C315"/>
      <c r="D315"/>
      <c r="E315"/>
      <c r="F315"/>
      <c r="G315"/>
      <c r="H315"/>
      <c r="I315"/>
    </row>
    <row r="316" spans="2:9" ht="12.75">
      <c r="B316"/>
      <c r="C316"/>
      <c r="D316"/>
      <c r="E316"/>
      <c r="F316"/>
      <c r="G316"/>
      <c r="H316"/>
      <c r="I316"/>
    </row>
    <row r="317" spans="2:9" ht="12.75">
      <c r="B317"/>
      <c r="C317"/>
      <c r="D317"/>
      <c r="E317"/>
      <c r="F317"/>
      <c r="G317"/>
      <c r="H317"/>
      <c r="I317"/>
    </row>
    <row r="318" spans="2:9" ht="12.75">
      <c r="B318"/>
      <c r="C318"/>
      <c r="D318"/>
      <c r="E318"/>
      <c r="F318"/>
      <c r="G318"/>
      <c r="H318"/>
      <c r="I318"/>
    </row>
    <row r="319" spans="2:9" ht="12.75">
      <c r="B319"/>
      <c r="C319"/>
      <c r="D319"/>
      <c r="E319"/>
      <c r="F319"/>
      <c r="G319"/>
      <c r="H319"/>
      <c r="I319"/>
    </row>
    <row r="320" spans="2:9" ht="12.75">
      <c r="B320"/>
      <c r="C320"/>
      <c r="D320"/>
      <c r="E320"/>
      <c r="F320"/>
      <c r="G320"/>
      <c r="H320"/>
      <c r="I320"/>
    </row>
    <row r="321" spans="2:9" ht="12.75">
      <c r="B321"/>
      <c r="C321"/>
      <c r="D321"/>
      <c r="E321"/>
      <c r="F321"/>
      <c r="G321"/>
      <c r="H321"/>
      <c r="I321"/>
    </row>
    <row r="322" spans="2:9" ht="12.75">
      <c r="B322"/>
      <c r="C322"/>
      <c r="D322"/>
      <c r="E322"/>
      <c r="F322"/>
      <c r="G322"/>
      <c r="H322"/>
      <c r="I322"/>
    </row>
    <row r="323" spans="2:9" ht="12.75">
      <c r="B323"/>
      <c r="C323"/>
      <c r="D323"/>
      <c r="E323"/>
      <c r="F323"/>
      <c r="G323"/>
      <c r="H323"/>
      <c r="I323"/>
    </row>
    <row r="324" spans="2:9" ht="12.75">
      <c r="B324"/>
      <c r="C324"/>
      <c r="D324"/>
      <c r="E324"/>
      <c r="F324"/>
      <c r="G324"/>
      <c r="H324"/>
      <c r="I324"/>
    </row>
    <row r="325" spans="2:9" ht="12.75">
      <c r="B325"/>
      <c r="C325"/>
      <c r="D325"/>
      <c r="E325"/>
      <c r="F325"/>
      <c r="G325"/>
      <c r="H325"/>
      <c r="I325"/>
    </row>
    <row r="326" spans="2:9" ht="12.75">
      <c r="B326"/>
      <c r="C326"/>
      <c r="D326"/>
      <c r="E326"/>
      <c r="F326"/>
      <c r="G326"/>
      <c r="H326"/>
      <c r="I326"/>
    </row>
    <row r="327" spans="2:9" ht="12.75">
      <c r="B327"/>
      <c r="C327"/>
      <c r="D327"/>
      <c r="E327"/>
      <c r="F327"/>
      <c r="G327"/>
      <c r="H327"/>
      <c r="I327"/>
    </row>
    <row r="328" spans="2:9" ht="12.75">
      <c r="B328"/>
      <c r="C328"/>
      <c r="D328"/>
      <c r="E328"/>
      <c r="F328"/>
      <c r="G328"/>
      <c r="H328"/>
      <c r="I328"/>
    </row>
    <row r="329" spans="2:9" ht="12.75">
      <c r="B329"/>
      <c r="C329"/>
      <c r="D329"/>
      <c r="E329"/>
      <c r="F329"/>
      <c r="G329"/>
      <c r="H329"/>
      <c r="I329"/>
    </row>
    <row r="330" spans="2:9" ht="12.75">
      <c r="B330"/>
      <c r="C330"/>
      <c r="D330"/>
      <c r="E330"/>
      <c r="F330"/>
      <c r="G330"/>
      <c r="H330"/>
      <c r="I330"/>
    </row>
    <row r="331" spans="2:9" ht="12.75">
      <c r="B331"/>
      <c r="C331"/>
      <c r="D331"/>
      <c r="E331"/>
      <c r="F331"/>
      <c r="G331"/>
      <c r="H331"/>
      <c r="I331"/>
    </row>
    <row r="332" spans="2:9" ht="12.75">
      <c r="B332"/>
      <c r="C332"/>
      <c r="D332"/>
      <c r="E332"/>
      <c r="F332"/>
      <c r="G332"/>
      <c r="H332"/>
      <c r="I332"/>
    </row>
    <row r="333" spans="2:9" ht="12.75">
      <c r="B333"/>
      <c r="C333"/>
      <c r="D333"/>
      <c r="E333"/>
      <c r="F333"/>
      <c r="G333"/>
      <c r="H333"/>
      <c r="I333"/>
    </row>
    <row r="334" spans="2:9" ht="12.75">
      <c r="B334"/>
      <c r="C334"/>
      <c r="D334"/>
      <c r="E334"/>
      <c r="F334"/>
      <c r="G334"/>
      <c r="H334"/>
      <c r="I334"/>
    </row>
    <row r="335" spans="2:9" ht="12.75">
      <c r="B335"/>
      <c r="C335"/>
      <c r="D335"/>
      <c r="E335"/>
      <c r="F335"/>
      <c r="G335"/>
      <c r="H335"/>
      <c r="I335"/>
    </row>
    <row r="336" spans="2:9" ht="12.75">
      <c r="B336"/>
      <c r="C336"/>
      <c r="D336"/>
      <c r="E336"/>
      <c r="F336"/>
      <c r="G336"/>
      <c r="H336"/>
      <c r="I336"/>
    </row>
    <row r="337" spans="2:9" ht="12.75">
      <c r="B337"/>
      <c r="C337"/>
      <c r="D337"/>
      <c r="E337"/>
      <c r="F337"/>
      <c r="G337"/>
      <c r="H337"/>
      <c r="I337"/>
    </row>
    <row r="338" spans="2:9" ht="12.75">
      <c r="B338"/>
      <c r="C338"/>
      <c r="D338"/>
      <c r="E338"/>
      <c r="F338"/>
      <c r="G338"/>
      <c r="H338"/>
      <c r="I338"/>
    </row>
    <row r="339" spans="2:9" ht="12.75">
      <c r="B339"/>
      <c r="C339"/>
      <c r="D339"/>
      <c r="E339"/>
      <c r="F339"/>
      <c r="G339"/>
      <c r="H339"/>
      <c r="I339"/>
    </row>
    <row r="340" spans="2:9" ht="12.75">
      <c r="B340"/>
      <c r="C340"/>
      <c r="D340"/>
      <c r="E340"/>
      <c r="F340"/>
      <c r="G340"/>
      <c r="H340"/>
      <c r="I340"/>
    </row>
    <row r="341" spans="2:9" ht="12.75">
      <c r="B341"/>
      <c r="C341"/>
      <c r="D341"/>
      <c r="E341"/>
      <c r="F341"/>
      <c r="G341"/>
      <c r="H341"/>
      <c r="I341"/>
    </row>
    <row r="342" spans="2:9" ht="12.75">
      <c r="B342"/>
      <c r="C342"/>
      <c r="D342"/>
      <c r="E342"/>
      <c r="F342"/>
      <c r="G342"/>
      <c r="H342"/>
      <c r="I342"/>
    </row>
    <row r="343" spans="2:9" ht="12.75">
      <c r="B343"/>
      <c r="C343"/>
      <c r="D343"/>
      <c r="E343"/>
      <c r="F343"/>
      <c r="G343"/>
      <c r="H343"/>
      <c r="I343"/>
    </row>
    <row r="344" spans="2:9" ht="12.75">
      <c r="B344"/>
      <c r="C344"/>
      <c r="D344"/>
      <c r="E344"/>
      <c r="F344"/>
      <c r="G344"/>
      <c r="H344"/>
      <c r="I344"/>
    </row>
    <row r="345" spans="2:9" ht="12.75">
      <c r="B345"/>
      <c r="C345"/>
      <c r="D345"/>
      <c r="E345"/>
      <c r="F345"/>
      <c r="G345"/>
      <c r="H345"/>
      <c r="I345"/>
    </row>
    <row r="346" spans="2:9" ht="12.75">
      <c r="B346"/>
      <c r="C346"/>
      <c r="D346"/>
      <c r="E346"/>
      <c r="F346"/>
      <c r="G346"/>
      <c r="H346"/>
      <c r="I346"/>
    </row>
    <row r="347" spans="2:9" ht="12.75">
      <c r="B347"/>
      <c r="C347"/>
      <c r="D347"/>
      <c r="E347"/>
      <c r="F347"/>
      <c r="G347"/>
      <c r="H347"/>
      <c r="I347"/>
    </row>
    <row r="348" spans="2:9" ht="12.75">
      <c r="B348"/>
      <c r="C348"/>
      <c r="D348"/>
      <c r="E348"/>
      <c r="F348"/>
      <c r="G348"/>
      <c r="H348"/>
      <c r="I348"/>
    </row>
    <row r="349" spans="2:9" ht="12.75">
      <c r="B349"/>
      <c r="C349"/>
      <c r="D349"/>
      <c r="E349"/>
      <c r="F349"/>
      <c r="G349"/>
      <c r="H349"/>
      <c r="I349"/>
    </row>
    <row r="350" spans="2:9" ht="12.75">
      <c r="B350"/>
      <c r="C350"/>
      <c r="D350"/>
      <c r="E350"/>
      <c r="F350"/>
      <c r="G350"/>
      <c r="H350"/>
      <c r="I350"/>
    </row>
    <row r="351" spans="2:9" ht="12.75">
      <c r="B351"/>
      <c r="C351"/>
      <c r="D351"/>
      <c r="E351"/>
      <c r="F351"/>
      <c r="G351"/>
      <c r="H351"/>
      <c r="I351"/>
    </row>
    <row r="352" spans="2:9" ht="12.75">
      <c r="B352"/>
      <c r="C352"/>
      <c r="D352"/>
      <c r="E352"/>
      <c r="F352"/>
      <c r="G352"/>
      <c r="H352"/>
      <c r="I352"/>
    </row>
    <row r="353" spans="2:9" ht="12.75">
      <c r="B353"/>
      <c r="C353"/>
      <c r="D353"/>
      <c r="E353"/>
      <c r="F353"/>
      <c r="G353"/>
      <c r="H353"/>
      <c r="I353"/>
    </row>
    <row r="354" spans="2:9" ht="12.75">
      <c r="B354"/>
      <c r="C354"/>
      <c r="D354"/>
      <c r="E354"/>
      <c r="F354"/>
      <c r="G354"/>
      <c r="H354"/>
      <c r="I354"/>
    </row>
    <row r="355" spans="2:9" ht="12.75">
      <c r="B355"/>
      <c r="C355"/>
      <c r="D355"/>
      <c r="E355"/>
      <c r="F355"/>
      <c r="G355"/>
      <c r="H355"/>
      <c r="I355"/>
    </row>
    <row r="356" spans="2:9" ht="12.75">
      <c r="B356"/>
      <c r="C356"/>
      <c r="D356"/>
      <c r="E356"/>
      <c r="F356"/>
      <c r="G356"/>
      <c r="H356"/>
      <c r="I356"/>
    </row>
    <row r="357" spans="2:9" ht="12.75">
      <c r="B357"/>
      <c r="C357"/>
      <c r="D357"/>
      <c r="E357"/>
      <c r="F357"/>
      <c r="G357"/>
      <c r="H357"/>
      <c r="I357"/>
    </row>
    <row r="358" spans="2:9" ht="12.75">
      <c r="B358"/>
      <c r="C358"/>
      <c r="D358"/>
      <c r="E358"/>
      <c r="F358"/>
      <c r="G358"/>
      <c r="H358"/>
      <c r="I358"/>
    </row>
    <row r="359" spans="2:9" ht="12.75">
      <c r="B359"/>
      <c r="C359"/>
      <c r="D359"/>
      <c r="E359"/>
      <c r="F359"/>
      <c r="G359"/>
      <c r="H359"/>
      <c r="I359"/>
    </row>
    <row r="360" spans="2:9" ht="12.75">
      <c r="B360"/>
      <c r="C360"/>
      <c r="D360"/>
      <c r="E360"/>
      <c r="F360"/>
      <c r="G360"/>
      <c r="H360"/>
      <c r="I360"/>
    </row>
    <row r="361" spans="2:9" ht="12.75">
      <c r="B361"/>
      <c r="C361"/>
      <c r="D361"/>
      <c r="E361"/>
      <c r="F361"/>
      <c r="G361"/>
      <c r="H361"/>
      <c r="I361"/>
    </row>
    <row r="362" spans="2:9" ht="12.75">
      <c r="B362"/>
      <c r="C362"/>
      <c r="D362"/>
      <c r="E362"/>
      <c r="F362"/>
      <c r="G362"/>
      <c r="H362"/>
      <c r="I362"/>
    </row>
    <row r="363" spans="2:9" ht="12.75">
      <c r="B363"/>
      <c r="C363"/>
      <c r="D363"/>
      <c r="E363"/>
      <c r="F363"/>
      <c r="G363"/>
      <c r="H363"/>
      <c r="I363"/>
    </row>
    <row r="364" spans="2:9" ht="12.75">
      <c r="B364"/>
      <c r="C364"/>
      <c r="D364"/>
      <c r="E364"/>
      <c r="F364"/>
      <c r="G364"/>
      <c r="H364"/>
      <c r="I364"/>
    </row>
    <row r="365" spans="2:9" ht="12.75">
      <c r="B365"/>
      <c r="C365"/>
      <c r="D365"/>
      <c r="E365"/>
      <c r="F365"/>
      <c r="G365"/>
      <c r="H365"/>
      <c r="I365"/>
    </row>
    <row r="366" spans="2:9" ht="12.75">
      <c r="B366"/>
      <c r="C366"/>
      <c r="D366"/>
      <c r="E366"/>
      <c r="F366"/>
      <c r="G366"/>
      <c r="H366"/>
      <c r="I366"/>
    </row>
    <row r="367" spans="2:9" ht="12.75">
      <c r="B367"/>
      <c r="C367"/>
      <c r="D367"/>
      <c r="E367"/>
      <c r="F367"/>
      <c r="G367"/>
      <c r="H367"/>
      <c r="I367"/>
    </row>
    <row r="368" spans="2:9" ht="12.75">
      <c r="B368"/>
      <c r="C368"/>
      <c r="D368"/>
      <c r="E368"/>
      <c r="F368"/>
      <c r="G368"/>
      <c r="H368"/>
      <c r="I368"/>
    </row>
    <row r="369" spans="2:9" ht="12.75">
      <c r="B369"/>
      <c r="C369"/>
      <c r="D369"/>
      <c r="E369"/>
      <c r="F369"/>
      <c r="G369"/>
      <c r="H369"/>
      <c r="I369"/>
    </row>
    <row r="370" spans="2:9" ht="12.75">
      <c r="B370"/>
      <c r="C370"/>
      <c r="D370"/>
      <c r="E370"/>
      <c r="F370"/>
      <c r="G370"/>
      <c r="H370"/>
      <c r="I370"/>
    </row>
    <row r="371" spans="2:9" ht="12.75">
      <c r="B371"/>
      <c r="C371"/>
      <c r="D371"/>
      <c r="E371"/>
      <c r="F371"/>
      <c r="G371"/>
      <c r="H371"/>
      <c r="I371"/>
    </row>
    <row r="372" spans="2:9" ht="12.75">
      <c r="B372"/>
      <c r="C372"/>
      <c r="D372"/>
      <c r="E372"/>
      <c r="F372"/>
      <c r="G372"/>
      <c r="H372"/>
      <c r="I372"/>
    </row>
    <row r="373" spans="2:9" ht="12.75">
      <c r="B373"/>
      <c r="C373"/>
      <c r="D373"/>
      <c r="E373"/>
      <c r="F373"/>
      <c r="G373"/>
      <c r="H373"/>
      <c r="I373"/>
    </row>
    <row r="374" spans="2:9" ht="12.75">
      <c r="B374"/>
      <c r="C374"/>
      <c r="D374"/>
      <c r="E374"/>
      <c r="F374"/>
      <c r="G374"/>
      <c r="H374"/>
      <c r="I374"/>
    </row>
    <row r="375" spans="2:9" ht="12.75">
      <c r="B375"/>
      <c r="C375"/>
      <c r="D375"/>
      <c r="E375"/>
      <c r="F375"/>
      <c r="G375"/>
      <c r="H375"/>
      <c r="I375"/>
    </row>
    <row r="376" spans="2:9" ht="12.75">
      <c r="B376"/>
      <c r="C376"/>
      <c r="D376"/>
      <c r="E376"/>
      <c r="F376"/>
      <c r="G376"/>
      <c r="H376"/>
      <c r="I376"/>
    </row>
    <row r="377" spans="2:9" ht="12.75">
      <c r="B377"/>
      <c r="C377"/>
      <c r="D377"/>
      <c r="E377"/>
      <c r="F377"/>
      <c r="G377"/>
      <c r="H377"/>
      <c r="I377"/>
    </row>
    <row r="378" spans="2:9" ht="12.75">
      <c r="B378"/>
      <c r="C378"/>
      <c r="D378"/>
      <c r="E378"/>
      <c r="F378"/>
      <c r="G378"/>
      <c r="H378"/>
      <c r="I378"/>
    </row>
    <row r="379" spans="2:9" ht="12.75">
      <c r="B379"/>
      <c r="C379"/>
      <c r="D379"/>
      <c r="E379"/>
      <c r="F379"/>
      <c r="G379"/>
      <c r="H379"/>
      <c r="I379"/>
    </row>
    <row r="380" spans="2:9" ht="12.75">
      <c r="B380"/>
      <c r="C380"/>
      <c r="D380"/>
      <c r="E380"/>
      <c r="F380"/>
      <c r="G380"/>
      <c r="H380"/>
      <c r="I380"/>
    </row>
    <row r="381" spans="2:9" ht="12.75">
      <c r="B381"/>
      <c r="C381"/>
      <c r="D381"/>
      <c r="E381"/>
      <c r="F381"/>
      <c r="G381"/>
      <c r="H381"/>
      <c r="I381"/>
    </row>
    <row r="382" spans="2:9" ht="12.75">
      <c r="B382"/>
      <c r="C382"/>
      <c r="D382"/>
      <c r="E382"/>
      <c r="F382"/>
      <c r="G382"/>
      <c r="H382"/>
      <c r="I382"/>
    </row>
    <row r="383" spans="2:9" ht="12.75">
      <c r="B383"/>
      <c r="C383"/>
      <c r="D383"/>
      <c r="E383"/>
      <c r="F383"/>
      <c r="G383"/>
      <c r="H383"/>
      <c r="I383"/>
    </row>
    <row r="384" spans="2:9" ht="12.75">
      <c r="B384"/>
      <c r="C384"/>
      <c r="D384"/>
      <c r="E384"/>
      <c r="F384"/>
      <c r="G384"/>
      <c r="H384"/>
      <c r="I384"/>
    </row>
    <row r="385" spans="2:9" ht="12.75">
      <c r="B385"/>
      <c r="C385"/>
      <c r="D385"/>
      <c r="E385"/>
      <c r="F385"/>
      <c r="G385"/>
      <c r="H385"/>
      <c r="I385"/>
    </row>
    <row r="386" spans="2:9" ht="12.75">
      <c r="B386"/>
      <c r="C386"/>
      <c r="D386"/>
      <c r="E386"/>
      <c r="F386"/>
      <c r="G386"/>
      <c r="H386"/>
      <c r="I386"/>
    </row>
    <row r="387" spans="2:9" ht="12.75">
      <c r="B387"/>
      <c r="C387"/>
      <c r="D387"/>
      <c r="E387"/>
      <c r="F387"/>
      <c r="G387"/>
      <c r="H387"/>
      <c r="I387"/>
    </row>
    <row r="388" spans="2:9" ht="12.75">
      <c r="B388"/>
      <c r="C388"/>
      <c r="D388"/>
      <c r="E388"/>
      <c r="F388"/>
      <c r="G388"/>
      <c r="H388"/>
      <c r="I388"/>
    </row>
    <row r="389" spans="2:9" ht="12.75">
      <c r="B389"/>
      <c r="C389"/>
      <c r="D389"/>
      <c r="E389"/>
      <c r="F389"/>
      <c r="G389"/>
      <c r="H389"/>
      <c r="I389"/>
    </row>
    <row r="390" spans="2:9" ht="12.75">
      <c r="B390"/>
      <c r="C390"/>
      <c r="D390"/>
      <c r="E390"/>
      <c r="F390"/>
      <c r="G390"/>
      <c r="H390"/>
      <c r="I390"/>
    </row>
    <row r="391" spans="2:9" ht="12.75">
      <c r="B391"/>
      <c r="C391"/>
      <c r="D391"/>
      <c r="E391"/>
      <c r="F391"/>
      <c r="G391"/>
      <c r="H391"/>
      <c r="I391"/>
    </row>
    <row r="392" spans="2:9" ht="12.75">
      <c r="B392"/>
      <c r="C392"/>
      <c r="D392"/>
      <c r="E392"/>
      <c r="F392"/>
      <c r="G392"/>
      <c r="H392"/>
      <c r="I392"/>
    </row>
    <row r="393" spans="2:9" ht="12.75">
      <c r="B393"/>
      <c r="C393"/>
      <c r="D393"/>
      <c r="E393"/>
      <c r="F393"/>
      <c r="G393"/>
      <c r="H393"/>
      <c r="I393"/>
    </row>
    <row r="394" spans="2:9" ht="12.75">
      <c r="B394"/>
      <c r="C394"/>
      <c r="D394"/>
      <c r="E394"/>
      <c r="F394"/>
      <c r="G394"/>
      <c r="H394"/>
      <c r="I394"/>
    </row>
    <row r="395" spans="2:9" ht="12.75">
      <c r="B395"/>
      <c r="C395"/>
      <c r="D395"/>
      <c r="E395"/>
      <c r="F395"/>
      <c r="G395"/>
      <c r="H395"/>
      <c r="I395"/>
    </row>
    <row r="396" spans="2:9" ht="12.75">
      <c r="B396"/>
      <c r="C396"/>
      <c r="D396"/>
      <c r="E396"/>
      <c r="F396"/>
      <c r="G396"/>
      <c r="H396"/>
      <c r="I396"/>
    </row>
    <row r="397" spans="2:9" ht="12.75">
      <c r="B397"/>
      <c r="C397"/>
      <c r="D397"/>
      <c r="E397"/>
      <c r="F397"/>
      <c r="G397"/>
      <c r="H397"/>
      <c r="I397"/>
    </row>
    <row r="398" spans="2:9" ht="12.75">
      <c r="B398"/>
      <c r="C398"/>
      <c r="D398"/>
      <c r="E398"/>
      <c r="F398"/>
      <c r="G398"/>
      <c r="H398"/>
      <c r="I398"/>
    </row>
    <row r="399" spans="2:9" ht="12.75">
      <c r="B399"/>
      <c r="C399"/>
      <c r="D399"/>
      <c r="E399"/>
      <c r="F399"/>
      <c r="G399"/>
      <c r="H399"/>
      <c r="I399"/>
    </row>
    <row r="400" spans="2:9" ht="12.75">
      <c r="B400"/>
      <c r="C400"/>
      <c r="D400"/>
      <c r="E400"/>
      <c r="F400"/>
      <c r="G400"/>
      <c r="H400"/>
      <c r="I400"/>
    </row>
    <row r="401" spans="2:9" ht="12.75">
      <c r="B401"/>
      <c r="C401"/>
      <c r="D401"/>
      <c r="E401"/>
      <c r="F401"/>
      <c r="G401"/>
      <c r="H401"/>
      <c r="I401"/>
    </row>
    <row r="402" spans="2:9" ht="12.75">
      <c r="B402"/>
      <c r="C402"/>
      <c r="D402"/>
      <c r="E402"/>
      <c r="F402"/>
      <c r="G402"/>
      <c r="H402"/>
      <c r="I402"/>
    </row>
    <row r="403" spans="2:9" ht="12.75">
      <c r="B403"/>
      <c r="C403"/>
      <c r="D403"/>
      <c r="E403"/>
      <c r="F403"/>
      <c r="G403"/>
      <c r="H403"/>
      <c r="I403"/>
    </row>
    <row r="404" spans="2:9" ht="12.75">
      <c r="B404"/>
      <c r="C404"/>
      <c r="D404"/>
      <c r="E404"/>
      <c r="F404"/>
      <c r="G404"/>
      <c r="H404"/>
      <c r="I404"/>
    </row>
    <row r="405" spans="2:9" ht="12.75">
      <c r="B405"/>
      <c r="C405"/>
      <c r="D405"/>
      <c r="E405"/>
      <c r="F405"/>
      <c r="G405"/>
      <c r="H405"/>
      <c r="I405"/>
    </row>
    <row r="406" spans="2:9" ht="12.75">
      <c r="B406"/>
      <c r="C406"/>
      <c r="D406"/>
      <c r="E406"/>
      <c r="F406"/>
      <c r="G406"/>
      <c r="H406"/>
      <c r="I406"/>
    </row>
    <row r="407" spans="2:9" ht="12.75">
      <c r="B407"/>
      <c r="C407"/>
      <c r="D407"/>
      <c r="E407"/>
      <c r="F407"/>
      <c r="G407"/>
      <c r="H407"/>
      <c r="I407"/>
    </row>
    <row r="408" spans="2:9" ht="12.75">
      <c r="B408"/>
      <c r="C408"/>
      <c r="D408"/>
      <c r="E408"/>
      <c r="F408"/>
      <c r="G408"/>
      <c r="H408"/>
      <c r="I408"/>
    </row>
    <row r="409" spans="2:9" ht="12.75">
      <c r="B409"/>
      <c r="C409"/>
      <c r="D409"/>
      <c r="E409"/>
      <c r="F409"/>
      <c r="G409"/>
      <c r="H409"/>
      <c r="I409"/>
    </row>
    <row r="410" spans="2:9" ht="12.75">
      <c r="B410"/>
      <c r="C410"/>
      <c r="D410"/>
      <c r="E410"/>
      <c r="F410"/>
      <c r="G410"/>
      <c r="H410"/>
      <c r="I410"/>
    </row>
    <row r="411" spans="2:9" ht="12.75">
      <c r="B411"/>
      <c r="C411"/>
      <c r="D411"/>
      <c r="E411"/>
      <c r="F411"/>
      <c r="G411"/>
      <c r="H411"/>
      <c r="I411"/>
    </row>
    <row r="412" spans="2:9" ht="12.75">
      <c r="B412"/>
      <c r="C412"/>
      <c r="D412"/>
      <c r="E412"/>
      <c r="F412"/>
      <c r="G412"/>
      <c r="H412"/>
      <c r="I412"/>
    </row>
    <row r="413" spans="2:9" ht="12.75">
      <c r="B413"/>
      <c r="C413"/>
      <c r="D413"/>
      <c r="E413"/>
      <c r="F413"/>
      <c r="G413"/>
      <c r="H413"/>
      <c r="I413"/>
    </row>
    <row r="414" spans="2:9" ht="12.75">
      <c r="B414"/>
      <c r="C414"/>
      <c r="D414"/>
      <c r="E414"/>
      <c r="F414"/>
      <c r="G414"/>
      <c r="H414"/>
      <c r="I414"/>
    </row>
    <row r="415" spans="2:9" ht="12.75">
      <c r="B415"/>
      <c r="C415"/>
      <c r="D415"/>
      <c r="E415"/>
      <c r="F415"/>
      <c r="G415"/>
      <c r="H415"/>
      <c r="I415"/>
    </row>
    <row r="416" spans="2:9" ht="12.75">
      <c r="B416"/>
      <c r="C416"/>
      <c r="D416"/>
      <c r="E416"/>
      <c r="F416"/>
      <c r="G416"/>
      <c r="H416"/>
      <c r="I416"/>
    </row>
    <row r="417" spans="2:9" ht="12.75">
      <c r="B417"/>
      <c r="C417"/>
      <c r="D417"/>
      <c r="E417"/>
      <c r="F417"/>
      <c r="G417"/>
      <c r="H417"/>
      <c r="I417"/>
    </row>
    <row r="418" spans="2:9" ht="12.75">
      <c r="B418"/>
      <c r="C418"/>
      <c r="D418"/>
      <c r="E418"/>
      <c r="F418"/>
      <c r="G418"/>
      <c r="H418"/>
      <c r="I418"/>
    </row>
    <row r="419" spans="2:9" ht="12.75">
      <c r="B419"/>
      <c r="C419"/>
      <c r="D419"/>
      <c r="E419"/>
      <c r="F419"/>
      <c r="G419"/>
      <c r="H419"/>
      <c r="I419"/>
    </row>
    <row r="420" spans="2:9" ht="12.75">
      <c r="B420"/>
      <c r="C420"/>
      <c r="D420"/>
      <c r="E420"/>
      <c r="F420"/>
      <c r="G420"/>
      <c r="H420"/>
      <c r="I420"/>
    </row>
    <row r="421" spans="2:9" ht="12.75">
      <c r="B421"/>
      <c r="C421"/>
      <c r="D421"/>
      <c r="E421"/>
      <c r="F421"/>
      <c r="G421"/>
      <c r="H421"/>
      <c r="I421"/>
    </row>
    <row r="422" spans="2:9" ht="12.75">
      <c r="B422"/>
      <c r="C422"/>
      <c r="D422"/>
      <c r="E422"/>
      <c r="F422"/>
      <c r="G422"/>
      <c r="H422"/>
      <c r="I422"/>
    </row>
    <row r="423" spans="2:9" ht="12.75">
      <c r="B423"/>
      <c r="C423"/>
      <c r="D423"/>
      <c r="E423"/>
      <c r="F423"/>
      <c r="G423"/>
      <c r="H423"/>
      <c r="I423"/>
    </row>
    <row r="424" spans="2:9" ht="12.75">
      <c r="B424"/>
      <c r="C424"/>
      <c r="D424"/>
      <c r="E424"/>
      <c r="F424"/>
      <c r="G424"/>
      <c r="H424"/>
      <c r="I424"/>
    </row>
    <row r="425" spans="2:9" ht="12.75">
      <c r="B425"/>
      <c r="C425"/>
      <c r="D425"/>
      <c r="E425"/>
      <c r="F425"/>
      <c r="G425"/>
      <c r="H425"/>
      <c r="I425"/>
    </row>
    <row r="426" spans="2:9" ht="12.75">
      <c r="B426"/>
      <c r="C426"/>
      <c r="D426"/>
      <c r="E426"/>
      <c r="F426"/>
      <c r="G426"/>
      <c r="H426"/>
      <c r="I426"/>
    </row>
    <row r="427" spans="2:9" ht="12.75">
      <c r="B427"/>
      <c r="C427"/>
      <c r="D427"/>
      <c r="E427"/>
      <c r="F427"/>
      <c r="G427"/>
      <c r="H427"/>
      <c r="I427"/>
    </row>
    <row r="428" spans="2:9" ht="12.75">
      <c r="B428"/>
      <c r="C428"/>
      <c r="D428"/>
      <c r="E428"/>
      <c r="F428"/>
      <c r="G428"/>
      <c r="H428"/>
      <c r="I428"/>
    </row>
    <row r="429" spans="2:9" ht="12.75">
      <c r="B429"/>
      <c r="C429"/>
      <c r="D429"/>
      <c r="E429"/>
      <c r="F429"/>
      <c r="G429"/>
      <c r="H429"/>
      <c r="I429"/>
    </row>
    <row r="430" spans="2:9" ht="12.75">
      <c r="B430"/>
      <c r="C430"/>
      <c r="D430"/>
      <c r="E430"/>
      <c r="F430"/>
      <c r="G430"/>
      <c r="H430"/>
      <c r="I430"/>
    </row>
    <row r="431" spans="2:9" ht="12.75">
      <c r="B431"/>
      <c r="C431"/>
      <c r="D431"/>
      <c r="E431"/>
      <c r="F431"/>
      <c r="G431"/>
      <c r="H431"/>
      <c r="I431"/>
    </row>
    <row r="432" spans="2:9" ht="12.75">
      <c r="B432"/>
      <c r="C432"/>
      <c r="D432"/>
      <c r="E432"/>
      <c r="F432"/>
      <c r="G432"/>
      <c r="H432"/>
      <c r="I432"/>
    </row>
    <row r="433" spans="2:9" ht="12.75">
      <c r="B433"/>
      <c r="C433"/>
      <c r="D433"/>
      <c r="E433"/>
      <c r="F433"/>
      <c r="G433"/>
      <c r="H433"/>
      <c r="I433"/>
    </row>
    <row r="434" spans="2:9" ht="12.75">
      <c r="B434"/>
      <c r="C434"/>
      <c r="D434"/>
      <c r="E434"/>
      <c r="F434"/>
      <c r="G434"/>
      <c r="H434"/>
      <c r="I434"/>
    </row>
    <row r="435" spans="2:9" ht="12.75">
      <c r="B435"/>
      <c r="C435"/>
      <c r="D435"/>
      <c r="E435"/>
      <c r="F435"/>
      <c r="G435"/>
      <c r="H435"/>
      <c r="I435"/>
    </row>
    <row r="436" spans="2:9" ht="12.75">
      <c r="B436"/>
      <c r="C436"/>
      <c r="D436"/>
      <c r="E436"/>
      <c r="F436"/>
      <c r="G436"/>
      <c r="H436"/>
      <c r="I436"/>
    </row>
    <row r="437" spans="2:9" ht="12.75">
      <c r="B437"/>
      <c r="C437"/>
      <c r="D437"/>
      <c r="E437"/>
      <c r="F437"/>
      <c r="G437"/>
      <c r="H437"/>
      <c r="I437"/>
    </row>
    <row r="438" spans="2:9" ht="12.75">
      <c r="B438"/>
      <c r="C438"/>
      <c r="D438"/>
      <c r="E438"/>
      <c r="F438"/>
      <c r="G438"/>
      <c r="H438"/>
      <c r="I438"/>
    </row>
    <row r="439" spans="2:9" ht="12.75">
      <c r="B439"/>
      <c r="C439"/>
      <c r="D439"/>
      <c r="E439"/>
      <c r="F439"/>
      <c r="G439"/>
      <c r="H439"/>
      <c r="I439"/>
    </row>
    <row r="440" spans="2:9" ht="12.75">
      <c r="B440"/>
      <c r="C440"/>
      <c r="D440"/>
      <c r="E440"/>
      <c r="F440"/>
      <c r="G440"/>
      <c r="H440"/>
      <c r="I440"/>
    </row>
    <row r="441" spans="2:9" ht="12.75">
      <c r="B441"/>
      <c r="C441"/>
      <c r="D441"/>
      <c r="E441"/>
      <c r="F441"/>
      <c r="G441"/>
      <c r="H441"/>
      <c r="I441"/>
    </row>
    <row r="442" spans="2:9" ht="12.75">
      <c r="B442"/>
      <c r="C442"/>
      <c r="D442"/>
      <c r="E442"/>
      <c r="F442"/>
      <c r="G442"/>
      <c r="H442"/>
      <c r="I442"/>
    </row>
    <row r="443" spans="2:9" ht="12.75">
      <c r="B443"/>
      <c r="C443"/>
      <c r="D443"/>
      <c r="E443"/>
      <c r="F443"/>
      <c r="G443"/>
      <c r="H443"/>
      <c r="I443"/>
    </row>
    <row r="444" spans="2:9" ht="12.75">
      <c r="B444"/>
      <c r="C444"/>
      <c r="D444"/>
      <c r="E444"/>
      <c r="F444"/>
      <c r="G444"/>
      <c r="H444"/>
      <c r="I444"/>
    </row>
    <row r="445" spans="2:9" ht="12.75">
      <c r="B445"/>
      <c r="C445"/>
      <c r="D445"/>
      <c r="E445"/>
      <c r="F445"/>
      <c r="G445"/>
      <c r="H445"/>
      <c r="I445"/>
    </row>
    <row r="446" spans="2:9" ht="12.75">
      <c r="B446"/>
      <c r="C446"/>
      <c r="D446"/>
      <c r="E446"/>
      <c r="F446"/>
      <c r="G446"/>
      <c r="H446"/>
      <c r="I446"/>
    </row>
    <row r="447" spans="2:9" ht="12.75">
      <c r="B447"/>
      <c r="C447"/>
      <c r="D447"/>
      <c r="E447"/>
      <c r="F447"/>
      <c r="G447"/>
      <c r="H447"/>
      <c r="I447"/>
    </row>
    <row r="448" spans="2:9" ht="12.75">
      <c r="B448"/>
      <c r="C448"/>
      <c r="D448"/>
      <c r="E448"/>
      <c r="F448"/>
      <c r="G448"/>
      <c r="H448"/>
      <c r="I448"/>
    </row>
    <row r="449" spans="2:9" ht="12.75">
      <c r="B449"/>
      <c r="C449"/>
      <c r="D449"/>
      <c r="E449"/>
      <c r="F449"/>
      <c r="G449"/>
      <c r="H449"/>
      <c r="I449"/>
    </row>
    <row r="450" spans="2:9" ht="12.75">
      <c r="B450"/>
      <c r="C450"/>
      <c r="D450"/>
      <c r="E450"/>
      <c r="F450"/>
      <c r="G450"/>
      <c r="H450"/>
      <c r="I450"/>
    </row>
    <row r="451" spans="2:9" ht="12.75">
      <c r="B451"/>
      <c r="C451"/>
      <c r="D451"/>
      <c r="E451"/>
      <c r="F451"/>
      <c r="G451"/>
      <c r="H451"/>
      <c r="I451"/>
    </row>
    <row r="452" spans="2:9" ht="12.75">
      <c r="B452"/>
      <c r="C452"/>
      <c r="D452"/>
      <c r="E452"/>
      <c r="F452"/>
      <c r="G452"/>
      <c r="H452"/>
      <c r="I452"/>
    </row>
    <row r="453" spans="2:9" ht="12.75">
      <c r="B453"/>
      <c r="C453"/>
      <c r="D453"/>
      <c r="E453"/>
      <c r="F453"/>
      <c r="G453"/>
      <c r="H453"/>
      <c r="I453"/>
    </row>
    <row r="454" spans="2:9" ht="12.75">
      <c r="B454"/>
      <c r="C454"/>
      <c r="D454"/>
      <c r="E454"/>
      <c r="F454"/>
      <c r="G454"/>
      <c r="H454"/>
      <c r="I454"/>
    </row>
    <row r="455" spans="2:9" ht="12.75">
      <c r="B455"/>
      <c r="C455"/>
      <c r="D455"/>
      <c r="E455"/>
      <c r="F455"/>
      <c r="G455"/>
      <c r="H455"/>
      <c r="I455"/>
    </row>
    <row r="456" spans="2:9" ht="12.75">
      <c r="B456"/>
      <c r="C456"/>
      <c r="D456"/>
      <c r="E456"/>
      <c r="F456"/>
      <c r="G456"/>
      <c r="H456"/>
      <c r="I456"/>
    </row>
    <row r="457" spans="2:9" ht="12.75">
      <c r="B457"/>
      <c r="C457"/>
      <c r="D457"/>
      <c r="E457"/>
      <c r="F457"/>
      <c r="G457"/>
      <c r="H457"/>
      <c r="I457"/>
    </row>
    <row r="458" spans="2:9" ht="12.75">
      <c r="B458"/>
      <c r="C458"/>
      <c r="D458"/>
      <c r="E458"/>
      <c r="F458"/>
      <c r="G458"/>
      <c r="H458"/>
      <c r="I458"/>
    </row>
    <row r="459" spans="2:9" ht="12.75">
      <c r="B459"/>
      <c r="C459"/>
      <c r="D459"/>
      <c r="E459"/>
      <c r="F459"/>
      <c r="G459"/>
      <c r="H459"/>
      <c r="I459"/>
    </row>
    <row r="460" spans="2:9" ht="12.75">
      <c r="B460"/>
      <c r="C460"/>
      <c r="D460"/>
      <c r="E460"/>
      <c r="F460"/>
      <c r="G460"/>
      <c r="H460"/>
      <c r="I460"/>
    </row>
    <row r="461" spans="2:9" ht="12.75">
      <c r="B461"/>
      <c r="C461"/>
      <c r="D461"/>
      <c r="E461"/>
      <c r="F461"/>
      <c r="G461"/>
      <c r="H461"/>
      <c r="I461"/>
    </row>
    <row r="462" spans="2:9" ht="12.75">
      <c r="B462"/>
      <c r="C462"/>
      <c r="D462"/>
      <c r="E462"/>
      <c r="F462"/>
      <c r="G462"/>
      <c r="H462"/>
      <c r="I462"/>
    </row>
    <row r="463" spans="2:9" ht="12.75">
      <c r="B463"/>
      <c r="C463"/>
      <c r="D463"/>
      <c r="E463"/>
      <c r="F463"/>
      <c r="G463"/>
      <c r="H463"/>
      <c r="I463"/>
    </row>
    <row r="464" spans="2:9" ht="12.75">
      <c r="B464"/>
      <c r="C464"/>
      <c r="D464"/>
      <c r="E464"/>
      <c r="F464"/>
      <c r="G464"/>
      <c r="H464"/>
      <c r="I464"/>
    </row>
    <row r="465" spans="2:9" ht="12.75">
      <c r="B465"/>
      <c r="C465"/>
      <c r="D465"/>
      <c r="E465"/>
      <c r="F465"/>
      <c r="G465"/>
      <c r="H465"/>
      <c r="I465"/>
    </row>
    <row r="466" spans="2:9" ht="12.75">
      <c r="B466"/>
      <c r="C466"/>
      <c r="D466"/>
      <c r="E466"/>
      <c r="F466"/>
      <c r="G466"/>
      <c r="H466"/>
      <c r="I466"/>
    </row>
    <row r="467" spans="2:9" ht="12.75">
      <c r="B467"/>
      <c r="C467"/>
      <c r="D467"/>
      <c r="E467"/>
      <c r="F467"/>
      <c r="G467"/>
      <c r="H467"/>
      <c r="I467"/>
    </row>
    <row r="468" spans="2:9" ht="12.75">
      <c r="B468"/>
      <c r="C468"/>
      <c r="D468"/>
      <c r="E468"/>
      <c r="F468"/>
      <c r="G468"/>
      <c r="H468"/>
      <c r="I468"/>
    </row>
    <row r="469" spans="2:9" ht="12.75">
      <c r="B469"/>
      <c r="C469"/>
      <c r="D469"/>
      <c r="E469"/>
      <c r="F469"/>
      <c r="G469"/>
      <c r="H469"/>
      <c r="I469"/>
    </row>
    <row r="470" spans="2:9" ht="12.75">
      <c r="B470"/>
      <c r="C470"/>
      <c r="D470"/>
      <c r="E470"/>
      <c r="F470"/>
      <c r="G470"/>
      <c r="H470"/>
      <c r="I470"/>
    </row>
    <row r="471" spans="2:9" ht="12.75">
      <c r="B471"/>
      <c r="C471"/>
      <c r="D471"/>
      <c r="E471"/>
      <c r="F471"/>
      <c r="G471"/>
      <c r="H471"/>
      <c r="I471"/>
    </row>
    <row r="472" spans="2:9" ht="12.75">
      <c r="B472"/>
      <c r="C472"/>
      <c r="D472"/>
      <c r="E472"/>
      <c r="F472"/>
      <c r="G472"/>
      <c r="H472"/>
      <c r="I472"/>
    </row>
    <row r="473" spans="2:9" ht="12.75">
      <c r="B473"/>
      <c r="C473"/>
      <c r="D473"/>
      <c r="E473"/>
      <c r="F473"/>
      <c r="G473"/>
      <c r="H473"/>
      <c r="I473"/>
    </row>
    <row r="474" spans="2:9" ht="12.75">
      <c r="B474"/>
      <c r="C474"/>
      <c r="D474"/>
      <c r="E474"/>
      <c r="F474"/>
      <c r="G474"/>
      <c r="H474"/>
      <c r="I474"/>
    </row>
    <row r="475" spans="2:9" ht="12.75">
      <c r="B475"/>
      <c r="C475"/>
      <c r="D475"/>
      <c r="E475"/>
      <c r="F475"/>
      <c r="G475"/>
      <c r="H475"/>
      <c r="I475"/>
    </row>
    <row r="476" spans="2:9" ht="12.75">
      <c r="B476"/>
      <c r="C476"/>
      <c r="D476"/>
      <c r="E476"/>
      <c r="F476"/>
      <c r="G476"/>
      <c r="H476"/>
      <c r="I476"/>
    </row>
    <row r="477" spans="2:9" ht="12.75">
      <c r="B477"/>
      <c r="C477"/>
      <c r="D477"/>
      <c r="E477"/>
      <c r="F477"/>
      <c r="G477"/>
      <c r="H477"/>
      <c r="I477"/>
    </row>
    <row r="478" spans="2:9" ht="12.75">
      <c r="B478"/>
      <c r="C478"/>
      <c r="D478"/>
      <c r="E478"/>
      <c r="F478"/>
      <c r="G478"/>
      <c r="H478"/>
      <c r="I478"/>
    </row>
    <row r="479" spans="2:9" ht="12.75">
      <c r="B479"/>
      <c r="C479"/>
      <c r="D479"/>
      <c r="E479"/>
      <c r="F479"/>
      <c r="G479"/>
      <c r="H479"/>
      <c r="I479"/>
    </row>
    <row r="480" spans="2:9" ht="12.75">
      <c r="B480"/>
      <c r="C480"/>
      <c r="D480"/>
      <c r="E480"/>
      <c r="F480"/>
      <c r="G480"/>
      <c r="H480"/>
      <c r="I480"/>
    </row>
    <row r="481" spans="2:9" ht="12.75">
      <c r="B481"/>
      <c r="C481"/>
      <c r="D481"/>
      <c r="E481"/>
      <c r="F481"/>
      <c r="G481"/>
      <c r="H481"/>
      <c r="I481"/>
    </row>
    <row r="482" spans="2:9" ht="12.75">
      <c r="B482"/>
      <c r="C482"/>
      <c r="D482"/>
      <c r="E482"/>
      <c r="F482"/>
      <c r="G482"/>
      <c r="H482"/>
      <c r="I482"/>
    </row>
    <row r="483" spans="2:9" ht="12.75">
      <c r="B483"/>
      <c r="C483"/>
      <c r="D483"/>
      <c r="E483"/>
      <c r="F483"/>
      <c r="G483"/>
      <c r="H483"/>
      <c r="I483"/>
    </row>
    <row r="484" spans="2:9" ht="12.75">
      <c r="B484"/>
      <c r="C484"/>
      <c r="D484"/>
      <c r="E484"/>
      <c r="F484"/>
      <c r="G484"/>
      <c r="H484"/>
      <c r="I484"/>
    </row>
    <row r="485" spans="2:9" ht="12.75">
      <c r="B485"/>
      <c r="C485"/>
      <c r="D485"/>
      <c r="E485"/>
      <c r="F485"/>
      <c r="G485"/>
      <c r="H485"/>
      <c r="I485"/>
    </row>
    <row r="486" spans="2:9" ht="12.75">
      <c r="B486"/>
      <c r="C486"/>
      <c r="D486"/>
      <c r="E486"/>
      <c r="F486"/>
      <c r="G486"/>
      <c r="H486"/>
      <c r="I486"/>
    </row>
    <row r="487" spans="2:9" ht="12.75">
      <c r="B487"/>
      <c r="C487"/>
      <c r="D487"/>
      <c r="E487"/>
      <c r="F487"/>
      <c r="G487"/>
      <c r="H487"/>
      <c r="I487"/>
    </row>
    <row r="488" spans="2:9" ht="12.75">
      <c r="B488"/>
      <c r="C488"/>
      <c r="D488"/>
      <c r="E488"/>
      <c r="F488"/>
      <c r="G488"/>
      <c r="H488"/>
      <c r="I488"/>
    </row>
    <row r="489" spans="2:9" ht="12.75">
      <c r="B489"/>
      <c r="C489"/>
      <c r="D489"/>
      <c r="E489"/>
      <c r="F489"/>
      <c r="G489"/>
      <c r="H489"/>
      <c r="I489"/>
    </row>
    <row r="490" spans="2:9" ht="12.75">
      <c r="B490"/>
      <c r="C490"/>
      <c r="D490"/>
      <c r="E490"/>
      <c r="F490"/>
      <c r="G490"/>
      <c r="H490"/>
      <c r="I490"/>
    </row>
    <row r="491" spans="2:9" ht="12.75">
      <c r="B491"/>
      <c r="C491"/>
      <c r="D491"/>
      <c r="E491"/>
      <c r="F491"/>
      <c r="G491"/>
      <c r="H491"/>
      <c r="I491"/>
    </row>
    <row r="492" spans="2:9" ht="12.75">
      <c r="B492"/>
      <c r="C492"/>
      <c r="D492"/>
      <c r="E492"/>
      <c r="F492"/>
      <c r="G492"/>
      <c r="H492"/>
      <c r="I492"/>
    </row>
    <row r="493" spans="2:9" ht="12.75">
      <c r="B493"/>
      <c r="C493"/>
      <c r="D493"/>
      <c r="E493"/>
      <c r="F493"/>
      <c r="G493"/>
      <c r="H493"/>
      <c r="I493"/>
    </row>
    <row r="494" spans="2:9" ht="12.75">
      <c r="B494"/>
      <c r="C494"/>
      <c r="D494"/>
      <c r="E494"/>
      <c r="F494"/>
      <c r="G494"/>
      <c r="H494"/>
      <c r="I494"/>
    </row>
    <row r="495" spans="2:9" ht="12.75">
      <c r="B495"/>
      <c r="C495"/>
      <c r="D495"/>
      <c r="E495"/>
      <c r="F495"/>
      <c r="G495"/>
      <c r="H495"/>
      <c r="I495"/>
    </row>
  </sheetData>
  <mergeCells count="3">
    <mergeCell ref="A2:I2"/>
    <mergeCell ref="C4:F4"/>
    <mergeCell ref="G4:I4"/>
  </mergeCells>
  <printOptions horizontalCentered="1"/>
  <pageMargins left="1.3" right="1.3" top="2" bottom="2" header="0.5" footer="0.5"/>
  <pageSetup fitToHeight="1" fitToWidth="1"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S159"/>
  <sheetViews>
    <sheetView showGridLines="0" workbookViewId="0" topLeftCell="A1">
      <selection activeCell="A2" sqref="A2:L2"/>
    </sheetView>
  </sheetViews>
  <sheetFormatPr defaultColWidth="11.00390625" defaultRowHeight="12.75"/>
  <cols>
    <col min="1" max="1" width="35.7109375" style="7" customWidth="1"/>
    <col min="2" max="2" width="12.421875" style="7" hidden="1" customWidth="1"/>
    <col min="3" max="3" width="10.7109375" style="7" customWidth="1"/>
    <col min="4" max="4" width="11.421875" style="7" customWidth="1"/>
    <col min="5" max="5" width="10.140625" style="7" bestFit="1" customWidth="1"/>
    <col min="6" max="6" width="10.140625" style="800" bestFit="1" customWidth="1"/>
    <col min="7" max="7" width="9.7109375" style="7" customWidth="1"/>
    <col min="8" max="8" width="1.57421875" style="800" customWidth="1"/>
    <col min="9" max="9" width="8.7109375" style="7" customWidth="1"/>
    <col min="10" max="10" width="10.8515625" style="800" customWidth="1"/>
    <col min="11" max="11" width="1.57421875" style="7" customWidth="1"/>
    <col min="12" max="12" width="8.7109375" style="7" customWidth="1"/>
    <col min="13" max="13" width="0.13671875" style="7" hidden="1" customWidth="1"/>
    <col min="14" max="14" width="10.140625" style="7" hidden="1" customWidth="1"/>
    <col min="15" max="15" width="1.1484375" style="7" hidden="1" customWidth="1"/>
    <col min="16" max="16" width="7.7109375" style="7" hidden="1" customWidth="1"/>
    <col min="17" max="17" width="10.7109375" style="7" hidden="1" customWidth="1"/>
    <col min="18" max="18" width="1.1484375" style="7" hidden="1" customWidth="1"/>
    <col min="19" max="19" width="7.140625" style="7" hidden="1" customWidth="1"/>
    <col min="20" max="16384" width="11.00390625" style="7" customWidth="1"/>
  </cols>
  <sheetData>
    <row r="1" spans="1:12" ht="19.5" customHeight="1">
      <c r="A1" s="998" t="s">
        <v>80</v>
      </c>
      <c r="B1" s="998"/>
      <c r="C1" s="998"/>
      <c r="D1" s="998"/>
      <c r="E1" s="998"/>
      <c r="F1" s="998"/>
      <c r="G1" s="998"/>
      <c r="H1" s="998"/>
      <c r="I1" s="998"/>
      <c r="J1" s="998"/>
      <c r="K1" s="998"/>
      <c r="L1" s="998"/>
    </row>
    <row r="2" spans="1:12" ht="18.75">
      <c r="A2" s="1137" t="s">
        <v>0</v>
      </c>
      <c r="B2" s="1137"/>
      <c r="C2" s="1137"/>
      <c r="D2" s="1137"/>
      <c r="E2" s="1137"/>
      <c r="F2" s="1137"/>
      <c r="G2" s="1137"/>
      <c r="H2" s="1137"/>
      <c r="I2" s="1137"/>
      <c r="J2" s="1137"/>
      <c r="K2" s="1137"/>
      <c r="L2" s="1137"/>
    </row>
    <row r="3" spans="1:12" ht="19.5" thickBot="1">
      <c r="A3" s="1136"/>
      <c r="B3" s="1136"/>
      <c r="C3" s="1136"/>
      <c r="D3" s="1136"/>
      <c r="E3" s="1136"/>
      <c r="F3" s="1136"/>
      <c r="G3" s="1136"/>
      <c r="H3" s="1136"/>
      <c r="I3" s="1136"/>
      <c r="J3" s="1136"/>
      <c r="K3" s="1136"/>
      <c r="L3" s="1135" t="s">
        <v>848</v>
      </c>
    </row>
    <row r="4" spans="1:19" ht="12.75">
      <c r="A4" s="69"/>
      <c r="B4" s="673"/>
      <c r="C4" s="674"/>
      <c r="D4" s="675"/>
      <c r="E4" s="676"/>
      <c r="F4" s="677"/>
      <c r="G4" s="678" t="s">
        <v>895</v>
      </c>
      <c r="H4" s="679"/>
      <c r="I4" s="680"/>
      <c r="J4" s="680"/>
      <c r="K4" s="679"/>
      <c r="L4" s="681"/>
      <c r="M4" s="682"/>
      <c r="N4" s="683" t="s">
        <v>850</v>
      </c>
      <c r="O4" s="684"/>
      <c r="P4" s="685"/>
      <c r="Q4" s="685"/>
      <c r="R4" s="684"/>
      <c r="S4" s="686"/>
    </row>
    <row r="5" spans="1:19" ht="12.75">
      <c r="A5" s="1128" t="s">
        <v>851</v>
      </c>
      <c r="B5" s="687">
        <v>2002</v>
      </c>
      <c r="C5" s="688">
        <v>2005</v>
      </c>
      <c r="D5" s="689">
        <v>2006</v>
      </c>
      <c r="E5" s="689">
        <v>2006</v>
      </c>
      <c r="F5" s="690">
        <v>2007</v>
      </c>
      <c r="G5" s="691"/>
      <c r="H5" s="691" t="s">
        <v>2</v>
      </c>
      <c r="I5" s="692"/>
      <c r="J5" s="693"/>
      <c r="K5" s="691" t="s">
        <v>3</v>
      </c>
      <c r="L5" s="694"/>
      <c r="M5" s="695"/>
      <c r="N5" s="696"/>
      <c r="O5" s="696" t="s">
        <v>248</v>
      </c>
      <c r="P5" s="697"/>
      <c r="Q5" s="698"/>
      <c r="R5" s="696" t="s">
        <v>85</v>
      </c>
      <c r="S5" s="699"/>
    </row>
    <row r="6" spans="1:19" ht="12.75">
      <c r="A6" s="700" t="s">
        <v>1</v>
      </c>
      <c r="B6" s="701" t="s">
        <v>303</v>
      </c>
      <c r="C6" s="702" t="s">
        <v>4</v>
      </c>
      <c r="D6" s="703" t="s">
        <v>806</v>
      </c>
      <c r="E6" s="704" t="s">
        <v>6</v>
      </c>
      <c r="F6" s="705" t="s">
        <v>807</v>
      </c>
      <c r="G6" s="706" t="s">
        <v>7</v>
      </c>
      <c r="H6" s="707" t="s">
        <v>1</v>
      </c>
      <c r="I6" s="707" t="s">
        <v>88</v>
      </c>
      <c r="J6" s="706" t="s">
        <v>7</v>
      </c>
      <c r="K6" s="707" t="s">
        <v>1</v>
      </c>
      <c r="L6" s="708" t="s">
        <v>88</v>
      </c>
      <c r="M6" s="709"/>
      <c r="N6" s="710" t="s">
        <v>7</v>
      </c>
      <c r="O6" s="711" t="s">
        <v>1</v>
      </c>
      <c r="P6" s="711" t="s">
        <v>852</v>
      </c>
      <c r="Q6" s="710" t="s">
        <v>7</v>
      </c>
      <c r="R6" s="711" t="s">
        <v>1</v>
      </c>
      <c r="S6" s="712" t="s">
        <v>852</v>
      </c>
    </row>
    <row r="7" spans="1:19" s="26" customFormat="1" ht="15.75">
      <c r="A7" s="713" t="s">
        <v>8</v>
      </c>
      <c r="B7" s="714">
        <v>87163.14002874095</v>
      </c>
      <c r="C7" s="715">
        <v>107742.08301475793</v>
      </c>
      <c r="D7" s="714">
        <v>126488.0285474939</v>
      </c>
      <c r="E7" s="714">
        <v>139532.92373414058</v>
      </c>
      <c r="F7" s="716">
        <v>142169.38313255802</v>
      </c>
      <c r="G7" s="715">
        <v>17146.295532735974</v>
      </c>
      <c r="H7" s="717" t="s">
        <v>9</v>
      </c>
      <c r="I7" s="718">
        <v>15.914204601360238</v>
      </c>
      <c r="J7" s="719">
        <v>10786.889398417443</v>
      </c>
      <c r="K7" s="720" t="s">
        <v>10</v>
      </c>
      <c r="L7" s="718">
        <v>7.73071265887775</v>
      </c>
      <c r="M7" s="721" t="s">
        <v>1</v>
      </c>
      <c r="N7" s="722">
        <v>39324.88851875295</v>
      </c>
      <c r="O7" s="723" t="s">
        <v>9</v>
      </c>
      <c r="P7" s="724">
        <v>45.116420204442</v>
      </c>
      <c r="Q7" s="722">
        <v>15681.354585064124</v>
      </c>
      <c r="R7" s="725" t="s">
        <v>10</v>
      </c>
      <c r="S7" s="726">
        <v>12.397500984985363</v>
      </c>
    </row>
    <row r="8" spans="1:19" ht="12.75">
      <c r="A8" s="727" t="s">
        <v>11</v>
      </c>
      <c r="B8" s="728">
        <v>105173.73572549094</v>
      </c>
      <c r="C8" s="729">
        <v>130916.80385475793</v>
      </c>
      <c r="D8" s="728">
        <v>151966.1662534939</v>
      </c>
      <c r="E8" s="728">
        <v>166195.4126141406</v>
      </c>
      <c r="F8" s="730">
        <v>174284.292552558</v>
      </c>
      <c r="G8" s="729">
        <v>21049.36239873596</v>
      </c>
      <c r="H8" s="731"/>
      <c r="I8" s="732">
        <v>16.0784267404577</v>
      </c>
      <c r="J8" s="733">
        <v>8088.879938417405</v>
      </c>
      <c r="K8" s="728"/>
      <c r="L8" s="730">
        <v>4.867089777741055</v>
      </c>
      <c r="M8" s="734" t="s">
        <v>1</v>
      </c>
      <c r="N8" s="735">
        <v>46792.43052800295</v>
      </c>
      <c r="O8" s="736"/>
      <c r="P8" s="737">
        <v>44.490604241855294</v>
      </c>
      <c r="Q8" s="735">
        <v>22318.12629906411</v>
      </c>
      <c r="R8" s="728"/>
      <c r="S8" s="738">
        <v>14.686246846443025</v>
      </c>
    </row>
    <row r="9" spans="1:19" ht="12.75">
      <c r="A9" s="739" t="s">
        <v>12</v>
      </c>
      <c r="B9" s="728">
        <v>17269.7</v>
      </c>
      <c r="C9" s="729">
        <v>21557.16</v>
      </c>
      <c r="D9" s="728">
        <v>23977.087</v>
      </c>
      <c r="E9" s="728">
        <v>25088.138</v>
      </c>
      <c r="F9" s="730">
        <v>27072.778000000002</v>
      </c>
      <c r="G9" s="729">
        <v>2419.926999999996</v>
      </c>
      <c r="H9" s="731"/>
      <c r="I9" s="732">
        <v>11.225629906722387</v>
      </c>
      <c r="J9" s="733">
        <v>1984.64</v>
      </c>
      <c r="K9" s="728"/>
      <c r="L9" s="732">
        <v>7.910670771979982</v>
      </c>
      <c r="M9" s="740"/>
      <c r="N9" s="735">
        <v>6707.386999999999</v>
      </c>
      <c r="O9" s="736"/>
      <c r="P9" s="737">
        <v>38.83904758044435</v>
      </c>
      <c r="Q9" s="735">
        <v>3095.6910000000025</v>
      </c>
      <c r="R9" s="728"/>
      <c r="S9" s="738">
        <v>12.911038776311745</v>
      </c>
    </row>
    <row r="10" spans="1:19" s="9" customFormat="1" ht="13.5" thickBot="1">
      <c r="A10" s="741" t="s">
        <v>13</v>
      </c>
      <c r="B10" s="742">
        <v>740.8956967499998</v>
      </c>
      <c r="C10" s="743">
        <v>1617.5608400000003</v>
      </c>
      <c r="D10" s="744">
        <v>1501.0507060000002</v>
      </c>
      <c r="E10" s="744">
        <v>1574.3508800000002</v>
      </c>
      <c r="F10" s="745">
        <v>5042.13142</v>
      </c>
      <c r="G10" s="743">
        <v>-116.51013400000011</v>
      </c>
      <c r="H10" s="746"/>
      <c r="I10" s="747">
        <v>-7.202828550176826</v>
      </c>
      <c r="J10" s="748">
        <v>3467.7805399999997</v>
      </c>
      <c r="K10" s="744"/>
      <c r="L10" s="747">
        <v>220.26732312684953</v>
      </c>
      <c r="M10" s="749" t="s">
        <v>1</v>
      </c>
      <c r="N10" s="735">
        <v>760.1550092500004</v>
      </c>
      <c r="O10" s="750"/>
      <c r="P10" s="737">
        <v>102.59946340415837</v>
      </c>
      <c r="Q10" s="735">
        <v>3541.0807139999997</v>
      </c>
      <c r="R10" s="744"/>
      <c r="S10" s="738">
        <v>235.90680180526823</v>
      </c>
    </row>
    <row r="11" spans="1:19" s="26" customFormat="1" ht="15.75">
      <c r="A11" s="751" t="s">
        <v>14</v>
      </c>
      <c r="B11" s="752">
        <v>140502.29127125905</v>
      </c>
      <c r="C11" s="753">
        <v>192697.8653464421</v>
      </c>
      <c r="D11" s="752">
        <v>202957.15884450608</v>
      </c>
      <c r="E11" s="752">
        <v>207135.70054785942</v>
      </c>
      <c r="F11" s="754">
        <v>238053.93425444205</v>
      </c>
      <c r="G11" s="752">
        <v>11858.943498063998</v>
      </c>
      <c r="H11" s="755" t="s">
        <v>9</v>
      </c>
      <c r="I11" s="756">
        <v>6.154164435990706</v>
      </c>
      <c r="J11" s="757">
        <v>22767.803706582614</v>
      </c>
      <c r="K11" s="758" t="s">
        <v>10</v>
      </c>
      <c r="L11" s="756">
        <v>10.991733267786948</v>
      </c>
      <c r="M11" s="759" t="s">
        <v>1</v>
      </c>
      <c r="N11" s="722">
        <v>62454.86757324703</v>
      </c>
      <c r="O11" s="760" t="s">
        <v>9</v>
      </c>
      <c r="P11" s="724">
        <v>44.45113813316347</v>
      </c>
      <c r="Q11" s="722">
        <v>35096.77540993597</v>
      </c>
      <c r="R11" s="761" t="s">
        <v>10</v>
      </c>
      <c r="S11" s="726">
        <v>17.292701380799812</v>
      </c>
    </row>
    <row r="12" spans="1:19" ht="12.75">
      <c r="A12" s="727" t="s">
        <v>15</v>
      </c>
      <c r="B12" s="728">
        <v>211205.08299999998</v>
      </c>
      <c r="C12" s="729">
        <v>280240.361792</v>
      </c>
      <c r="D12" s="728">
        <v>302730.454262</v>
      </c>
      <c r="E12" s="728">
        <v>322680.576</v>
      </c>
      <c r="F12" s="730">
        <v>336325.84653700003</v>
      </c>
      <c r="G12" s="728">
        <v>22490.092469999974</v>
      </c>
      <c r="H12" s="731"/>
      <c r="I12" s="732">
        <v>8.025286695387786</v>
      </c>
      <c r="J12" s="733">
        <v>13645.270537000033</v>
      </c>
      <c r="K12" s="728"/>
      <c r="L12" s="732">
        <v>4.228723868709108</v>
      </c>
      <c r="M12" s="695"/>
      <c r="N12" s="735">
        <v>91525.371262</v>
      </c>
      <c r="O12" s="736"/>
      <c r="P12" s="737">
        <v>43.334833594890334</v>
      </c>
      <c r="Q12" s="735">
        <v>33595.39227500005</v>
      </c>
      <c r="R12" s="728"/>
      <c r="S12" s="738">
        <v>11.097460398194595</v>
      </c>
    </row>
    <row r="13" spans="1:19" ht="12.75">
      <c r="A13" s="727" t="s">
        <v>904</v>
      </c>
      <c r="B13" s="728"/>
      <c r="C13" s="729">
        <v>280240.361792</v>
      </c>
      <c r="D13" s="728">
        <v>302730.454262</v>
      </c>
      <c r="E13" s="728">
        <v>322680.576</v>
      </c>
      <c r="F13" s="732">
        <v>352349.646537</v>
      </c>
      <c r="G13" s="728">
        <v>22490.092469999974</v>
      </c>
      <c r="H13" s="731"/>
      <c r="I13" s="732">
        <v>8.025286695387786</v>
      </c>
      <c r="J13" s="733">
        <v>29669.07053700002</v>
      </c>
      <c r="K13" s="728"/>
      <c r="L13" s="732">
        <v>9.194563523092267</v>
      </c>
      <c r="M13" s="695"/>
      <c r="N13" s="735"/>
      <c r="O13" s="736"/>
      <c r="P13" s="737"/>
      <c r="Q13" s="735"/>
      <c r="R13" s="728"/>
      <c r="S13" s="738"/>
    </row>
    <row r="14" spans="1:19" ht="12.75">
      <c r="A14" s="727" t="s">
        <v>16</v>
      </c>
      <c r="B14" s="728">
        <v>58362.683000000005</v>
      </c>
      <c r="C14" s="729">
        <v>63894.4982</v>
      </c>
      <c r="D14" s="728">
        <v>62015.761852999996</v>
      </c>
      <c r="E14" s="728">
        <v>70967.38907</v>
      </c>
      <c r="F14" s="730">
        <v>59383.427137000006</v>
      </c>
      <c r="G14" s="728">
        <v>-1878.7363470000055</v>
      </c>
      <c r="H14" s="731"/>
      <c r="I14" s="732">
        <v>-2.940372645418171</v>
      </c>
      <c r="J14" s="733">
        <v>-11583.961932999999</v>
      </c>
      <c r="K14" s="728"/>
      <c r="L14" s="732">
        <v>-16.322936611876678</v>
      </c>
      <c r="M14" s="695"/>
      <c r="N14" s="735">
        <v>3653.078852999992</v>
      </c>
      <c r="O14" s="736"/>
      <c r="P14" s="737">
        <v>6.259271618818469</v>
      </c>
      <c r="Q14" s="735">
        <v>-2632.3347159999903</v>
      </c>
      <c r="R14" s="728"/>
      <c r="S14" s="738">
        <v>-4.24462207243311</v>
      </c>
    </row>
    <row r="15" spans="1:19" ht="12.75">
      <c r="A15" s="739" t="s">
        <v>17</v>
      </c>
      <c r="B15" s="728">
        <v>58362.683000000005</v>
      </c>
      <c r="C15" s="729">
        <v>63894.4982</v>
      </c>
      <c r="D15" s="728">
        <v>69034.106674</v>
      </c>
      <c r="E15" s="728">
        <v>70967.38907</v>
      </c>
      <c r="F15" s="730">
        <v>76164.71967</v>
      </c>
      <c r="G15" s="728">
        <v>5139.608473999993</v>
      </c>
      <c r="H15" s="731"/>
      <c r="I15" s="732">
        <v>8.043898330513837</v>
      </c>
      <c r="J15" s="733">
        <v>5197.330600000001</v>
      </c>
      <c r="K15" s="728"/>
      <c r="L15" s="732">
        <v>7.323547714110656</v>
      </c>
      <c r="M15" s="695"/>
      <c r="N15" s="735">
        <v>10671.42367399999</v>
      </c>
      <c r="O15" s="736"/>
      <c r="P15" s="737">
        <v>18.284669459078824</v>
      </c>
      <c r="Q15" s="735">
        <v>7130.612996000011</v>
      </c>
      <c r="R15" s="728"/>
      <c r="S15" s="738">
        <v>10.329116055159416</v>
      </c>
    </row>
    <row r="16" spans="1:19" ht="12.75">
      <c r="A16" s="739" t="s">
        <v>18</v>
      </c>
      <c r="B16" s="728">
        <v>0</v>
      </c>
      <c r="C16" s="729">
        <v>0</v>
      </c>
      <c r="D16" s="728">
        <v>7018.344820999999</v>
      </c>
      <c r="E16" s="733">
        <v>0</v>
      </c>
      <c r="F16" s="730">
        <v>16781.292533</v>
      </c>
      <c r="G16" s="728">
        <v>7018.344820999999</v>
      </c>
      <c r="H16" s="731"/>
      <c r="I16" s="732"/>
      <c r="J16" s="733">
        <v>16781.292533</v>
      </c>
      <c r="K16" s="728"/>
      <c r="L16" s="732"/>
      <c r="M16" s="9"/>
      <c r="N16" s="735">
        <v>7018.344820999999</v>
      </c>
      <c r="O16" s="736"/>
      <c r="P16" s="737" t="e">
        <v>#DIV/0!</v>
      </c>
      <c r="Q16" s="735">
        <v>9762.947712000001</v>
      </c>
      <c r="R16" s="728"/>
      <c r="S16" s="738">
        <v>139.1061277409414</v>
      </c>
    </row>
    <row r="17" spans="1:19" ht="12.75">
      <c r="A17" s="727" t="s">
        <v>19</v>
      </c>
      <c r="B17" s="728">
        <v>3438.8</v>
      </c>
      <c r="C17" s="729">
        <v>6566.171</v>
      </c>
      <c r="D17" s="728">
        <v>6030.619</v>
      </c>
      <c r="E17" s="728">
        <v>4560.876</v>
      </c>
      <c r="F17" s="730">
        <v>5152.522</v>
      </c>
      <c r="G17" s="728">
        <v>-535.5520000000006</v>
      </c>
      <c r="H17" s="731"/>
      <c r="I17" s="732">
        <v>-8.156229863645047</v>
      </c>
      <c r="J17" s="733">
        <v>591.6459999999997</v>
      </c>
      <c r="K17" s="728"/>
      <c r="L17" s="732">
        <v>12.972200954378055</v>
      </c>
      <c r="M17" s="695"/>
      <c r="N17" s="735">
        <v>2591.8189999999995</v>
      </c>
      <c r="O17" s="736"/>
      <c r="P17" s="737">
        <v>75.3698673956031</v>
      </c>
      <c r="Q17" s="735">
        <v>-878.0969999999998</v>
      </c>
      <c r="R17" s="728"/>
      <c r="S17" s="738">
        <v>-14.560644603812639</v>
      </c>
    </row>
    <row r="18" spans="1:19" ht="12.75">
      <c r="A18" s="739" t="s">
        <v>20</v>
      </c>
      <c r="B18" s="728">
        <v>11614.4</v>
      </c>
      <c r="C18" s="729">
        <v>12762.819</v>
      </c>
      <c r="D18" s="728">
        <v>12642.367999999999</v>
      </c>
      <c r="E18" s="728">
        <v>3581.9285099999997</v>
      </c>
      <c r="F18" s="732">
        <v>6671.308499999999</v>
      </c>
      <c r="G18" s="728">
        <v>-120.45100000000093</v>
      </c>
      <c r="H18" s="731"/>
      <c r="I18" s="732">
        <v>-0.9437648532036765</v>
      </c>
      <c r="J18" s="733">
        <v>3089.3799899999995</v>
      </c>
      <c r="K18" s="728"/>
      <c r="L18" s="732">
        <v>86.24906894079804</v>
      </c>
      <c r="M18" s="695"/>
      <c r="N18" s="735">
        <v>1027.9679999999971</v>
      </c>
      <c r="O18" s="736"/>
      <c r="P18" s="737">
        <v>8.850805896128918</v>
      </c>
      <c r="Q18" s="735">
        <v>-5971.059499999999</v>
      </c>
      <c r="R18" s="728"/>
      <c r="S18" s="738">
        <v>-47.23054652419547</v>
      </c>
    </row>
    <row r="19" spans="1:19" ht="12.75">
      <c r="A19" s="739" t="s">
        <v>21</v>
      </c>
      <c r="B19" s="728">
        <v>11582.4</v>
      </c>
      <c r="C19" s="729">
        <v>12730.819</v>
      </c>
      <c r="D19" s="728">
        <v>12590.098999999998</v>
      </c>
      <c r="E19" s="728">
        <v>1808.29151</v>
      </c>
      <c r="F19" s="732">
        <v>1735.4445</v>
      </c>
      <c r="G19" s="728">
        <v>-140.72000000000116</v>
      </c>
      <c r="H19" s="731"/>
      <c r="I19" s="732">
        <v>-1.1053491531063413</v>
      </c>
      <c r="J19" s="733">
        <v>-72.84700999999995</v>
      </c>
      <c r="K19" s="728"/>
      <c r="L19" s="732">
        <v>-4.028499254525613</v>
      </c>
      <c r="M19" s="695"/>
      <c r="N19" s="735">
        <v>1007.6989999999969</v>
      </c>
      <c r="O19" s="736"/>
      <c r="P19" s="737">
        <v>8.700260740433734</v>
      </c>
      <c r="Q19" s="735">
        <v>-10854.654499999999</v>
      </c>
      <c r="R19" s="728"/>
      <c r="S19" s="738">
        <v>-86.21579941508006</v>
      </c>
    </row>
    <row r="20" spans="1:19" ht="12.75">
      <c r="A20" s="739" t="s">
        <v>22</v>
      </c>
      <c r="B20" s="728">
        <v>32</v>
      </c>
      <c r="C20" s="729">
        <v>32</v>
      </c>
      <c r="D20" s="728">
        <v>52.269</v>
      </c>
      <c r="E20" s="728">
        <v>1773.637</v>
      </c>
      <c r="F20" s="732">
        <v>4935.864</v>
      </c>
      <c r="G20" s="728">
        <v>20.269</v>
      </c>
      <c r="H20" s="731"/>
      <c r="I20" s="732">
        <v>63.340625</v>
      </c>
      <c r="J20" s="733">
        <v>3162.227</v>
      </c>
      <c r="K20" s="728"/>
      <c r="L20" s="732">
        <v>178.290540849114</v>
      </c>
      <c r="M20" s="695"/>
      <c r="N20" s="735">
        <v>20.269</v>
      </c>
      <c r="O20" s="736"/>
      <c r="P20" s="737">
        <v>63.340625</v>
      </c>
      <c r="Q20" s="735">
        <v>4883.594999999999</v>
      </c>
      <c r="R20" s="728"/>
      <c r="S20" s="738">
        <v>9343.195775698789</v>
      </c>
    </row>
    <row r="21" spans="1:19" ht="15.75">
      <c r="A21" s="727" t="s">
        <v>670</v>
      </c>
      <c r="B21" s="728">
        <v>137789.2</v>
      </c>
      <c r="C21" s="729">
        <v>197016.87359200002</v>
      </c>
      <c r="D21" s="728">
        <v>222041.705409</v>
      </c>
      <c r="E21" s="728">
        <v>243570.38242</v>
      </c>
      <c r="F21" s="730">
        <v>265118.58890000003</v>
      </c>
      <c r="G21" s="728">
        <v>25024.83181699997</v>
      </c>
      <c r="H21" s="762"/>
      <c r="I21" s="732">
        <v>12.701872362883805</v>
      </c>
      <c r="J21" s="733">
        <v>21548.206480000023</v>
      </c>
      <c r="K21" s="763"/>
      <c r="L21" s="732">
        <v>8.846808986341953</v>
      </c>
      <c r="M21" s="695" t="s">
        <v>1</v>
      </c>
      <c r="N21" s="735">
        <v>84252.505409</v>
      </c>
      <c r="O21" s="9"/>
      <c r="P21" s="737">
        <v>61.1459427945006</v>
      </c>
      <c r="Q21" s="735">
        <v>43076.883491000044</v>
      </c>
      <c r="R21" s="763"/>
      <c r="S21" s="738">
        <v>19.400356978727302</v>
      </c>
    </row>
    <row r="22" spans="1:19" ht="15.75">
      <c r="A22" s="739" t="s">
        <v>905</v>
      </c>
      <c r="B22" s="728"/>
      <c r="C22" s="729">
        <v>197016.87359200002</v>
      </c>
      <c r="D22" s="728">
        <v>222041.705409</v>
      </c>
      <c r="E22" s="728">
        <v>243570.38242</v>
      </c>
      <c r="F22" s="730">
        <v>281142.3889</v>
      </c>
      <c r="G22" s="728">
        <v>25024.83181699997</v>
      </c>
      <c r="H22" s="762"/>
      <c r="I22" s="732">
        <v>12.701872362883805</v>
      </c>
      <c r="J22" s="733">
        <v>37572.00648000001</v>
      </c>
      <c r="K22" s="763"/>
      <c r="L22" s="732">
        <v>15.425523459257379</v>
      </c>
      <c r="M22" s="695"/>
      <c r="N22" s="735"/>
      <c r="O22" s="9"/>
      <c r="P22" s="737"/>
      <c r="Q22" s="735"/>
      <c r="R22" s="763"/>
      <c r="S22" s="738"/>
    </row>
    <row r="23" spans="1:19" ht="15.75">
      <c r="A23" s="727" t="s">
        <v>23</v>
      </c>
      <c r="B23" s="728">
        <v>70702.79172874094</v>
      </c>
      <c r="C23" s="729">
        <v>87542.49644555793</v>
      </c>
      <c r="D23" s="728">
        <v>99773.29541749391</v>
      </c>
      <c r="E23" s="728">
        <v>115544.87545214058</v>
      </c>
      <c r="F23" s="730">
        <v>98271.912282558</v>
      </c>
      <c r="G23" s="728">
        <v>10631.148971935976</v>
      </c>
      <c r="H23" s="764" t="s">
        <v>9</v>
      </c>
      <c r="I23" s="732">
        <v>12.14398652493011</v>
      </c>
      <c r="J23" s="733">
        <v>-9122.53316958258</v>
      </c>
      <c r="K23" s="765" t="s">
        <v>10</v>
      </c>
      <c r="L23" s="732">
        <v>-7.895229566767928</v>
      </c>
      <c r="M23" s="709"/>
      <c r="N23" s="735">
        <v>29070.50368875297</v>
      </c>
      <c r="O23" s="766" t="s">
        <v>9</v>
      </c>
      <c r="P23" s="737">
        <v>41.11648631964233</v>
      </c>
      <c r="Q23" s="735">
        <v>-1501.3831349359098</v>
      </c>
      <c r="R23" s="767" t="s">
        <v>10</v>
      </c>
      <c r="S23" s="738">
        <v>-1.5047945731906358</v>
      </c>
    </row>
    <row r="24" spans="1:19" ht="15.75">
      <c r="A24" s="739" t="s">
        <v>906</v>
      </c>
      <c r="B24" s="728"/>
      <c r="C24" s="729">
        <v>87542.49644555793</v>
      </c>
      <c r="D24" s="728">
        <v>99773.29541749391</v>
      </c>
      <c r="E24" s="728">
        <v>115544.87545214058</v>
      </c>
      <c r="F24" s="730">
        <v>114295.712282558</v>
      </c>
      <c r="G24" s="728">
        <v>10631.148971935976</v>
      </c>
      <c r="H24" s="764" t="s">
        <v>9</v>
      </c>
      <c r="I24" s="732">
        <v>12.14398652493011</v>
      </c>
      <c r="J24" s="733">
        <v>6901.266830417422</v>
      </c>
      <c r="K24" s="765" t="s">
        <v>10</v>
      </c>
      <c r="L24" s="732">
        <v>5.972802171807239</v>
      </c>
      <c r="M24" s="695"/>
      <c r="N24" s="735"/>
      <c r="O24" s="766"/>
      <c r="P24" s="737"/>
      <c r="Q24" s="735"/>
      <c r="R24" s="767"/>
      <c r="S24" s="738"/>
    </row>
    <row r="25" spans="1:19" s="26" customFormat="1" ht="12.75">
      <c r="A25" s="713" t="s">
        <v>24</v>
      </c>
      <c r="B25" s="714">
        <v>227665.4313</v>
      </c>
      <c r="C25" s="715">
        <v>300439.94836120005</v>
      </c>
      <c r="D25" s="714">
        <v>329445.187392</v>
      </c>
      <c r="E25" s="714">
        <v>346668.624282</v>
      </c>
      <c r="F25" s="716">
        <v>380223.3173870001</v>
      </c>
      <c r="G25" s="714">
        <v>29005.239030799945</v>
      </c>
      <c r="H25" s="768"/>
      <c r="I25" s="718">
        <v>9.654255097903548</v>
      </c>
      <c r="J25" s="719">
        <v>33554.69310500007</v>
      </c>
      <c r="K25" s="714"/>
      <c r="L25" s="718">
        <v>9.679183737638967</v>
      </c>
      <c r="M25" s="769"/>
      <c r="N25" s="722">
        <v>101779.756092</v>
      </c>
      <c r="O25" s="770"/>
      <c r="P25" s="724">
        <v>44.70584555188024</v>
      </c>
      <c r="Q25" s="722">
        <v>50778.12999500008</v>
      </c>
      <c r="R25" s="771"/>
      <c r="S25" s="726">
        <v>15.413225610298639</v>
      </c>
    </row>
    <row r="26" spans="1:19" ht="12.75">
      <c r="A26" s="727" t="s">
        <v>25</v>
      </c>
      <c r="B26" s="728">
        <v>77082.43130000003</v>
      </c>
      <c r="C26" s="729">
        <v>100205.72636120002</v>
      </c>
      <c r="D26" s="728">
        <v>108532.81339200001</v>
      </c>
      <c r="E26" s="728">
        <v>112905.30228200002</v>
      </c>
      <c r="F26" s="730">
        <v>120270.93638700007</v>
      </c>
      <c r="G26" s="728">
        <v>8327.087030799987</v>
      </c>
      <c r="H26" s="731"/>
      <c r="I26" s="732">
        <v>8.30999118831223</v>
      </c>
      <c r="J26" s="733">
        <v>7365.634105000048</v>
      </c>
      <c r="K26" s="728"/>
      <c r="L26" s="772">
        <v>6.52372736809396</v>
      </c>
      <c r="M26" s="695"/>
      <c r="N26" s="735">
        <v>31450.382091999985</v>
      </c>
      <c r="O26" s="736"/>
      <c r="P26" s="737">
        <v>40.80097314211205</v>
      </c>
      <c r="Q26" s="735">
        <v>11738.122995000056</v>
      </c>
      <c r="R26" s="728"/>
      <c r="S26" s="738">
        <v>10.815275701555965</v>
      </c>
    </row>
    <row r="27" spans="1:19" ht="12.75">
      <c r="A27" s="727" t="s">
        <v>26</v>
      </c>
      <c r="B27" s="728">
        <v>57168.2</v>
      </c>
      <c r="C27" s="729">
        <v>68784.110897</v>
      </c>
      <c r="D27" s="728">
        <v>75642.972003</v>
      </c>
      <c r="E27" s="728">
        <v>77625.37592399999</v>
      </c>
      <c r="F27" s="730">
        <v>83129.24509999999</v>
      </c>
      <c r="G27" s="728">
        <v>6858.861105999997</v>
      </c>
      <c r="H27" s="731"/>
      <c r="I27" s="732">
        <v>9.971577762007742</v>
      </c>
      <c r="J27" s="733">
        <v>5503.869175999993</v>
      </c>
      <c r="K27" s="728"/>
      <c r="L27" s="732">
        <v>7.0902963244759265</v>
      </c>
      <c r="M27" s="695"/>
      <c r="N27" s="735">
        <v>18474.772003</v>
      </c>
      <c r="O27" s="736"/>
      <c r="P27" s="737">
        <v>32.316518629237926</v>
      </c>
      <c r="Q27" s="735">
        <v>7486.273096999983</v>
      </c>
      <c r="R27" s="728"/>
      <c r="S27" s="738">
        <v>9.896852144708271</v>
      </c>
    </row>
    <row r="28" spans="1:19" ht="12.75">
      <c r="A28" s="727" t="s">
        <v>27</v>
      </c>
      <c r="B28" s="728">
        <v>19914.2</v>
      </c>
      <c r="C28" s="729">
        <v>31421.641499999998</v>
      </c>
      <c r="D28" s="728">
        <v>32889.893022000004</v>
      </c>
      <c r="E28" s="728">
        <v>35279.921023</v>
      </c>
      <c r="F28" s="730">
        <v>37141.636757</v>
      </c>
      <c r="G28" s="728">
        <v>1468.251522000006</v>
      </c>
      <c r="H28" s="731"/>
      <c r="I28" s="732">
        <v>4.672739716669501</v>
      </c>
      <c r="J28" s="733">
        <v>1861.7157339999976</v>
      </c>
      <c r="K28" s="728"/>
      <c r="L28" s="732">
        <v>5.276983848082571</v>
      </c>
      <c r="M28" s="695"/>
      <c r="N28" s="735">
        <v>12975.693022000003</v>
      </c>
      <c r="O28" s="736"/>
      <c r="P28" s="737">
        <v>65.15799289953904</v>
      </c>
      <c r="Q28" s="735">
        <v>4251.743734999996</v>
      </c>
      <c r="R28" s="728"/>
      <c r="S28" s="738">
        <v>12.927204512814958</v>
      </c>
    </row>
    <row r="29" spans="1:19" ht="13.5" thickBot="1">
      <c r="A29" s="741" t="s">
        <v>28</v>
      </c>
      <c r="B29" s="744">
        <v>150583</v>
      </c>
      <c r="C29" s="743">
        <v>200234.222</v>
      </c>
      <c r="D29" s="744">
        <v>220912.37399999998</v>
      </c>
      <c r="E29" s="744">
        <v>233763.322</v>
      </c>
      <c r="F29" s="745">
        <v>259952.381</v>
      </c>
      <c r="G29" s="744">
        <v>20678.151999999973</v>
      </c>
      <c r="H29" s="748"/>
      <c r="I29" s="747">
        <v>10.326981968147269</v>
      </c>
      <c r="J29" s="748">
        <v>26189.05900000001</v>
      </c>
      <c r="K29" s="744"/>
      <c r="L29" s="747">
        <v>11.203237007386475</v>
      </c>
      <c r="M29" s="773"/>
      <c r="N29" s="735">
        <v>70329.37399999998</v>
      </c>
      <c r="O29" s="728"/>
      <c r="P29" s="737">
        <v>46.70472364078282</v>
      </c>
      <c r="Q29" s="735">
        <v>39040.00700000001</v>
      </c>
      <c r="R29" s="728"/>
      <c r="S29" s="738">
        <v>17.672168513294785</v>
      </c>
    </row>
    <row r="30" spans="1:19" s="26" customFormat="1" ht="15" customHeight="1" thickBot="1">
      <c r="A30" s="774" t="s">
        <v>29</v>
      </c>
      <c r="B30" s="771">
        <v>244935.1313</v>
      </c>
      <c r="C30" s="775">
        <v>321997.1083612001</v>
      </c>
      <c r="D30" s="771">
        <v>353422.274392</v>
      </c>
      <c r="E30" s="771">
        <v>371756.762282</v>
      </c>
      <c r="F30" s="776">
        <v>407296.09538700007</v>
      </c>
      <c r="G30" s="771">
        <v>31425.166030799912</v>
      </c>
      <c r="H30" s="777"/>
      <c r="I30" s="778">
        <v>9.759455974849548</v>
      </c>
      <c r="J30" s="777">
        <v>35539.333105000085</v>
      </c>
      <c r="K30" s="771"/>
      <c r="L30" s="778">
        <v>9.559835007934932</v>
      </c>
      <c r="M30" s="752"/>
      <c r="N30" s="722">
        <v>108487.14309199998</v>
      </c>
      <c r="O30" s="779"/>
      <c r="P30" s="780">
        <v>44.29219382136056</v>
      </c>
      <c r="Q30" s="722">
        <v>53873.820995000075</v>
      </c>
      <c r="R30" s="779"/>
      <c r="S30" s="726">
        <v>15.243470742663398</v>
      </c>
    </row>
    <row r="31" spans="1:19" ht="12.75">
      <c r="A31" s="24"/>
      <c r="B31" s="781">
        <v>0.03130000000237487</v>
      </c>
      <c r="C31" s="782">
        <v>-0.026035799965029582</v>
      </c>
      <c r="D31" s="781">
        <v>-0.05163300002459437</v>
      </c>
      <c r="E31" s="781">
        <v>0.005334999994374812</v>
      </c>
      <c r="F31" s="783">
        <v>0.054530000081285834</v>
      </c>
      <c r="G31" s="781">
        <v>-0.025597200057745795</v>
      </c>
      <c r="H31" s="784"/>
      <c r="I31" s="785"/>
      <c r="J31" s="786">
        <v>0.04919500008691102</v>
      </c>
      <c r="K31" s="787"/>
      <c r="L31" s="785"/>
      <c r="N31" s="788">
        <v>-0.08293299996876158</v>
      </c>
      <c r="O31" s="789"/>
      <c r="P31" s="728"/>
      <c r="Q31" s="788">
        <v>0.10616300007677637</v>
      </c>
      <c r="R31" s="790"/>
      <c r="S31" s="790"/>
    </row>
    <row r="32" spans="1:19" ht="12.75">
      <c r="A32" s="24" t="s">
        <v>30</v>
      </c>
      <c r="B32" s="781"/>
      <c r="C32" s="791">
        <v>96539.240397</v>
      </c>
      <c r="D32" s="792">
        <v>99584.398155</v>
      </c>
      <c r="E32" s="792">
        <v>110743.15593699999</v>
      </c>
      <c r="F32" s="793">
        <v>113491.356657</v>
      </c>
      <c r="G32" s="728">
        <v>3045.157758000001</v>
      </c>
      <c r="H32" s="731"/>
      <c r="I32" s="732">
        <v>3.1543212329798185</v>
      </c>
      <c r="J32" s="733">
        <v>2748.200720000008</v>
      </c>
      <c r="K32" s="728"/>
      <c r="L32" s="732">
        <v>2.481598701741366</v>
      </c>
      <c r="N32" s="788"/>
      <c r="O32" s="789"/>
      <c r="P32" s="728"/>
      <c r="Q32" s="788"/>
      <c r="R32" s="790"/>
      <c r="S32" s="790"/>
    </row>
    <row r="33" spans="1:19" ht="12.75">
      <c r="A33" s="24" t="s">
        <v>853</v>
      </c>
      <c r="B33" s="781"/>
      <c r="C33" s="794">
        <v>1.0379792294731371</v>
      </c>
      <c r="D33" s="795">
        <v>1.0898576022227104</v>
      </c>
      <c r="E33" s="795">
        <v>1.019523972625722</v>
      </c>
      <c r="F33" s="796">
        <v>1.0597365291040595</v>
      </c>
      <c r="G33" s="728">
        <v>0.0518783727495733</v>
      </c>
      <c r="H33" s="731"/>
      <c r="I33" s="732">
        <v>4.998016460879087</v>
      </c>
      <c r="J33" s="733">
        <v>0.04021255647833755</v>
      </c>
      <c r="K33" s="728"/>
      <c r="L33" s="732">
        <v>3.944248252914795</v>
      </c>
      <c r="N33" s="788"/>
      <c r="O33" s="789"/>
      <c r="P33" s="728"/>
      <c r="Q33" s="788"/>
      <c r="R33" s="790"/>
      <c r="S33" s="790"/>
    </row>
    <row r="34" spans="1:19" ht="12.75">
      <c r="A34" s="56" t="s">
        <v>854</v>
      </c>
      <c r="B34" s="54"/>
      <c r="C34" s="797">
        <v>3.1121018471421116</v>
      </c>
      <c r="D34" s="798">
        <v>3.30820081755406</v>
      </c>
      <c r="E34" s="798">
        <v>3.130384188068599</v>
      </c>
      <c r="F34" s="799">
        <v>3.3502403054016927</v>
      </c>
      <c r="G34" s="744">
        <v>0.19609897041194824</v>
      </c>
      <c r="H34" s="746"/>
      <c r="I34" s="747">
        <v>6.3011745773046846</v>
      </c>
      <c r="J34" s="748">
        <v>0.21985611733309351</v>
      </c>
      <c r="K34" s="744"/>
      <c r="L34" s="747">
        <v>7.023295037429303</v>
      </c>
      <c r="N34" s="790"/>
      <c r="O34" s="789"/>
      <c r="P34" s="728"/>
      <c r="Q34" s="790"/>
      <c r="R34" s="790"/>
      <c r="S34" s="790"/>
    </row>
    <row r="35" spans="1:16" s="800" customFormat="1" ht="12.75">
      <c r="A35" s="497" t="s">
        <v>808</v>
      </c>
      <c r="H35" s="801"/>
      <c r="O35" s="801"/>
      <c r="P35" s="733"/>
    </row>
    <row r="36" spans="1:16" ht="12.75">
      <c r="A36" s="497" t="s">
        <v>809</v>
      </c>
      <c r="C36" s="800"/>
      <c r="H36" s="801"/>
      <c r="O36" s="802"/>
      <c r="P36" s="728"/>
    </row>
    <row r="37" spans="1:16" ht="12.75">
      <c r="A37" s="803" t="s">
        <v>855</v>
      </c>
      <c r="P37" s="728"/>
    </row>
    <row r="38" spans="1:12" ht="12.75">
      <c r="A38" s="999" t="s">
        <v>757</v>
      </c>
      <c r="B38" s="999"/>
      <c r="C38" s="999"/>
      <c r="D38" s="999"/>
      <c r="E38" s="999"/>
      <c r="F38" s="999"/>
      <c r="G38" s="999"/>
      <c r="H38" s="999"/>
      <c r="I38" s="999"/>
      <c r="J38" s="999"/>
      <c r="K38" s="999"/>
      <c r="L38" s="999"/>
    </row>
    <row r="39" spans="1:12" ht="12.75">
      <c r="A39" s="804"/>
      <c r="B39" s="804"/>
      <c r="C39" s="804"/>
      <c r="D39" s="804"/>
      <c r="E39" s="9"/>
      <c r="F39" s="762"/>
      <c r="G39" s="9"/>
      <c r="H39" s="762"/>
      <c r="I39" s="9"/>
      <c r="J39" s="762"/>
      <c r="K39" s="9"/>
      <c r="L39" s="9"/>
    </row>
    <row r="40" spans="1:12" ht="12.75">
      <c r="A40" s="805"/>
      <c r="B40" s="9"/>
      <c r="C40" s="9"/>
      <c r="D40" s="9"/>
      <c r="E40" s="9"/>
      <c r="F40" s="762"/>
      <c r="G40" s="9"/>
      <c r="H40" s="762"/>
      <c r="I40" s="9"/>
      <c r="J40" s="762"/>
      <c r="K40" s="9"/>
      <c r="L40" s="9"/>
    </row>
    <row r="41" spans="1:19" s="26" customFormat="1" ht="15.75">
      <c r="A41" s="806"/>
      <c r="B41" s="752"/>
      <c r="C41" s="752"/>
      <c r="D41" s="752"/>
      <c r="E41" s="752"/>
      <c r="F41" s="752"/>
      <c r="G41" s="752"/>
      <c r="H41" s="755"/>
      <c r="I41" s="752"/>
      <c r="J41" s="757"/>
      <c r="K41" s="758"/>
      <c r="L41" s="752"/>
      <c r="M41" s="721" t="s">
        <v>1</v>
      </c>
      <c r="N41" s="722">
        <v>36648.25152800293</v>
      </c>
      <c r="O41" s="723"/>
      <c r="P41" s="724">
        <v>46.11702970943948</v>
      </c>
      <c r="Q41" s="775">
        <v>21801.886299064106</v>
      </c>
      <c r="R41" s="761"/>
      <c r="S41" s="721">
        <v>18.775923335708818</v>
      </c>
    </row>
    <row r="42" spans="1:19" ht="15.75">
      <c r="A42" s="807"/>
      <c r="B42" s="728"/>
      <c r="C42" s="728"/>
      <c r="D42" s="728"/>
      <c r="E42" s="728"/>
      <c r="F42" s="728"/>
      <c r="G42" s="728"/>
      <c r="H42" s="764"/>
      <c r="I42" s="728"/>
      <c r="J42" s="733"/>
      <c r="K42" s="728"/>
      <c r="L42" s="728"/>
      <c r="M42" s="734" t="s">
        <v>1</v>
      </c>
      <c r="N42" s="735">
        <v>-110.77532934707182</v>
      </c>
      <c r="O42" s="808"/>
      <c r="P42" s="737">
        <v>-22.01453066471823</v>
      </c>
      <c r="Q42" s="743">
        <v>-392.41654439387884</v>
      </c>
      <c r="R42" s="809"/>
      <c r="S42" s="749">
        <v>-100</v>
      </c>
    </row>
    <row r="43" spans="1:19" ht="15.75">
      <c r="A43" s="807"/>
      <c r="B43" s="728"/>
      <c r="C43" s="728"/>
      <c r="D43" s="728"/>
      <c r="E43" s="728"/>
      <c r="F43" s="728"/>
      <c r="G43" s="728"/>
      <c r="H43" s="764"/>
      <c r="I43" s="728"/>
      <c r="J43" s="733"/>
      <c r="K43" s="728"/>
      <c r="L43" s="728"/>
      <c r="M43" s="740" t="s">
        <v>1</v>
      </c>
      <c r="N43" s="735">
        <v>634.34356035</v>
      </c>
      <c r="O43" s="808"/>
      <c r="P43" s="737">
        <v>21100.111134700055</v>
      </c>
      <c r="Q43" s="743">
        <v>-24.231165541999985</v>
      </c>
      <c r="R43" s="728"/>
      <c r="S43" s="749">
        <v>-3.8018622238702253</v>
      </c>
    </row>
    <row r="44" spans="1:19" ht="15.75">
      <c r="A44" s="807"/>
      <c r="B44" s="728"/>
      <c r="C44" s="728"/>
      <c r="D44" s="728"/>
      <c r="E44" s="728"/>
      <c r="F44" s="728"/>
      <c r="G44" s="728"/>
      <c r="H44" s="764"/>
      <c r="I44" s="728"/>
      <c r="J44" s="733"/>
      <c r="K44" s="728"/>
      <c r="L44" s="728"/>
      <c r="M44" s="740" t="s">
        <v>1</v>
      </c>
      <c r="N44" s="735">
        <v>-589.2375</v>
      </c>
      <c r="O44" s="808"/>
      <c r="P44" s="737">
        <v>-100</v>
      </c>
      <c r="Q44" s="743">
        <v>0</v>
      </c>
      <c r="R44" s="728"/>
      <c r="S44" s="749" t="e">
        <v>#DIV/0!</v>
      </c>
    </row>
    <row r="45" spans="1:19" ht="15.75">
      <c r="A45" s="807"/>
      <c r="B45" s="728"/>
      <c r="C45" s="728"/>
      <c r="D45" s="728"/>
      <c r="E45" s="728"/>
      <c r="F45" s="728"/>
      <c r="G45" s="728"/>
      <c r="H45" s="764"/>
      <c r="I45" s="728"/>
      <c r="J45" s="733"/>
      <c r="K45" s="728"/>
      <c r="L45" s="728"/>
      <c r="M45" s="749" t="s">
        <v>1</v>
      </c>
      <c r="N45" s="735">
        <v>36713.92079700001</v>
      </c>
      <c r="O45" s="766"/>
      <c r="P45" s="737">
        <v>46.84541235382311</v>
      </c>
      <c r="Q45" s="743">
        <v>22218.53400899998</v>
      </c>
      <c r="R45" s="744"/>
      <c r="S45" s="749">
        <v>19.305956215452273</v>
      </c>
    </row>
    <row r="46" spans="1:19" s="26" customFormat="1" ht="15.75">
      <c r="A46" s="806"/>
      <c r="B46" s="752"/>
      <c r="C46" s="752"/>
      <c r="D46" s="752"/>
      <c r="E46" s="752"/>
      <c r="F46" s="752"/>
      <c r="G46" s="752"/>
      <c r="H46" s="755"/>
      <c r="I46" s="752"/>
      <c r="J46" s="757"/>
      <c r="K46" s="752"/>
      <c r="L46" s="752"/>
      <c r="M46" s="721" t="s">
        <v>1</v>
      </c>
      <c r="N46" s="722">
        <v>-7313.191626000003</v>
      </c>
      <c r="O46" s="723"/>
      <c r="P46" s="724">
        <v>-27.25548631985417</v>
      </c>
      <c r="Q46" s="775">
        <v>-817.2110039999898</v>
      </c>
      <c r="R46" s="771"/>
      <c r="S46" s="721">
        <v>-4.186787735792039</v>
      </c>
    </row>
    <row r="47" spans="1:19" ht="15.75">
      <c r="A47" s="807"/>
      <c r="B47" s="728"/>
      <c r="C47" s="728"/>
      <c r="D47" s="728"/>
      <c r="E47" s="728"/>
      <c r="F47" s="728"/>
      <c r="G47" s="728"/>
      <c r="H47" s="764"/>
      <c r="I47" s="728"/>
      <c r="J47" s="733"/>
      <c r="K47" s="728"/>
      <c r="L47" s="728"/>
      <c r="M47" s="740" t="s">
        <v>1</v>
      </c>
      <c r="N47" s="735">
        <v>2135.598603999999</v>
      </c>
      <c r="O47" s="808"/>
      <c r="P47" s="737">
        <v>13.713029209875744</v>
      </c>
      <c r="Q47" s="743">
        <v>147.1189960000047</v>
      </c>
      <c r="R47" s="728"/>
      <c r="S47" s="749">
        <v>0.8307537232119457</v>
      </c>
    </row>
    <row r="48" spans="1:19" ht="15.75">
      <c r="A48" s="807"/>
      <c r="B48" s="728"/>
      <c r="C48" s="728"/>
      <c r="D48" s="728"/>
      <c r="E48" s="728"/>
      <c r="F48" s="728"/>
      <c r="G48" s="728"/>
      <c r="H48" s="764"/>
      <c r="I48" s="728"/>
      <c r="J48" s="733"/>
      <c r="K48" s="728"/>
      <c r="L48" s="728"/>
      <c r="M48" s="740" t="s">
        <v>1</v>
      </c>
      <c r="N48" s="735">
        <v>-939.2159299999998</v>
      </c>
      <c r="O48" s="808"/>
      <c r="P48" s="737">
        <v>-38.21215588944425</v>
      </c>
      <c r="Q48" s="743">
        <v>-1000.06</v>
      </c>
      <c r="R48" s="728"/>
      <c r="S48" s="749">
        <v>-65.85050434212916</v>
      </c>
    </row>
    <row r="49" spans="1:19" ht="15.75">
      <c r="A49" s="807"/>
      <c r="B49" s="728"/>
      <c r="C49" s="728"/>
      <c r="D49" s="728"/>
      <c r="E49" s="728"/>
      <c r="F49" s="728"/>
      <c r="G49" s="728"/>
      <c r="H49" s="764"/>
      <c r="I49" s="728"/>
      <c r="J49" s="733"/>
      <c r="K49" s="728"/>
      <c r="L49" s="728"/>
      <c r="M49" s="740" t="s">
        <v>1</v>
      </c>
      <c r="N49" s="735">
        <v>-1981.9742999999999</v>
      </c>
      <c r="O49" s="808"/>
      <c r="P49" s="737">
        <v>-87.19640563132424</v>
      </c>
      <c r="Q49" s="743">
        <v>35.73</v>
      </c>
      <c r="R49" s="728"/>
      <c r="S49" s="749">
        <v>12.277266234562795</v>
      </c>
    </row>
    <row r="50" spans="1:19" ht="15.75">
      <c r="A50" s="807"/>
      <c r="B50" s="728"/>
      <c r="C50" s="728"/>
      <c r="D50" s="728"/>
      <c r="E50" s="728"/>
      <c r="F50" s="728"/>
      <c r="G50" s="728"/>
      <c r="H50" s="764"/>
      <c r="I50" s="728"/>
      <c r="J50" s="733"/>
      <c r="K50" s="728"/>
      <c r="L50" s="728"/>
      <c r="M50" s="749" t="s">
        <v>1</v>
      </c>
      <c r="N50" s="735">
        <v>-6527.6</v>
      </c>
      <c r="O50" s="766"/>
      <c r="P50" s="737">
        <v>-100</v>
      </c>
      <c r="Q50" s="743">
        <v>0</v>
      </c>
      <c r="R50" s="744"/>
      <c r="S50" s="749" t="e">
        <v>#DIV/0!</v>
      </c>
    </row>
    <row r="51" spans="1:19" s="26" customFormat="1" ht="15.75">
      <c r="A51" s="810"/>
      <c r="B51" s="752"/>
      <c r="C51" s="752"/>
      <c r="D51" s="752"/>
      <c r="E51" s="752"/>
      <c r="F51" s="752"/>
      <c r="G51" s="752"/>
      <c r="H51" s="755"/>
      <c r="I51" s="752"/>
      <c r="J51" s="757"/>
      <c r="K51" s="752"/>
      <c r="L51" s="752"/>
      <c r="M51" s="721" t="s">
        <v>1</v>
      </c>
      <c r="N51" s="722">
        <v>1</v>
      </c>
      <c r="O51" s="760"/>
      <c r="P51" s="724">
        <v>13.333333333333334</v>
      </c>
      <c r="Q51" s="775">
        <v>0</v>
      </c>
      <c r="R51" s="771"/>
      <c r="S51" s="721">
        <v>0</v>
      </c>
    </row>
    <row r="52" spans="1:19" s="26" customFormat="1" ht="15.75">
      <c r="A52" s="806"/>
      <c r="B52" s="752"/>
      <c r="C52" s="752"/>
      <c r="D52" s="752"/>
      <c r="E52" s="752"/>
      <c r="F52" s="752"/>
      <c r="G52" s="752"/>
      <c r="H52" s="755"/>
      <c r="I52" s="752"/>
      <c r="J52" s="757"/>
      <c r="K52" s="752"/>
      <c r="L52" s="752"/>
      <c r="M52" s="811" t="s">
        <v>1</v>
      </c>
      <c r="N52" s="722">
        <v>-455.25699999999983</v>
      </c>
      <c r="O52" s="760"/>
      <c r="P52" s="724">
        <v>-27.4053094148808</v>
      </c>
      <c r="Q52" s="775">
        <v>-480.7634999999999</v>
      </c>
      <c r="R52" s="752"/>
      <c r="S52" s="721">
        <v>-39.86618770538905</v>
      </c>
    </row>
    <row r="53" spans="1:19" ht="15.75">
      <c r="A53" s="807"/>
      <c r="B53" s="728"/>
      <c r="C53" s="728"/>
      <c r="D53" s="728"/>
      <c r="E53" s="728"/>
      <c r="F53" s="728"/>
      <c r="G53" s="728"/>
      <c r="H53" s="764"/>
      <c r="I53" s="728"/>
      <c r="J53" s="733"/>
      <c r="K53" s="728"/>
      <c r="L53" s="728"/>
      <c r="M53" s="749" t="s">
        <v>1</v>
      </c>
      <c r="N53" s="735">
        <v>20.269</v>
      </c>
      <c r="O53" s="808"/>
      <c r="P53" s="737" t="e">
        <v>#DIV/0!</v>
      </c>
      <c r="Q53" s="743">
        <v>-20.269</v>
      </c>
      <c r="R53" s="744"/>
      <c r="S53" s="749">
        <v>-100</v>
      </c>
    </row>
    <row r="54" spans="1:19" ht="15.75">
      <c r="A54" s="807"/>
      <c r="B54" s="728"/>
      <c r="C54" s="728"/>
      <c r="D54" s="728"/>
      <c r="E54" s="728"/>
      <c r="F54" s="728"/>
      <c r="G54" s="728"/>
      <c r="H54" s="764"/>
      <c r="I54" s="728"/>
      <c r="J54" s="733"/>
      <c r="K54" s="728"/>
      <c r="L54" s="728"/>
      <c r="M54" s="734" t="s">
        <v>1</v>
      </c>
      <c r="N54" s="735">
        <v>-475.52599999999984</v>
      </c>
      <c r="O54" s="808"/>
      <c r="P54" s="737">
        <v>-29.187699484409517</v>
      </c>
      <c r="Q54" s="743">
        <v>-460.4944999999999</v>
      </c>
      <c r="R54" s="809"/>
      <c r="S54" s="749">
        <v>-39.91547872275876</v>
      </c>
    </row>
    <row r="55" spans="1:19" ht="15.75">
      <c r="A55" s="807"/>
      <c r="B55" s="728"/>
      <c r="C55" s="728"/>
      <c r="D55" s="728"/>
      <c r="E55" s="728"/>
      <c r="F55" s="728"/>
      <c r="G55" s="728"/>
      <c r="H55" s="764"/>
      <c r="I55" s="728"/>
      <c r="J55" s="733"/>
      <c r="K55" s="728"/>
      <c r="L55" s="728"/>
      <c r="M55" s="749" t="s">
        <v>1</v>
      </c>
      <c r="N55" s="735">
        <v>20.269</v>
      </c>
      <c r="O55" s="766"/>
      <c r="P55" s="737">
        <v>63.340625</v>
      </c>
      <c r="Q55" s="743">
        <v>-20.269</v>
      </c>
      <c r="R55" s="744"/>
      <c r="S55" s="749">
        <v>-38.77824331821921</v>
      </c>
    </row>
    <row r="56" spans="1:19" s="26" customFormat="1" ht="15.75">
      <c r="A56" s="806"/>
      <c r="B56" s="752"/>
      <c r="C56" s="752"/>
      <c r="D56" s="752"/>
      <c r="E56" s="752"/>
      <c r="F56" s="752"/>
      <c r="G56" s="752"/>
      <c r="H56" s="755"/>
      <c r="I56" s="752"/>
      <c r="J56" s="757"/>
      <c r="K56" s="752"/>
      <c r="L56" s="752"/>
      <c r="M56" s="726" t="s">
        <v>1</v>
      </c>
      <c r="N56" s="722">
        <v>-962.452</v>
      </c>
      <c r="O56" s="723"/>
      <c r="P56" s="724">
        <v>-89.59709551293986</v>
      </c>
      <c r="Q56" s="775">
        <v>3783.152</v>
      </c>
      <c r="R56" s="812"/>
      <c r="S56" s="721">
        <v>3385.431506604145</v>
      </c>
    </row>
    <row r="57" spans="1:19" ht="15.75">
      <c r="A57" s="807"/>
      <c r="B57" s="728"/>
      <c r="C57" s="728"/>
      <c r="D57" s="728"/>
      <c r="E57" s="728"/>
      <c r="F57" s="728"/>
      <c r="G57" s="728"/>
      <c r="H57" s="764"/>
      <c r="I57" s="728"/>
      <c r="J57" s="733"/>
      <c r="K57" s="728"/>
      <c r="L57" s="728"/>
      <c r="M57" s="734" t="s">
        <v>1</v>
      </c>
      <c r="N57" s="735">
        <v>-962.452</v>
      </c>
      <c r="O57" s="808"/>
      <c r="P57" s="737">
        <v>-89.59709551293986</v>
      </c>
      <c r="Q57" s="743">
        <v>293.152</v>
      </c>
      <c r="R57" s="809"/>
      <c r="S57" s="749">
        <v>262.33310663278087</v>
      </c>
    </row>
    <row r="58" spans="1:19" ht="15.75">
      <c r="A58" s="807"/>
      <c r="B58" s="728"/>
      <c r="C58" s="728"/>
      <c r="D58" s="728"/>
      <c r="E58" s="728"/>
      <c r="F58" s="728"/>
      <c r="G58" s="728"/>
      <c r="H58" s="764"/>
      <c r="I58" s="728"/>
      <c r="J58" s="733"/>
      <c r="K58" s="728"/>
      <c r="L58" s="728"/>
      <c r="M58" s="749" t="s">
        <v>1</v>
      </c>
      <c r="N58" s="735">
        <v>0</v>
      </c>
      <c r="O58" s="766"/>
      <c r="P58" s="737" t="e">
        <v>#DIV/0!</v>
      </c>
      <c r="Q58" s="743">
        <v>3490</v>
      </c>
      <c r="R58" s="744"/>
      <c r="S58" s="749" t="e">
        <v>#DIV/0!</v>
      </c>
    </row>
    <row r="59" spans="1:19" s="26" customFormat="1" ht="15.75">
      <c r="A59" s="806"/>
      <c r="B59" s="752"/>
      <c r="C59" s="752"/>
      <c r="D59" s="752"/>
      <c r="E59" s="752"/>
      <c r="F59" s="752"/>
      <c r="G59" s="752"/>
      <c r="H59" s="755"/>
      <c r="I59" s="752"/>
      <c r="J59" s="757"/>
      <c r="K59" s="752"/>
      <c r="L59" s="752"/>
      <c r="M59" s="811" t="s">
        <v>1</v>
      </c>
      <c r="N59" s="722">
        <v>1359.405409</v>
      </c>
      <c r="O59" s="760"/>
      <c r="P59" s="724">
        <v>44.42065839950332</v>
      </c>
      <c r="Q59" s="775">
        <v>1216.8024910000004</v>
      </c>
      <c r="R59" s="752"/>
      <c r="S59" s="721">
        <v>27.531303071064034</v>
      </c>
    </row>
    <row r="60" spans="1:19" s="26" customFormat="1" ht="16.5" thickBot="1">
      <c r="A60" s="806"/>
      <c r="B60" s="752"/>
      <c r="C60" s="752"/>
      <c r="D60" s="752"/>
      <c r="E60" s="752"/>
      <c r="F60" s="752"/>
      <c r="G60" s="752"/>
      <c r="H60" s="755"/>
      <c r="I60" s="752"/>
      <c r="J60" s="757"/>
      <c r="K60" s="752"/>
      <c r="L60" s="752"/>
      <c r="M60" s="813" t="s">
        <v>1</v>
      </c>
      <c r="N60" s="722">
        <v>2525.999009997071</v>
      </c>
      <c r="O60" s="814"/>
      <c r="P60" s="724">
        <v>17.61665625292002</v>
      </c>
      <c r="Q60" s="775">
        <v>8742.111452935871</v>
      </c>
      <c r="R60" s="779"/>
      <c r="S60" s="721">
        <v>51.836755939491155</v>
      </c>
    </row>
    <row r="61" spans="1:19" ht="16.5" thickBot="1">
      <c r="A61" s="807"/>
      <c r="B61" s="728"/>
      <c r="C61" s="728"/>
      <c r="D61" s="728"/>
      <c r="E61" s="728"/>
      <c r="F61" s="728"/>
      <c r="G61" s="728"/>
      <c r="H61" s="764"/>
      <c r="I61" s="728"/>
      <c r="J61" s="733"/>
      <c r="K61" s="728"/>
      <c r="L61" s="728"/>
      <c r="M61" s="815" t="s">
        <v>1</v>
      </c>
      <c r="N61" s="735">
        <v>31803.755321000004</v>
      </c>
      <c r="O61" s="816"/>
      <c r="P61" s="737">
        <v>25.152874641258066</v>
      </c>
      <c r="Q61" s="743">
        <v>34245.977738999994</v>
      </c>
      <c r="R61" s="817"/>
      <c r="S61" s="749">
        <v>21.641031810270643</v>
      </c>
    </row>
    <row r="62" spans="1:19" s="26" customFormat="1" ht="15.75">
      <c r="A62" s="806"/>
      <c r="B62" s="752"/>
      <c r="C62" s="752"/>
      <c r="D62" s="752"/>
      <c r="E62" s="752"/>
      <c r="F62" s="752"/>
      <c r="G62" s="752"/>
      <c r="H62" s="755"/>
      <c r="I62" s="752"/>
      <c r="J62" s="757"/>
      <c r="K62" s="752"/>
      <c r="L62" s="752"/>
      <c r="M62" s="721" t="s">
        <v>1</v>
      </c>
      <c r="N62" s="722">
        <v>22879.598155</v>
      </c>
      <c r="O62" s="760"/>
      <c r="P62" s="724">
        <v>29.8281178687644</v>
      </c>
      <c r="Q62" s="775">
        <v>13906.958501999994</v>
      </c>
      <c r="R62" s="771"/>
      <c r="S62" s="721">
        <v>13.96499728838472</v>
      </c>
    </row>
    <row r="63" spans="1:19" ht="15.75">
      <c r="A63" s="807"/>
      <c r="B63" s="728"/>
      <c r="C63" s="728"/>
      <c r="D63" s="728"/>
      <c r="E63" s="728"/>
      <c r="F63" s="728"/>
      <c r="G63" s="728"/>
      <c r="H63" s="764"/>
      <c r="I63" s="728"/>
      <c r="J63" s="733"/>
      <c r="K63" s="728"/>
      <c r="L63" s="728"/>
      <c r="M63" s="734" t="s">
        <v>1</v>
      </c>
      <c r="N63" s="735">
        <v>18474.772003</v>
      </c>
      <c r="O63" s="808"/>
      <c r="P63" s="737">
        <v>32.316518629237926</v>
      </c>
      <c r="Q63" s="743">
        <v>7486.273096999983</v>
      </c>
      <c r="R63" s="809"/>
      <c r="S63" s="749">
        <v>9.896852144708271</v>
      </c>
    </row>
    <row r="64" spans="1:19" ht="15.75">
      <c r="A64" s="807"/>
      <c r="B64" s="728"/>
      <c r="C64" s="728"/>
      <c r="D64" s="728"/>
      <c r="E64" s="728"/>
      <c r="F64" s="728"/>
      <c r="G64" s="728"/>
      <c r="H64" s="764"/>
      <c r="I64" s="728"/>
      <c r="J64" s="733"/>
      <c r="K64" s="728"/>
      <c r="L64" s="728"/>
      <c r="M64" s="740" t="s">
        <v>1</v>
      </c>
      <c r="N64" s="735">
        <v>801.7</v>
      </c>
      <c r="O64" s="808"/>
      <c r="P64" s="737">
        <v>20.61720457760061</v>
      </c>
      <c r="Q64" s="743">
        <v>1027.8730000000005</v>
      </c>
      <c r="R64" s="728"/>
      <c r="S64" s="749">
        <v>21.915334100891233</v>
      </c>
    </row>
    <row r="65" spans="1:19" ht="15.75">
      <c r="A65" s="807"/>
      <c r="B65" s="728"/>
      <c r="C65" s="728"/>
      <c r="D65" s="728"/>
      <c r="E65" s="728"/>
      <c r="F65" s="728"/>
      <c r="G65" s="728"/>
      <c r="H65" s="764"/>
      <c r="I65" s="728"/>
      <c r="J65" s="733"/>
      <c r="K65" s="728"/>
      <c r="L65" s="728"/>
      <c r="M65" s="740" t="s">
        <v>1</v>
      </c>
      <c r="N65" s="735">
        <v>1152.0981300000003</v>
      </c>
      <c r="O65" s="808"/>
      <c r="P65" s="737">
        <v>8.604553826160997</v>
      </c>
      <c r="Q65" s="743">
        <v>5905.63667</v>
      </c>
      <c r="R65" s="728"/>
      <c r="S65" s="749">
        <v>40.61229879620388</v>
      </c>
    </row>
    <row r="66" spans="1:19" ht="15.75">
      <c r="A66" s="807"/>
      <c r="B66" s="728"/>
      <c r="C66" s="728"/>
      <c r="D66" s="728"/>
      <c r="E66" s="728"/>
      <c r="F66" s="728"/>
      <c r="G66" s="728"/>
      <c r="H66" s="764"/>
      <c r="I66" s="728"/>
      <c r="J66" s="733"/>
      <c r="K66" s="728"/>
      <c r="L66" s="728"/>
      <c r="M66" s="740" t="s">
        <v>1</v>
      </c>
      <c r="N66" s="735">
        <v>2451.0280219999995</v>
      </c>
      <c r="O66" s="766"/>
      <c r="P66" s="737">
        <v>108.51498747066897</v>
      </c>
      <c r="Q66" s="743">
        <v>-512.8242649999993</v>
      </c>
      <c r="R66" s="728"/>
      <c r="S66" s="749">
        <v>-10.888617402204618</v>
      </c>
    </row>
    <row r="67" spans="1:19" s="26" customFormat="1" ht="15.75">
      <c r="A67" s="806"/>
      <c r="B67" s="752"/>
      <c r="C67" s="752"/>
      <c r="D67" s="752"/>
      <c r="E67" s="752"/>
      <c r="F67" s="752"/>
      <c r="G67" s="752"/>
      <c r="H67" s="755"/>
      <c r="I67" s="752"/>
      <c r="J67" s="757"/>
      <c r="K67" s="752"/>
      <c r="L67" s="752"/>
      <c r="M67" s="726" t="s">
        <v>1</v>
      </c>
      <c r="N67" s="722">
        <v>7018.344820999999</v>
      </c>
      <c r="O67" s="760"/>
      <c r="P67" s="724" t="e">
        <v>#DIV/0!</v>
      </c>
      <c r="Q67" s="775">
        <v>9762.947712000001</v>
      </c>
      <c r="R67" s="812"/>
      <c r="S67" s="721">
        <v>139.1061277409414</v>
      </c>
    </row>
    <row r="68" spans="1:19" s="26" customFormat="1" ht="15.75">
      <c r="A68" s="806"/>
      <c r="B68" s="752"/>
      <c r="C68" s="752"/>
      <c r="D68" s="752"/>
      <c r="E68" s="752"/>
      <c r="F68" s="752"/>
      <c r="G68" s="752"/>
      <c r="H68" s="755"/>
      <c r="I68" s="752"/>
      <c r="J68" s="757"/>
      <c r="K68" s="752"/>
      <c r="L68" s="752"/>
      <c r="M68" s="726" t="s">
        <v>1</v>
      </c>
      <c r="N68" s="722">
        <v>957.4550092500004</v>
      </c>
      <c r="O68" s="760"/>
      <c r="P68" s="724">
        <v>179.63653648391312</v>
      </c>
      <c r="Q68" s="775">
        <v>1438.8417139999995</v>
      </c>
      <c r="R68" s="812"/>
      <c r="S68" s="721">
        <v>96.53735666719857</v>
      </c>
    </row>
    <row r="69" spans="1:19" ht="15.75">
      <c r="A69" s="807"/>
      <c r="B69" s="728"/>
      <c r="C69" s="728"/>
      <c r="D69" s="728"/>
      <c r="E69" s="728"/>
      <c r="F69" s="728"/>
      <c r="G69" s="728"/>
      <c r="H69" s="764"/>
      <c r="I69" s="728"/>
      <c r="J69" s="733"/>
      <c r="K69" s="728"/>
      <c r="L69" s="728"/>
      <c r="M69" s="734" t="s">
        <v>1</v>
      </c>
      <c r="N69" s="735">
        <v>-74.45483399999966</v>
      </c>
      <c r="O69" s="808"/>
      <c r="P69" s="737">
        <v>-94.72625190839663</v>
      </c>
      <c r="Q69" s="743">
        <v>-1.033266000000367</v>
      </c>
      <c r="R69" s="809"/>
      <c r="S69" s="749">
        <v>-24.927011366982796</v>
      </c>
    </row>
    <row r="70" spans="1:19" ht="15.75">
      <c r="A70" s="807"/>
      <c r="B70" s="728"/>
      <c r="C70" s="728"/>
      <c r="D70" s="728"/>
      <c r="E70" s="728"/>
      <c r="F70" s="728"/>
      <c r="G70" s="728"/>
      <c r="H70" s="764"/>
      <c r="I70" s="728"/>
      <c r="J70" s="733"/>
      <c r="K70" s="9"/>
      <c r="L70" s="728"/>
      <c r="M70" s="695"/>
      <c r="N70" s="735">
        <v>1486.30554</v>
      </c>
      <c r="O70" s="808"/>
      <c r="P70" s="737" t="e">
        <v>#DIV/0!</v>
      </c>
      <c r="Q70" s="743">
        <v>1439.8749799999998</v>
      </c>
      <c r="R70" s="9"/>
      <c r="S70" s="749">
        <v>96.87610933617322</v>
      </c>
    </row>
    <row r="71" spans="1:19" ht="15.75">
      <c r="A71" s="806"/>
      <c r="B71" s="752"/>
      <c r="C71" s="752"/>
      <c r="D71" s="752"/>
      <c r="E71" s="752"/>
      <c r="F71" s="752"/>
      <c r="G71" s="752"/>
      <c r="H71" s="755"/>
      <c r="I71" s="752"/>
      <c r="J71" s="757"/>
      <c r="K71" s="53"/>
      <c r="L71" s="752"/>
      <c r="M71" s="738"/>
      <c r="N71" s="735">
        <v>-1454.7981940000027</v>
      </c>
      <c r="O71" s="766"/>
      <c r="P71" s="737">
        <v>-4.656471774025776</v>
      </c>
      <c r="Q71" s="743">
        <v>-1470.719344999994</v>
      </c>
      <c r="R71" s="818"/>
      <c r="S71" s="749">
        <v>-4.937337410514007</v>
      </c>
    </row>
    <row r="72" spans="1:19" ht="15.75">
      <c r="A72" s="806"/>
      <c r="B72" s="752"/>
      <c r="C72" s="752"/>
      <c r="D72" s="752"/>
      <c r="E72" s="752"/>
      <c r="F72" s="752"/>
      <c r="G72" s="752"/>
      <c r="H72" s="755"/>
      <c r="I72" s="752"/>
      <c r="J72" s="757"/>
      <c r="K72" s="53"/>
      <c r="L72" s="752"/>
      <c r="M72" s="738"/>
      <c r="N72" s="735">
        <v>2403.1885927500007</v>
      </c>
      <c r="O72" s="819"/>
      <c r="P72" s="737">
        <v>13.379662149540348</v>
      </c>
      <c r="Q72" s="735">
        <v>10607.949663000003</v>
      </c>
      <c r="R72" s="818"/>
      <c r="S72" s="738">
        <v>52.08990735668594</v>
      </c>
    </row>
    <row r="73" spans="1:19" ht="12.75">
      <c r="A73" s="9"/>
      <c r="B73" s="728"/>
      <c r="C73" s="728"/>
      <c r="D73" s="728"/>
      <c r="E73" s="728"/>
      <c r="F73" s="733"/>
      <c r="G73" s="728"/>
      <c r="H73" s="733"/>
      <c r="I73" s="728"/>
      <c r="J73" s="733"/>
      <c r="K73" s="728"/>
      <c r="L73" s="728"/>
      <c r="M73" s="820"/>
      <c r="N73" s="728">
        <v>35690.79651875293</v>
      </c>
      <c r="O73" s="728" t="s">
        <v>9</v>
      </c>
      <c r="P73" s="728">
        <v>45.21546035983251</v>
      </c>
      <c r="Q73" s="728">
        <v>20363.044585064097</v>
      </c>
      <c r="R73" s="728" t="s">
        <v>10</v>
      </c>
      <c r="S73" s="728">
        <v>17.764810241046433</v>
      </c>
    </row>
    <row r="74" spans="1:19" ht="12.75">
      <c r="A74" s="9"/>
      <c r="B74" s="728"/>
      <c r="C74" s="728"/>
      <c r="D74" s="728"/>
      <c r="E74" s="728"/>
      <c r="F74" s="733"/>
      <c r="G74" s="728"/>
      <c r="H74" s="733"/>
      <c r="I74" s="728"/>
      <c r="J74" s="733"/>
      <c r="K74" s="728"/>
      <c r="L74" s="728"/>
      <c r="N74" s="728">
        <v>-12811.231426752933</v>
      </c>
      <c r="O74" s="728" t="s">
        <v>9</v>
      </c>
      <c r="P74" s="728">
        <v>574.4666733799017</v>
      </c>
      <c r="Q74" s="728">
        <v>-6456.086590064129</v>
      </c>
      <c r="R74" s="728" t="s">
        <v>10</v>
      </c>
      <c r="S74" s="728">
        <v>42.92228301017467</v>
      </c>
    </row>
    <row r="75" spans="1:19" ht="12.75">
      <c r="A75" s="9"/>
      <c r="B75" s="1129"/>
      <c r="C75" s="728"/>
      <c r="D75" s="728"/>
      <c r="E75" s="728"/>
      <c r="F75" s="728"/>
      <c r="G75" s="728"/>
      <c r="H75" s="733"/>
      <c r="I75" s="728"/>
      <c r="J75" s="733"/>
      <c r="K75" s="728"/>
      <c r="L75" s="728"/>
      <c r="N75" s="728">
        <v>-1577.6086112470803</v>
      </c>
      <c r="O75" s="728" t="s">
        <v>9</v>
      </c>
      <c r="P75" s="728">
        <v>-4.524866538380375</v>
      </c>
      <c r="Q75" s="728">
        <v>395.1188650641416</v>
      </c>
      <c r="R75" s="728" t="s">
        <v>10</v>
      </c>
      <c r="S75" s="728">
        <v>1.186981629395238</v>
      </c>
    </row>
    <row r="76" spans="1:12" ht="12.75">
      <c r="A76" s="36"/>
      <c r="B76" s="821"/>
      <c r="C76" s="821"/>
      <c r="D76" s="821"/>
      <c r="E76" s="821"/>
      <c r="F76" s="822"/>
      <c r="G76" s="9"/>
      <c r="H76" s="762"/>
      <c r="I76" s="9"/>
      <c r="J76" s="762"/>
      <c r="K76" s="9"/>
      <c r="L76" s="9"/>
    </row>
    <row r="77" spans="1:17" ht="12.75">
      <c r="A77" s="823"/>
      <c r="B77" s="9"/>
      <c r="C77" s="9"/>
      <c r="D77" s="9"/>
      <c r="E77" s="9"/>
      <c r="F77" s="762"/>
      <c r="G77" s="9"/>
      <c r="H77" s="762"/>
      <c r="I77" s="9"/>
      <c r="J77" s="762"/>
      <c r="K77" s="9"/>
      <c r="L77" s="9"/>
      <c r="Q77" s="7" t="s">
        <v>1</v>
      </c>
    </row>
    <row r="78" spans="1:19" ht="12.75">
      <c r="A78" s="824"/>
      <c r="B78" s="728"/>
      <c r="C78" s="728"/>
      <c r="D78" s="728"/>
      <c r="E78" s="728"/>
      <c r="F78" s="733"/>
      <c r="G78" s="728"/>
      <c r="H78" s="733"/>
      <c r="I78" s="728"/>
      <c r="J78" s="733"/>
      <c r="K78" s="728"/>
      <c r="L78" s="728"/>
      <c r="M78" s="820"/>
      <c r="N78" s="729"/>
      <c r="O78" s="728"/>
      <c r="P78" s="732"/>
      <c r="Q78" s="729"/>
      <c r="R78" s="728"/>
      <c r="S78" s="740"/>
    </row>
    <row r="79" spans="1:19" ht="12.75">
      <c r="A79" s="9"/>
      <c r="B79" s="728"/>
      <c r="C79" s="728"/>
      <c r="D79" s="728"/>
      <c r="E79" s="728"/>
      <c r="F79" s="733"/>
      <c r="G79" s="728"/>
      <c r="H79" s="733"/>
      <c r="I79" s="728"/>
      <c r="J79" s="733"/>
      <c r="K79" s="728"/>
      <c r="L79" s="728"/>
      <c r="M79" s="820"/>
      <c r="N79" s="728"/>
      <c r="O79" s="728"/>
      <c r="P79" s="728"/>
      <c r="Q79" s="728"/>
      <c r="R79" s="728"/>
      <c r="S79" s="728"/>
    </row>
    <row r="80" ht="13.5" thickBot="1"/>
    <row r="81" spans="13:19" ht="12.75">
      <c r="M81" s="685"/>
      <c r="N81" s="992" t="s">
        <v>850</v>
      </c>
      <c r="O81" s="993"/>
      <c r="P81" s="993"/>
      <c r="Q81" s="993"/>
      <c r="R81" s="993"/>
      <c r="S81" s="994"/>
    </row>
    <row r="82" spans="13:19" ht="12.75">
      <c r="M82" s="695"/>
      <c r="N82" s="995" t="s">
        <v>248</v>
      </c>
      <c r="O82" s="996"/>
      <c r="P82" s="997"/>
      <c r="Q82" s="826"/>
      <c r="R82" s="825" t="s">
        <v>85</v>
      </c>
      <c r="S82" s="827"/>
    </row>
    <row r="83" spans="13:19" ht="12.75">
      <c r="M83" s="709"/>
      <c r="N83" s="710" t="s">
        <v>7</v>
      </c>
      <c r="O83" s="711" t="s">
        <v>1</v>
      </c>
      <c r="P83" s="828" t="s">
        <v>852</v>
      </c>
      <c r="Q83" s="710" t="s">
        <v>7</v>
      </c>
      <c r="R83" s="711" t="s">
        <v>1</v>
      </c>
      <c r="S83" s="712" t="s">
        <v>852</v>
      </c>
    </row>
    <row r="84" spans="13:19" s="26" customFormat="1" ht="15.75">
      <c r="M84" s="721" t="s">
        <v>1</v>
      </c>
      <c r="N84" s="771">
        <v>87561.426</v>
      </c>
      <c r="O84" s="760"/>
      <c r="P84" s="778">
        <v>47.20083856131428</v>
      </c>
      <c r="Q84" s="775">
        <v>46900.266</v>
      </c>
      <c r="R84" s="761"/>
      <c r="S84" s="721">
        <v>17.175204246260627</v>
      </c>
    </row>
    <row r="85" spans="13:19" ht="15.75">
      <c r="M85" s="749" t="s">
        <v>1</v>
      </c>
      <c r="N85" s="744">
        <v>11515.324999999997</v>
      </c>
      <c r="O85" s="808"/>
      <c r="P85" s="747">
        <v>51.9773635153129</v>
      </c>
      <c r="Q85" s="743">
        <v>5038.387000000002</v>
      </c>
      <c r="R85" s="809"/>
      <c r="S85" s="749">
        <v>14.96410213002296</v>
      </c>
    </row>
    <row r="86" spans="13:19" ht="15.75">
      <c r="M86" s="740" t="s">
        <v>1</v>
      </c>
      <c r="N86" s="744">
        <v>10524.665</v>
      </c>
      <c r="O86" s="808"/>
      <c r="P86" s="747">
        <v>59.6112542833678</v>
      </c>
      <c r="Q86" s="743">
        <v>4764.567999999999</v>
      </c>
      <c r="R86" s="728"/>
      <c r="S86" s="749">
        <v>16.90752343004379</v>
      </c>
    </row>
    <row r="87" spans="13:19" ht="15.75">
      <c r="M87" s="740" t="s">
        <v>1</v>
      </c>
      <c r="N87" s="744">
        <v>990.66</v>
      </c>
      <c r="O87" s="808"/>
      <c r="P87" s="747">
        <v>22.019559902200488</v>
      </c>
      <c r="Q87" s="743">
        <v>273.8190000000004</v>
      </c>
      <c r="R87" s="728"/>
      <c r="S87" s="749">
        <v>4.98790453324979</v>
      </c>
    </row>
    <row r="88" spans="13:19" ht="15.75">
      <c r="M88" s="740" t="s">
        <v>1</v>
      </c>
      <c r="N88" s="744">
        <v>56540.09899999999</v>
      </c>
      <c r="O88" s="808"/>
      <c r="P88" s="747">
        <v>66.28304357510461</v>
      </c>
      <c r="Q88" s="743">
        <v>24332.73</v>
      </c>
      <c r="R88" s="728"/>
      <c r="S88" s="749">
        <v>17.154922072339566</v>
      </c>
    </row>
    <row r="89" spans="13:19" ht="15.75">
      <c r="M89" s="740" t="s">
        <v>1</v>
      </c>
      <c r="N89" s="744">
        <v>54889.87199999999</v>
      </c>
      <c r="O89" s="808"/>
      <c r="P89" s="747">
        <v>67.47596048055681</v>
      </c>
      <c r="Q89" s="743">
        <v>23655.896000000008</v>
      </c>
      <c r="R89" s="728"/>
      <c r="S89" s="749">
        <v>17.363760310585434</v>
      </c>
    </row>
    <row r="90" spans="13:19" ht="15.75">
      <c r="M90" s="740" t="s">
        <v>1</v>
      </c>
      <c r="N90" s="744">
        <v>1650.2269999999999</v>
      </c>
      <c r="O90" s="808"/>
      <c r="P90" s="747">
        <v>41.738801628853984</v>
      </c>
      <c r="Q90" s="743">
        <v>676.8340000000007</v>
      </c>
      <c r="R90" s="728"/>
      <c r="S90" s="749">
        <v>12.077851834972169</v>
      </c>
    </row>
    <row r="91" spans="13:19" ht="15.75">
      <c r="M91" s="740" t="s">
        <v>1</v>
      </c>
      <c r="N91" s="744">
        <v>18969.437000000005</v>
      </c>
      <c r="O91" s="808"/>
      <c r="P91" s="747">
        <v>24.929148914360518</v>
      </c>
      <c r="Q91" s="743">
        <v>17400.315000000002</v>
      </c>
      <c r="R91" s="728"/>
      <c r="S91" s="749">
        <v>18.304014007071977</v>
      </c>
    </row>
    <row r="92" spans="13:19" ht="15.75">
      <c r="M92" s="740" t="s">
        <v>1</v>
      </c>
      <c r="N92" s="744">
        <v>14902.937000000005</v>
      </c>
      <c r="O92" s="808"/>
      <c r="P92" s="747">
        <v>22.15180509064101</v>
      </c>
      <c r="Q92" s="743">
        <v>15255.277000000002</v>
      </c>
      <c r="R92" s="728"/>
      <c r="S92" s="749">
        <v>18.56339751195608</v>
      </c>
    </row>
    <row r="93" spans="13:19" ht="15.75">
      <c r="M93" s="740" t="s">
        <v>1</v>
      </c>
      <c r="N93" s="744">
        <v>4066.5</v>
      </c>
      <c r="O93" s="808"/>
      <c r="P93" s="747">
        <v>46.12112963593059</v>
      </c>
      <c r="Q93" s="743">
        <v>2145.0380000000005</v>
      </c>
      <c r="R93" s="728"/>
      <c r="S93" s="749">
        <v>16.649497419179575</v>
      </c>
    </row>
    <row r="94" spans="13:19" ht="15.75">
      <c r="M94" s="749" t="s">
        <v>1</v>
      </c>
      <c r="N94" s="744">
        <v>536.565</v>
      </c>
      <c r="O94" s="808"/>
      <c r="P94" s="747">
        <v>27.38554585821466</v>
      </c>
      <c r="Q94" s="743">
        <v>128.8340000000003</v>
      </c>
      <c r="R94" s="744"/>
      <c r="S94" s="749">
        <v>5.161897778926356</v>
      </c>
    </row>
    <row r="95" spans="13:19" s="26" customFormat="1" ht="15.75">
      <c r="M95" s="721" t="s">
        <v>1</v>
      </c>
      <c r="N95" s="771">
        <v>-962.452</v>
      </c>
      <c r="O95" s="723"/>
      <c r="P95" s="778">
        <v>-89.59709551293986</v>
      </c>
      <c r="Q95" s="775">
        <v>3783.152</v>
      </c>
      <c r="R95" s="771"/>
      <c r="S95" s="721">
        <v>3385.431506604145</v>
      </c>
    </row>
    <row r="96" spans="13:19" s="26" customFormat="1" ht="15.75">
      <c r="M96" s="721" t="s">
        <v>1</v>
      </c>
      <c r="N96" s="771">
        <v>-197.3</v>
      </c>
      <c r="O96" s="760"/>
      <c r="P96" s="778">
        <v>-94.90139490139494</v>
      </c>
      <c r="Q96" s="775">
        <v>2102.239</v>
      </c>
      <c r="R96" s="771"/>
      <c r="S96" s="721">
        <v>19832.443396226587</v>
      </c>
    </row>
    <row r="97" spans="13:19" s="26" customFormat="1" ht="16.5" thickBot="1">
      <c r="M97" s="829" t="s">
        <v>1</v>
      </c>
      <c r="N97" s="771">
        <v>25420.39</v>
      </c>
      <c r="O97" s="814"/>
      <c r="P97" s="778">
        <v>33.02322892593011</v>
      </c>
      <c r="Q97" s="775">
        <v>-3325.243000000002</v>
      </c>
      <c r="R97" s="714"/>
      <c r="S97" s="721">
        <v>-3.2473808735333796</v>
      </c>
    </row>
    <row r="98" spans="13:19" ht="16.5" thickBot="1">
      <c r="M98" s="773"/>
      <c r="N98" s="744">
        <v>10206.564</v>
      </c>
      <c r="O98" s="766"/>
      <c r="P98" s="747" t="e">
        <v>#DIV/0!</v>
      </c>
      <c r="Q98" s="743">
        <v>8522.975</v>
      </c>
      <c r="R98" s="728"/>
      <c r="S98" s="749">
        <v>83.50484061041502</v>
      </c>
    </row>
    <row r="99" spans="13:19" ht="16.5" thickBot="1">
      <c r="M99" s="773"/>
      <c r="N99" s="744">
        <v>16906.676</v>
      </c>
      <c r="O99" s="766"/>
      <c r="P99" s="747" t="e">
        <v>#DIV/0!</v>
      </c>
      <c r="Q99" s="743">
        <v>-7825.385</v>
      </c>
      <c r="R99" s="728"/>
      <c r="S99" s="749">
        <v>-46.28576900627894</v>
      </c>
    </row>
    <row r="100" spans="13:19" ht="16.5" thickBot="1">
      <c r="M100" s="773"/>
      <c r="N100" s="744">
        <v>75284.45</v>
      </c>
      <c r="O100" s="766"/>
      <c r="P100" s="747" t="e">
        <v>#DIV/0!</v>
      </c>
      <c r="Q100" s="743">
        <v>-4022.8329999999987</v>
      </c>
      <c r="R100" s="742"/>
      <c r="S100" s="749">
        <v>-5.343511176610839</v>
      </c>
    </row>
    <row r="101" spans="13:19" ht="16.5" thickBot="1">
      <c r="M101" s="773"/>
      <c r="N101" s="744"/>
      <c r="O101" s="808"/>
      <c r="P101" s="747"/>
      <c r="Q101" s="743"/>
      <c r="R101" s="742"/>
      <c r="S101" s="749"/>
    </row>
    <row r="102" spans="13:19" s="26" customFormat="1" ht="16.5" thickBot="1">
      <c r="M102" s="829" t="s">
        <v>1</v>
      </c>
      <c r="N102" s="771">
        <v>111822.06400000001</v>
      </c>
      <c r="O102" s="830"/>
      <c r="P102" s="778">
        <v>42.39416213363583</v>
      </c>
      <c r="Q102" s="775">
        <v>49460.41399999999</v>
      </c>
      <c r="R102" s="831"/>
      <c r="S102" s="721">
        <v>13.168736720081837</v>
      </c>
    </row>
    <row r="103" spans="13:19" ht="15.75">
      <c r="M103" s="749" t="s">
        <v>1</v>
      </c>
      <c r="N103" s="744">
        <v>11999.774129999998</v>
      </c>
      <c r="O103" s="766"/>
      <c r="P103" s="747">
        <v>27.813051357766007</v>
      </c>
      <c r="Q103" s="743">
        <v>8894.04367</v>
      </c>
      <c r="R103" s="744"/>
      <c r="S103" s="749">
        <v>16.12870953336372</v>
      </c>
    </row>
    <row r="104" spans="13:19" ht="15.75">
      <c r="M104" s="740" t="s">
        <v>1</v>
      </c>
      <c r="N104" s="744">
        <v>801.7</v>
      </c>
      <c r="O104" s="832"/>
      <c r="P104" s="747">
        <v>20.61720457760061</v>
      </c>
      <c r="Q104" s="743">
        <v>1027.8730000000005</v>
      </c>
      <c r="R104" s="809"/>
      <c r="S104" s="749">
        <v>21.915334100891233</v>
      </c>
    </row>
    <row r="105" spans="13:19" ht="15.75">
      <c r="M105" s="740" t="s">
        <v>1</v>
      </c>
      <c r="N105" s="744">
        <v>1152.0981300000003</v>
      </c>
      <c r="O105" s="808"/>
      <c r="P105" s="747">
        <v>8.604553826160997</v>
      </c>
      <c r="Q105" s="743">
        <v>5905.63667</v>
      </c>
      <c r="R105" s="728"/>
      <c r="S105" s="749">
        <v>40.61229879620388</v>
      </c>
    </row>
    <row r="106" spans="13:19" ht="15.75">
      <c r="M106" s="740" t="s">
        <v>1</v>
      </c>
      <c r="N106" s="744">
        <v>-168.56899999999996</v>
      </c>
      <c r="O106" s="808"/>
      <c r="P106" s="747">
        <v>-23.44492350486787</v>
      </c>
      <c r="Q106" s="743">
        <v>-103.77200000000005</v>
      </c>
      <c r="R106" s="728"/>
      <c r="S106" s="749">
        <v>-18.852862574963993</v>
      </c>
    </row>
    <row r="107" spans="13:19" ht="15.75">
      <c r="M107" s="740" t="s">
        <v>1</v>
      </c>
      <c r="N107" s="744">
        <v>10926.552000000003</v>
      </c>
      <c r="O107" s="808"/>
      <c r="P107" s="747">
        <v>47.21300085122565</v>
      </c>
      <c r="Q107" s="743">
        <v>816.3470000000016</v>
      </c>
      <c r="R107" s="728"/>
      <c r="S107" s="749">
        <v>2.396111941501491</v>
      </c>
    </row>
    <row r="108" spans="13:19" ht="15.75">
      <c r="M108" s="749" t="s">
        <v>1</v>
      </c>
      <c r="N108" s="744">
        <v>-712.0070000000001</v>
      </c>
      <c r="O108" s="766"/>
      <c r="P108" s="747">
        <v>-35.5222011574536</v>
      </c>
      <c r="Q108" s="743">
        <v>1247.9589999999998</v>
      </c>
      <c r="R108" s="744"/>
      <c r="S108" s="749">
        <v>96.5618817186413</v>
      </c>
    </row>
    <row r="109" spans="13:19" s="26" customFormat="1" ht="15.75">
      <c r="M109" s="721" t="s">
        <v>1</v>
      </c>
      <c r="N109" s="771">
        <v>104337.95529999997</v>
      </c>
      <c r="O109" s="760"/>
      <c r="P109" s="778">
        <v>57.49034596045733</v>
      </c>
      <c r="Q109" s="775">
        <v>43243.177000000025</v>
      </c>
      <c r="R109" s="771"/>
      <c r="S109" s="721">
        <v>15.129210196394496</v>
      </c>
    </row>
    <row r="110" spans="13:19" s="833" customFormat="1" ht="15.75">
      <c r="M110" s="834"/>
      <c r="N110" s="835"/>
      <c r="O110" s="836"/>
      <c r="P110" s="837"/>
      <c r="Q110" s="838"/>
      <c r="R110" s="839"/>
      <c r="S110" s="840"/>
    </row>
    <row r="111" spans="13:19" ht="15.75">
      <c r="M111" s="740" t="s">
        <v>1</v>
      </c>
      <c r="N111" s="744">
        <v>17984.615299999994</v>
      </c>
      <c r="O111" s="832"/>
      <c r="P111" s="747">
        <v>57.03845467079246</v>
      </c>
      <c r="Q111" s="743">
        <v>7947.824000000008</v>
      </c>
      <c r="R111" s="809"/>
      <c r="S111" s="749">
        <v>16.05124880592465</v>
      </c>
    </row>
    <row r="112" spans="13:19" ht="15.75">
      <c r="M112" s="740" t="s">
        <v>1</v>
      </c>
      <c r="N112" s="744">
        <v>2590.8189999999995</v>
      </c>
      <c r="O112" s="808"/>
      <c r="P112" s="747">
        <v>75.50546440124732</v>
      </c>
      <c r="Q112" s="743">
        <v>-878.0969999999998</v>
      </c>
      <c r="R112" s="728"/>
      <c r="S112" s="749">
        <v>-14.581196419399877</v>
      </c>
    </row>
    <row r="113" spans="13:19" ht="15.75">
      <c r="M113" s="740" t="s">
        <v>1</v>
      </c>
      <c r="N113" s="744">
        <v>1483.225</v>
      </c>
      <c r="O113" s="808"/>
      <c r="P113" s="747">
        <v>14.901991319374657</v>
      </c>
      <c r="Q113" s="743">
        <v>-5490.295999999999</v>
      </c>
      <c r="R113" s="728"/>
      <c r="S113" s="749">
        <v>-48.007100120885674</v>
      </c>
    </row>
    <row r="114" spans="13:19" ht="15.75">
      <c r="M114" s="740"/>
      <c r="N114" s="744"/>
      <c r="O114" s="808"/>
      <c r="P114" s="747"/>
      <c r="Q114" s="743"/>
      <c r="R114" s="728"/>
      <c r="S114" s="749"/>
    </row>
    <row r="115" spans="13:19" ht="15.75">
      <c r="M115" s="740"/>
      <c r="N115" s="744"/>
      <c r="O115" s="808"/>
      <c r="P115" s="747"/>
      <c r="Q115" s="743"/>
      <c r="R115" s="728"/>
      <c r="S115" s="749"/>
    </row>
    <row r="116" spans="13:19" ht="15.75">
      <c r="M116" s="740" t="s">
        <v>1</v>
      </c>
      <c r="N116" s="744">
        <v>82893.1</v>
      </c>
      <c r="O116" s="808"/>
      <c r="P116" s="747">
        <v>61.525849316664804</v>
      </c>
      <c r="Q116" s="743">
        <v>41860.081000000006</v>
      </c>
      <c r="R116" s="728"/>
      <c r="S116" s="749">
        <v>19.23522483940043</v>
      </c>
    </row>
    <row r="117" spans="13:19" ht="15.75">
      <c r="M117" s="740"/>
      <c r="N117" s="744">
        <v>173970.11</v>
      </c>
      <c r="O117" s="808"/>
      <c r="P117" s="747" t="e">
        <v>#DIV/0!</v>
      </c>
      <c r="Q117" s="743">
        <v>50042.90400000001</v>
      </c>
      <c r="R117" s="728"/>
      <c r="S117" s="749">
        <v>28.76523099284125</v>
      </c>
    </row>
    <row r="118" spans="13:19" ht="15.75">
      <c r="M118" s="740"/>
      <c r="N118" s="744">
        <v>43651.89</v>
      </c>
      <c r="O118" s="808"/>
      <c r="P118" s="747" t="e">
        <v>#DIV/0!</v>
      </c>
      <c r="Q118" s="743">
        <v>-8182.822999999997</v>
      </c>
      <c r="R118" s="728"/>
      <c r="S118" s="749">
        <v>-18.74563277787055</v>
      </c>
    </row>
    <row r="119" spans="13:19" ht="15.75">
      <c r="M119" s="740"/>
      <c r="N119" s="744"/>
      <c r="O119" s="808"/>
      <c r="P119" s="747"/>
      <c r="Q119" s="743"/>
      <c r="R119" s="728"/>
      <c r="S119" s="749"/>
    </row>
    <row r="120" spans="13:19" ht="15.75">
      <c r="M120" s="740" t="s">
        <v>1</v>
      </c>
      <c r="N120" s="744">
        <v>-613.8040000000001</v>
      </c>
      <c r="O120" s="766"/>
      <c r="P120" s="747">
        <v>-33.29196723978956</v>
      </c>
      <c r="Q120" s="743">
        <v>-196.335</v>
      </c>
      <c r="R120" s="728"/>
      <c r="S120" s="749">
        <v>-15.96354488509598</v>
      </c>
    </row>
    <row r="121" spans="13:19" s="26" customFormat="1" ht="15.75">
      <c r="M121" s="721" t="s">
        <v>1</v>
      </c>
      <c r="N121" s="771">
        <v>0</v>
      </c>
      <c r="O121" s="760"/>
      <c r="P121" s="778" t="e">
        <v>#DIV/0!</v>
      </c>
      <c r="Q121" s="775">
        <v>0</v>
      </c>
      <c r="R121" s="812"/>
      <c r="S121" s="721" t="e">
        <v>#DIV/0!</v>
      </c>
    </row>
    <row r="122" spans="13:19" s="841" customFormat="1" ht="15.75">
      <c r="M122" s="721" t="s">
        <v>1</v>
      </c>
      <c r="N122" s="842">
        <v>-4515.715300000011</v>
      </c>
      <c r="O122" s="723"/>
      <c r="P122" s="724">
        <v>-11.53869267870018</v>
      </c>
      <c r="Q122" s="722">
        <v>-2676.7</v>
      </c>
      <c r="R122" s="812"/>
      <c r="S122" s="726">
        <v>-7.7317250005054845</v>
      </c>
    </row>
    <row r="123" spans="13:19" s="843" customFormat="1" ht="15.75">
      <c r="M123" s="728"/>
      <c r="N123" s="728"/>
      <c r="O123" s="808"/>
      <c r="P123" s="728"/>
      <c r="Q123" s="728"/>
      <c r="R123" s="728"/>
      <c r="S123" s="728"/>
    </row>
    <row r="124" spans="14:19" ht="12.75">
      <c r="N124" s="728">
        <v>3634.0920000000006</v>
      </c>
      <c r="O124" s="728" t="s">
        <v>9</v>
      </c>
      <c r="P124" s="728">
        <v>44.166306117984504</v>
      </c>
      <c r="Q124" s="728">
        <v>-4681.689999999993</v>
      </c>
      <c r="R124" s="728" t="s">
        <v>10</v>
      </c>
      <c r="S124" s="728">
        <v>-39.46699339385671</v>
      </c>
    </row>
    <row r="125" spans="14:19" ht="12.75">
      <c r="N125" s="728">
        <v>77219.89713</v>
      </c>
      <c r="O125" s="728" t="s">
        <v>9</v>
      </c>
      <c r="P125" s="728">
        <v>48.25932901194486</v>
      </c>
      <c r="Q125" s="728">
        <v>48486.37167000002</v>
      </c>
      <c r="R125" s="728" t="s">
        <v>10</v>
      </c>
      <c r="S125" s="728">
        <v>20.438532807621424</v>
      </c>
    </row>
    <row r="126" spans="14:19" ht="12.75">
      <c r="N126" s="728">
        <v>27977.197000000007</v>
      </c>
      <c r="O126" s="728" t="s">
        <v>9</v>
      </c>
      <c r="P126" s="728">
        <v>72.65219276833108</v>
      </c>
      <c r="Q126" s="728">
        <v>-1896.5020000000077</v>
      </c>
      <c r="R126" s="728" t="s">
        <v>10</v>
      </c>
      <c r="S126" s="728">
        <v>-2.8525005197742415</v>
      </c>
    </row>
    <row r="127" spans="14:19" ht="12.75">
      <c r="N127" s="728">
        <v>80854.03899999999</v>
      </c>
      <c r="O127" s="728"/>
      <c r="P127" s="728">
        <v>48.05917729889412</v>
      </c>
      <c r="Q127" s="728">
        <v>43804.57500000007</v>
      </c>
      <c r="R127" s="728"/>
      <c r="S127" s="728">
        <v>17.585663214103764</v>
      </c>
    </row>
    <row r="128" spans="14:19" ht="12.75">
      <c r="N128" s="728">
        <v>6707.386999999999</v>
      </c>
      <c r="O128" s="728"/>
      <c r="P128" s="728">
        <v>38.83904758044435</v>
      </c>
      <c r="Q128" s="728">
        <v>3095.6910000000025</v>
      </c>
      <c r="R128" s="728"/>
      <c r="S128" s="728">
        <v>12.911038776311745</v>
      </c>
    </row>
    <row r="130" s="800" customFormat="1" ht="12.75"/>
    <row r="131" spans="1:12" s="800" customFormat="1" ht="12.75">
      <c r="A131" s="844"/>
      <c r="B131" s="844"/>
      <c r="C131" s="762"/>
      <c r="D131" s="762"/>
      <c r="E131" s="762"/>
      <c r="F131" s="762"/>
      <c r="G131" s="762"/>
      <c r="H131" s="762"/>
      <c r="I131" s="762"/>
      <c r="J131" s="762"/>
      <c r="K131" s="762"/>
      <c r="L131" s="762"/>
    </row>
    <row r="132" spans="1:2" ht="13.5" thickBot="1">
      <c r="A132" s="845" t="s">
        <v>856</v>
      </c>
      <c r="B132" s="845"/>
    </row>
    <row r="133" spans="7:13" ht="13.5" thickBot="1">
      <c r="G133" s="846" t="s">
        <v>849</v>
      </c>
      <c r="H133" s="847"/>
      <c r="I133" s="848"/>
      <c r="J133" s="849"/>
      <c r="K133" s="850"/>
      <c r="L133" s="848"/>
      <c r="M133" s="682"/>
    </row>
    <row r="134" spans="1:13" ht="12.75">
      <c r="A134" s="851"/>
      <c r="B134" s="852"/>
      <c r="C134" s="853">
        <v>2005</v>
      </c>
      <c r="D134" s="854">
        <v>2006</v>
      </c>
      <c r="E134" s="854">
        <v>2006</v>
      </c>
      <c r="F134" s="855">
        <v>2007</v>
      </c>
      <c r="G134" s="856"/>
      <c r="H134" s="857" t="s">
        <v>2</v>
      </c>
      <c r="I134" s="685"/>
      <c r="J134" s="858"/>
      <c r="K134" s="859" t="s">
        <v>3</v>
      </c>
      <c r="L134" s="686"/>
      <c r="M134" s="860"/>
    </row>
    <row r="135" spans="1:13" ht="12.75">
      <c r="A135" s="861"/>
      <c r="B135" s="54"/>
      <c r="C135" s="862" t="s">
        <v>4</v>
      </c>
      <c r="D135" s="863" t="s">
        <v>806</v>
      </c>
      <c r="E135" s="863" t="s">
        <v>6</v>
      </c>
      <c r="F135" s="864" t="s">
        <v>807</v>
      </c>
      <c r="G135" s="865" t="s">
        <v>7</v>
      </c>
      <c r="H135" s="866" t="s">
        <v>1</v>
      </c>
      <c r="I135" s="867" t="s">
        <v>852</v>
      </c>
      <c r="J135" s="868" t="s">
        <v>7</v>
      </c>
      <c r="K135" s="711" t="s">
        <v>1</v>
      </c>
      <c r="L135" s="712" t="s">
        <v>852</v>
      </c>
      <c r="M135" s="709"/>
    </row>
    <row r="136" spans="1:13" s="843" customFormat="1" ht="12.75">
      <c r="A136" s="869" t="s">
        <v>857</v>
      </c>
      <c r="B136" s="870"/>
      <c r="C136" s="728">
        <v>103854.21501475794</v>
      </c>
      <c r="D136" s="871">
        <v>114625.73654749389</v>
      </c>
      <c r="E136" s="871">
        <v>131563.37373414062</v>
      </c>
      <c r="F136" s="872">
        <v>134988.78113255798</v>
      </c>
      <c r="G136" s="873">
        <v>10771.521532735947</v>
      </c>
      <c r="H136" s="733"/>
      <c r="I136" s="871">
        <v>10.371771170968158</v>
      </c>
      <c r="J136" s="874">
        <v>3425.407398417359</v>
      </c>
      <c r="K136" s="728"/>
      <c r="L136" s="740">
        <v>2.6036177860103535</v>
      </c>
      <c r="M136" s="875"/>
    </row>
    <row r="137" spans="1:13" s="843" customFormat="1" ht="12.75">
      <c r="A137" s="869" t="s">
        <v>858</v>
      </c>
      <c r="B137" s="870"/>
      <c r="C137" s="728">
        <v>105444.17585475794</v>
      </c>
      <c r="D137" s="871">
        <v>116116.18725349389</v>
      </c>
      <c r="E137" s="871">
        <v>133130.01961414062</v>
      </c>
      <c r="F137" s="876">
        <v>137918.073552558</v>
      </c>
      <c r="G137" s="873">
        <v>10672.011398735951</v>
      </c>
      <c r="H137" s="733"/>
      <c r="I137" s="871">
        <v>10.121006032078917</v>
      </c>
      <c r="J137" s="874">
        <v>4788.053938417375</v>
      </c>
      <c r="K137" s="728"/>
      <c r="L137" s="740">
        <v>3.5965246247952964</v>
      </c>
      <c r="M137" s="875"/>
    </row>
    <row r="138" spans="1:13" s="843" customFormat="1" ht="12.75">
      <c r="A138" s="869" t="s">
        <v>859</v>
      </c>
      <c r="B138" s="870"/>
      <c r="C138" s="728">
        <v>1589.9608400000004</v>
      </c>
      <c r="D138" s="871">
        <v>1490.4507060000003</v>
      </c>
      <c r="E138" s="871">
        <v>1566.6458800000003</v>
      </c>
      <c r="F138" s="876">
        <v>2929.2924199999998</v>
      </c>
      <c r="G138" s="873">
        <v>-99.51013400000011</v>
      </c>
      <c r="H138" s="733"/>
      <c r="I138" s="871">
        <v>-6.258653137645835</v>
      </c>
      <c r="J138" s="874">
        <v>1362.6465399999995</v>
      </c>
      <c r="K138" s="728"/>
      <c r="L138" s="740">
        <v>86.97859276277542</v>
      </c>
      <c r="M138" s="875"/>
    </row>
    <row r="139" spans="1:13" s="843" customFormat="1" ht="12.75">
      <c r="A139" s="869" t="s">
        <v>860</v>
      </c>
      <c r="B139" s="870"/>
      <c r="C139" s="728">
        <v>-7314.996653557944</v>
      </c>
      <c r="D139" s="871">
        <v>-15041.340155493875</v>
      </c>
      <c r="E139" s="871">
        <v>-20820.25745214062</v>
      </c>
      <c r="F139" s="876">
        <v>-21497.426745558012</v>
      </c>
      <c r="G139" s="873">
        <v>-7726.343501935931</v>
      </c>
      <c r="H139" s="733"/>
      <c r="I139" s="871">
        <v>105.62333611154713</v>
      </c>
      <c r="J139" s="874">
        <v>-677.1692934173916</v>
      </c>
      <c r="K139" s="728"/>
      <c r="L139" s="740">
        <v>3.252453986095013</v>
      </c>
      <c r="M139" s="875"/>
    </row>
    <row r="140" spans="1:13" s="843" customFormat="1" ht="12.75">
      <c r="A140" s="869" t="s">
        <v>861</v>
      </c>
      <c r="B140" s="870"/>
      <c r="C140" s="728">
        <v>37380.343415442054</v>
      </c>
      <c r="D140" s="871">
        <v>42129.399367506114</v>
      </c>
      <c r="E140" s="871">
        <v>34446.99073585938</v>
      </c>
      <c r="F140" s="876">
        <v>54573.490807441995</v>
      </c>
      <c r="G140" s="873">
        <v>4749.05595206406</v>
      </c>
      <c r="H140" s="733"/>
      <c r="I140" s="871">
        <v>12.704687860364054</v>
      </c>
      <c r="J140" s="874">
        <v>20126.500071582617</v>
      </c>
      <c r="K140" s="728"/>
      <c r="L140" s="740">
        <v>58.42745517573149</v>
      </c>
      <c r="M140" s="875"/>
    </row>
    <row r="141" spans="1:13" s="843" customFormat="1" ht="12.75">
      <c r="A141" s="869" t="s">
        <v>862</v>
      </c>
      <c r="B141" s="870"/>
      <c r="C141" s="728">
        <v>15343.7842</v>
      </c>
      <c r="D141" s="871">
        <v>19518.806673999996</v>
      </c>
      <c r="E141" s="871">
        <v>12108.665070000001</v>
      </c>
      <c r="F141" s="876">
        <v>18701.595670000006</v>
      </c>
      <c r="G141" s="873">
        <v>4175.022473999996</v>
      </c>
      <c r="H141" s="733"/>
      <c r="I141" s="871">
        <v>27.209861788853857</v>
      </c>
      <c r="J141" s="874">
        <v>6592.930600000005</v>
      </c>
      <c r="K141" s="728"/>
      <c r="L141" s="740">
        <v>54.4480383418517</v>
      </c>
      <c r="M141" s="875"/>
    </row>
    <row r="142" spans="1:13" s="843" customFormat="1" ht="12.75">
      <c r="A142" s="869" t="s">
        <v>863</v>
      </c>
      <c r="B142" s="870"/>
      <c r="C142" s="728">
        <v>1335.165</v>
      </c>
      <c r="D142" s="871">
        <v>1214.443</v>
      </c>
      <c r="E142" s="871">
        <v>1046.95251</v>
      </c>
      <c r="F142" s="876">
        <v>733.6795000000001</v>
      </c>
      <c r="G142" s="873">
        <v>-120.72199999999998</v>
      </c>
      <c r="H142" s="733"/>
      <c r="I142" s="871">
        <v>-9.041728924889432</v>
      </c>
      <c r="J142" s="874">
        <v>-313.27301</v>
      </c>
      <c r="K142" s="728"/>
      <c r="L142" s="740">
        <v>-29.922370595395964</v>
      </c>
      <c r="M142" s="875"/>
    </row>
    <row r="143" spans="1:13" s="843" customFormat="1" ht="12.75">
      <c r="A143" s="869" t="s">
        <v>864</v>
      </c>
      <c r="B143" s="870"/>
      <c r="C143" s="728">
        <v>1723.9787999999999</v>
      </c>
      <c r="D143" s="871">
        <v>111.748</v>
      </c>
      <c r="E143" s="871">
        <v>329.165</v>
      </c>
      <c r="F143" s="876">
        <v>3894.9</v>
      </c>
      <c r="G143" s="873">
        <v>-1612.2307999999998</v>
      </c>
      <c r="H143" s="733"/>
      <c r="I143" s="871">
        <v>-93.51801773896523</v>
      </c>
      <c r="J143" s="874">
        <v>3565.735</v>
      </c>
      <c r="K143" s="728"/>
      <c r="L143" s="740">
        <v>1083.2667507177252</v>
      </c>
      <c r="M143" s="875"/>
    </row>
    <row r="144" spans="1:13" s="843" customFormat="1" ht="12.75">
      <c r="A144" s="869" t="s">
        <v>865</v>
      </c>
      <c r="B144" s="870"/>
      <c r="C144" s="728">
        <v>3746.874592</v>
      </c>
      <c r="D144" s="871">
        <v>4419.705409</v>
      </c>
      <c r="E144" s="871">
        <v>3208.52742</v>
      </c>
      <c r="F144" s="876">
        <v>5636.5079000000005</v>
      </c>
      <c r="G144" s="873">
        <v>672.830817</v>
      </c>
      <c r="H144" s="733"/>
      <c r="I144" s="871">
        <v>17.957121341519404</v>
      </c>
      <c r="J144" s="874">
        <v>2427.9804800000006</v>
      </c>
      <c r="K144" s="728"/>
      <c r="L144" s="740">
        <v>75.67273587457764</v>
      </c>
      <c r="M144" s="875"/>
    </row>
    <row r="145" spans="1:13" s="843" customFormat="1" ht="12.75">
      <c r="A145" s="869" t="s">
        <v>866</v>
      </c>
      <c r="B145" s="870"/>
      <c r="C145" s="728">
        <v>15230.540823442057</v>
      </c>
      <c r="D145" s="871">
        <v>16864.69628450612</v>
      </c>
      <c r="E145" s="871">
        <v>17753.680735859376</v>
      </c>
      <c r="F145" s="876">
        <v>25606.80773744199</v>
      </c>
      <c r="G145" s="873">
        <v>1634.1554610640633</v>
      </c>
      <c r="H145" s="733"/>
      <c r="I145" s="871">
        <v>10.729464436015668</v>
      </c>
      <c r="J145" s="874">
        <v>7853.127001582616</v>
      </c>
      <c r="K145" s="728"/>
      <c r="L145" s="740">
        <v>44.233796464079994</v>
      </c>
      <c r="M145" s="875"/>
    </row>
    <row r="146" spans="1:13" s="843" customFormat="1" ht="12.75">
      <c r="A146" s="869" t="s">
        <v>867</v>
      </c>
      <c r="B146" s="870"/>
      <c r="C146" s="728">
        <v>44695.340069</v>
      </c>
      <c r="D146" s="871">
        <v>57170.73952299999</v>
      </c>
      <c r="E146" s="871">
        <v>55267.248188</v>
      </c>
      <c r="F146" s="876">
        <v>76070.917553</v>
      </c>
      <c r="G146" s="873">
        <v>12475.399453999991</v>
      </c>
      <c r="H146" s="733"/>
      <c r="I146" s="871">
        <v>27.91208084498441</v>
      </c>
      <c r="J146" s="874">
        <v>20803.66936500001</v>
      </c>
      <c r="K146" s="728"/>
      <c r="L146" s="740">
        <v>37.64194897895612</v>
      </c>
      <c r="M146" s="875"/>
    </row>
    <row r="147" spans="1:13" s="843" customFormat="1" ht="12.75">
      <c r="A147" s="869" t="s">
        <v>868</v>
      </c>
      <c r="B147" s="870"/>
      <c r="C147" s="728">
        <v>0</v>
      </c>
      <c r="D147" s="871">
        <v>7018.344820999999</v>
      </c>
      <c r="E147" s="871">
        <v>0</v>
      </c>
      <c r="F147" s="876">
        <v>16781.292533</v>
      </c>
      <c r="G147" s="873">
        <v>7018.344820999999</v>
      </c>
      <c r="H147" s="733"/>
      <c r="I147" s="871" t="e">
        <v>#DIV/0!</v>
      </c>
      <c r="J147" s="874">
        <v>16781.292533</v>
      </c>
      <c r="K147" s="728"/>
      <c r="L147" s="740" t="e">
        <v>#DIV/0!</v>
      </c>
      <c r="M147" s="875"/>
    </row>
    <row r="148" spans="1:13" s="843" customFormat="1" ht="12.75">
      <c r="A148" s="869" t="s">
        <v>869</v>
      </c>
      <c r="B148" s="870"/>
      <c r="C148" s="728">
        <v>28004.132363</v>
      </c>
      <c r="D148" s="871">
        <v>29787.701805999994</v>
      </c>
      <c r="E148" s="871">
        <v>34285.974854</v>
      </c>
      <c r="F148" s="876">
        <v>28316.982461</v>
      </c>
      <c r="G148" s="873">
        <v>1783.569442999993</v>
      </c>
      <c r="H148" s="733"/>
      <c r="I148" s="871">
        <v>6.368950910103913</v>
      </c>
      <c r="J148" s="874">
        <v>-5968.992393</v>
      </c>
      <c r="K148" s="728"/>
      <c r="L148" s="740">
        <v>-17.40942883618671</v>
      </c>
      <c r="M148" s="875"/>
    </row>
    <row r="149" spans="1:13" s="843" customFormat="1" ht="13.5" thickBot="1">
      <c r="A149" s="877" t="s">
        <v>870</v>
      </c>
      <c r="B149" s="878"/>
      <c r="C149" s="742">
        <v>16691.207706</v>
      </c>
      <c r="D149" s="879">
        <v>20364.692896</v>
      </c>
      <c r="E149" s="879">
        <v>20981.273333999998</v>
      </c>
      <c r="F149" s="880">
        <v>30972.642559000004</v>
      </c>
      <c r="G149" s="881">
        <v>3673.4851899999994</v>
      </c>
      <c r="H149" s="882"/>
      <c r="I149" s="879">
        <v>22.00850444560395</v>
      </c>
      <c r="J149" s="883">
        <v>9991.369225000006</v>
      </c>
      <c r="K149" s="742"/>
      <c r="L149" s="773">
        <v>47.6204140041828</v>
      </c>
      <c r="M149" s="875"/>
    </row>
    <row r="150" spans="1:13" s="843" customFormat="1" ht="12.75">
      <c r="A150" s="884" t="s">
        <v>871</v>
      </c>
      <c r="B150" s="885"/>
      <c r="C150" s="728">
        <v>96539.2183612</v>
      </c>
      <c r="D150" s="871">
        <v>99584.39639200001</v>
      </c>
      <c r="E150" s="871">
        <v>110743.116282</v>
      </c>
      <c r="F150" s="876">
        <v>113491.35438699997</v>
      </c>
      <c r="G150" s="873">
        <v>3045.178030800016</v>
      </c>
      <c r="H150" s="733"/>
      <c r="I150" s="871">
        <v>3.1543429525258113</v>
      </c>
      <c r="J150" s="874">
        <v>2748.2381049999676</v>
      </c>
      <c r="K150" s="728"/>
      <c r="L150" s="740">
        <v>2.4816333486604814</v>
      </c>
      <c r="M150" s="875"/>
    </row>
    <row r="151" spans="1:13" s="843" customFormat="1" ht="12.75">
      <c r="A151" s="884" t="s">
        <v>872</v>
      </c>
      <c r="B151" s="885"/>
      <c r="C151" s="728">
        <v>96539.240397</v>
      </c>
      <c r="D151" s="871">
        <v>99584.398155</v>
      </c>
      <c r="E151" s="871">
        <v>110743.15593699999</v>
      </c>
      <c r="F151" s="876">
        <v>113491.356657</v>
      </c>
      <c r="G151" s="873">
        <v>3045.157758000001</v>
      </c>
      <c r="H151" s="733"/>
      <c r="I151" s="871">
        <v>3.1543212329798185</v>
      </c>
      <c r="J151" s="874">
        <v>2748.200720000008</v>
      </c>
      <c r="K151" s="728"/>
      <c r="L151" s="740">
        <v>2.481598701741366</v>
      </c>
      <c r="M151" s="875"/>
    </row>
    <row r="152" spans="1:13" s="843" customFormat="1" ht="12.75">
      <c r="A152" s="869" t="s">
        <v>873</v>
      </c>
      <c r="B152" s="870"/>
      <c r="C152" s="728">
        <v>68784.110897</v>
      </c>
      <c r="D152" s="871">
        <v>75642.972003</v>
      </c>
      <c r="E152" s="871">
        <v>77625.37592399999</v>
      </c>
      <c r="F152" s="876">
        <v>83129.24509999999</v>
      </c>
      <c r="G152" s="873">
        <v>6858.861105999997</v>
      </c>
      <c r="H152" s="733"/>
      <c r="I152" s="871">
        <v>9.971577762007742</v>
      </c>
      <c r="J152" s="874">
        <v>5503.869175999993</v>
      </c>
      <c r="K152" s="728"/>
      <c r="L152" s="740">
        <v>7.0902963244759265</v>
      </c>
      <c r="M152" s="875"/>
    </row>
    <row r="153" spans="1:13" s="843" customFormat="1" ht="12.75">
      <c r="A153" s="869" t="s">
        <v>874</v>
      </c>
      <c r="B153" s="870"/>
      <c r="C153" s="728">
        <v>4772.991</v>
      </c>
      <c r="D153" s="871">
        <v>4690.2</v>
      </c>
      <c r="E153" s="871">
        <v>6054.434</v>
      </c>
      <c r="F153" s="876">
        <v>5718.073</v>
      </c>
      <c r="G153" s="873">
        <v>-82.79100000000017</v>
      </c>
      <c r="H153" s="733"/>
      <c r="I153" s="871">
        <v>-1.7345727238957744</v>
      </c>
      <c r="J153" s="874">
        <v>-336.3609999999999</v>
      </c>
      <c r="K153" s="728"/>
      <c r="L153" s="740">
        <v>-5.555614282028673</v>
      </c>
      <c r="M153" s="875"/>
    </row>
    <row r="154" spans="1:13" s="843" customFormat="1" ht="12.75">
      <c r="A154" s="869" t="s">
        <v>875</v>
      </c>
      <c r="B154" s="870"/>
      <c r="C154" s="728">
        <v>20234.02</v>
      </c>
      <c r="D154" s="871">
        <v>14541.49813</v>
      </c>
      <c r="E154" s="871">
        <v>22907.868990000003</v>
      </c>
      <c r="F154" s="876">
        <v>20447.1348</v>
      </c>
      <c r="G154" s="873">
        <v>-5692.5218700000005</v>
      </c>
      <c r="H154" s="733"/>
      <c r="I154" s="871">
        <v>-28.13342020023703</v>
      </c>
      <c r="J154" s="874">
        <v>-2460.734190000003</v>
      </c>
      <c r="K154" s="728"/>
      <c r="L154" s="740">
        <v>-10.741872982922112</v>
      </c>
      <c r="M154" s="875"/>
    </row>
    <row r="155" spans="1:13" s="843" customFormat="1" ht="12.75">
      <c r="A155" s="869" t="s">
        <v>876</v>
      </c>
      <c r="B155" s="870"/>
      <c r="C155" s="728">
        <v>2748.1184999999987</v>
      </c>
      <c r="D155" s="871">
        <v>4709.728021999999</v>
      </c>
      <c r="E155" s="871">
        <v>4155.4770229999995</v>
      </c>
      <c r="F155" s="876">
        <v>4196.903757</v>
      </c>
      <c r="G155" s="873">
        <v>1961.6095220000007</v>
      </c>
      <c r="H155" s="733"/>
      <c r="I155" s="871">
        <v>71.38009230679106</v>
      </c>
      <c r="J155" s="874">
        <v>41.42673400000058</v>
      </c>
      <c r="K155" s="728"/>
      <c r="L155" s="740">
        <v>0.9969188560232495</v>
      </c>
      <c r="M155" s="875"/>
    </row>
    <row r="156" spans="1:13" s="843" customFormat="1" ht="12.75">
      <c r="A156" s="884" t="s">
        <v>877</v>
      </c>
      <c r="B156" s="885"/>
      <c r="C156" s="728">
        <v>142824.5192702</v>
      </c>
      <c r="D156" s="871">
        <v>158245.586621</v>
      </c>
      <c r="E156" s="871">
        <v>167577.01035</v>
      </c>
      <c r="F156" s="876">
        <v>192491.56436</v>
      </c>
      <c r="G156" s="873">
        <v>15421.067350800004</v>
      </c>
      <c r="H156" s="733"/>
      <c r="I156" s="871">
        <v>10.797212852245583</v>
      </c>
      <c r="J156" s="874">
        <v>24914.554009999993</v>
      </c>
      <c r="K156" s="728"/>
      <c r="L156" s="740">
        <v>14.867525060844358</v>
      </c>
      <c r="M156" s="875"/>
    </row>
    <row r="157" spans="1:13" s="843" customFormat="1" ht="13.5" thickBot="1">
      <c r="A157" s="886" t="s">
        <v>878</v>
      </c>
      <c r="B157" s="887"/>
      <c r="C157" s="742">
        <v>142824.541306</v>
      </c>
      <c r="D157" s="879">
        <v>158245.588384</v>
      </c>
      <c r="E157" s="879">
        <v>167577.050005</v>
      </c>
      <c r="F157" s="880">
        <v>192491.56663000002</v>
      </c>
      <c r="G157" s="881">
        <v>15421.047078000003</v>
      </c>
      <c r="H157" s="882"/>
      <c r="I157" s="879">
        <v>10.797196992189585</v>
      </c>
      <c r="J157" s="883">
        <v>24914.51662500002</v>
      </c>
      <c r="K157" s="742"/>
      <c r="L157" s="773">
        <v>14.86749923349089</v>
      </c>
      <c r="M157" s="875"/>
    </row>
    <row r="158" spans="1:10" s="843" customFormat="1" ht="12.75">
      <c r="A158" s="843" t="s">
        <v>879</v>
      </c>
      <c r="C158" s="820">
        <v>-0.02203580000787042</v>
      </c>
      <c r="D158" s="820">
        <v>-0.0017630000074859709</v>
      </c>
      <c r="E158" s="820">
        <v>-0.0396550000004936</v>
      </c>
      <c r="F158" s="888">
        <v>-0.002270000026328489</v>
      </c>
      <c r="G158" s="820" t="s">
        <v>1</v>
      </c>
      <c r="H158" s="889"/>
      <c r="J158" s="889"/>
    </row>
    <row r="159" spans="3:10" s="843" customFormat="1" ht="12.75">
      <c r="C159" s="843">
        <v>0</v>
      </c>
      <c r="D159" s="843">
        <v>0</v>
      </c>
      <c r="E159" s="843">
        <v>0</v>
      </c>
      <c r="F159" s="889">
        <v>0</v>
      </c>
      <c r="H159" s="889"/>
      <c r="J159" s="889"/>
    </row>
  </sheetData>
  <mergeCells count="5">
    <mergeCell ref="A1:L1"/>
    <mergeCell ref="N81:S81"/>
    <mergeCell ref="N82:P82"/>
    <mergeCell ref="A2:L2"/>
    <mergeCell ref="A38:L38"/>
  </mergeCells>
  <printOptions/>
  <pageMargins left="2" right="2" top="1.3" bottom="1.3" header="0.5" footer="0.5"/>
  <pageSetup fitToHeight="1" fitToWidth="1" horizontalDpi="600" verticalDpi="600" orientation="landscape" paperSize="9" scale="79"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U79"/>
  <sheetViews>
    <sheetView workbookViewId="0" topLeftCell="A1">
      <selection activeCell="A2" sqref="A2:I2"/>
    </sheetView>
  </sheetViews>
  <sheetFormatPr defaultColWidth="9.140625" defaultRowHeight="12.75"/>
  <cols>
    <col min="1" max="1" width="4.8515625" style="7" customWidth="1"/>
    <col min="2" max="2" width="40.8515625" style="7" customWidth="1"/>
    <col min="3" max="3" width="0" style="7" hidden="1" customWidth="1"/>
    <col min="4" max="16384" width="9.140625" style="7" customWidth="1"/>
  </cols>
  <sheetData>
    <row r="1" ht="18.75">
      <c r="D1" s="1159" t="s">
        <v>662</v>
      </c>
    </row>
    <row r="2" spans="1:9" ht="20.25">
      <c r="A2" s="1162" t="s">
        <v>913</v>
      </c>
      <c r="B2" s="1162"/>
      <c r="C2" s="1162"/>
      <c r="D2" s="1162"/>
      <c r="E2" s="1162"/>
      <c r="F2" s="1162"/>
      <c r="G2" s="1162"/>
      <c r="H2" s="1162"/>
      <c r="I2" s="1162"/>
    </row>
    <row r="3" spans="1:9" ht="15.75">
      <c r="A3" s="618"/>
      <c r="B3" s="1155"/>
      <c r="C3" s="1155"/>
      <c r="D3" s="1155"/>
      <c r="E3" s="1155"/>
      <c r="F3" s="1156"/>
      <c r="G3" s="1155"/>
      <c r="H3" s="1155"/>
      <c r="I3" s="1158" t="s">
        <v>720</v>
      </c>
    </row>
    <row r="4" spans="1:16" s="671" customFormat="1" ht="12.75">
      <c r="A4" s="670"/>
      <c r="B4" s="68"/>
      <c r="C4" s="1091" t="s">
        <v>826</v>
      </c>
      <c r="D4" s="1092"/>
      <c r="E4" s="1092"/>
      <c r="F4" s="1093"/>
      <c r="G4" s="1094" t="s">
        <v>313</v>
      </c>
      <c r="H4" s="1095"/>
      <c r="I4" s="1096"/>
      <c r="J4" s="800"/>
      <c r="K4" s="800"/>
      <c r="L4" s="800"/>
      <c r="M4" s="800"/>
      <c r="N4" s="800"/>
      <c r="O4" s="800"/>
      <c r="P4" s="800"/>
    </row>
    <row r="5" spans="1:16" s="671" customFormat="1" ht="12.75" customHeight="1">
      <c r="A5" s="665"/>
      <c r="B5" s="666"/>
      <c r="C5" s="667" t="s">
        <v>248</v>
      </c>
      <c r="D5" s="667" t="s">
        <v>832</v>
      </c>
      <c r="E5" s="667" t="s">
        <v>833</v>
      </c>
      <c r="F5" s="668" t="s">
        <v>834</v>
      </c>
      <c r="G5" s="667" t="s">
        <v>85</v>
      </c>
      <c r="H5" s="667" t="s">
        <v>2</v>
      </c>
      <c r="I5" s="668" t="s">
        <v>3</v>
      </c>
      <c r="J5" s="800"/>
      <c r="K5" s="800"/>
      <c r="L5" s="800"/>
      <c r="M5" s="800"/>
      <c r="N5" s="800"/>
      <c r="O5" s="800"/>
      <c r="P5" s="800"/>
    </row>
    <row r="6" spans="1:9" ht="15.75">
      <c r="A6" s="619"/>
      <c r="B6" s="594" t="s">
        <v>835</v>
      </c>
      <c r="C6" s="595">
        <v>31253.8</v>
      </c>
      <c r="D6" s="604">
        <v>34043.3</v>
      </c>
      <c r="E6" s="604">
        <v>37556.51</v>
      </c>
      <c r="F6" s="604">
        <v>37549.1</v>
      </c>
      <c r="G6" s="604">
        <v>8.925314681734704</v>
      </c>
      <c r="H6" s="604">
        <v>10.319827983773578</v>
      </c>
      <c r="I6" s="604">
        <v>-0.019730267801804757</v>
      </c>
    </row>
    <row r="7" spans="1:9" ht="15.75">
      <c r="A7" s="596">
        <v>1</v>
      </c>
      <c r="B7" s="620" t="s">
        <v>513</v>
      </c>
      <c r="C7" s="612">
        <v>960.1</v>
      </c>
      <c r="D7" s="615">
        <v>950</v>
      </c>
      <c r="E7" s="615">
        <v>890.6</v>
      </c>
      <c r="F7" s="615">
        <v>946.4</v>
      </c>
      <c r="G7" s="606">
        <v>-1.051973752734085</v>
      </c>
      <c r="H7" s="606">
        <v>-6.2526315789473585</v>
      </c>
      <c r="I7" s="606">
        <v>6.265439029867494</v>
      </c>
    </row>
    <row r="8" spans="1:9" ht="15.75">
      <c r="A8" s="596">
        <v>2</v>
      </c>
      <c r="B8" s="620" t="s">
        <v>514</v>
      </c>
      <c r="C8" s="612">
        <v>77.4</v>
      </c>
      <c r="D8" s="615">
        <v>45.7</v>
      </c>
      <c r="E8" s="615">
        <v>93.8</v>
      </c>
      <c r="F8" s="615">
        <v>23.9</v>
      </c>
      <c r="G8" s="606">
        <v>-40.95607235142117</v>
      </c>
      <c r="H8" s="606">
        <v>105.25164113785556</v>
      </c>
      <c r="I8" s="606">
        <v>-74.52025586353945</v>
      </c>
    </row>
    <row r="9" spans="1:9" ht="15.75">
      <c r="A9" s="596">
        <v>3</v>
      </c>
      <c r="B9" s="620" t="s">
        <v>515</v>
      </c>
      <c r="C9" s="612">
        <v>459.6</v>
      </c>
      <c r="D9" s="615">
        <v>355.3</v>
      </c>
      <c r="E9" s="615">
        <v>570.2</v>
      </c>
      <c r="F9" s="615">
        <v>608.3</v>
      </c>
      <c r="G9" s="606">
        <v>-22.693646649260202</v>
      </c>
      <c r="H9" s="606">
        <v>60.48409794539822</v>
      </c>
      <c r="I9" s="606">
        <v>6.681866011925621</v>
      </c>
    </row>
    <row r="10" spans="1:9" ht="15.75">
      <c r="A10" s="596">
        <v>4</v>
      </c>
      <c r="B10" s="620" t="s">
        <v>516</v>
      </c>
      <c r="C10" s="612">
        <v>86.3</v>
      </c>
      <c r="D10" s="615">
        <v>128.9</v>
      </c>
      <c r="E10" s="615">
        <v>35.9</v>
      </c>
      <c r="F10" s="615">
        <v>16.3</v>
      </c>
      <c r="G10" s="606">
        <v>49.36268829663965</v>
      </c>
      <c r="H10" s="606">
        <v>-72.14895267649341</v>
      </c>
      <c r="I10" s="606">
        <v>-54.59610027855153</v>
      </c>
    </row>
    <row r="11" spans="1:9" ht="15.75">
      <c r="A11" s="596">
        <v>5</v>
      </c>
      <c r="B11" s="620" t="s">
        <v>517</v>
      </c>
      <c r="C11" s="612">
        <v>109.3</v>
      </c>
      <c r="D11" s="615">
        <v>134.8</v>
      </c>
      <c r="E11" s="615">
        <v>67.4</v>
      </c>
      <c r="F11" s="615">
        <v>118.5</v>
      </c>
      <c r="G11" s="606">
        <v>23.33028362305585</v>
      </c>
      <c r="H11" s="606">
        <v>-50</v>
      </c>
      <c r="I11" s="606">
        <v>75.81602373887239</v>
      </c>
    </row>
    <row r="12" spans="1:9" ht="15.75">
      <c r="A12" s="596">
        <v>6</v>
      </c>
      <c r="B12" s="620" t="s">
        <v>477</v>
      </c>
      <c r="C12" s="612">
        <v>1075.2</v>
      </c>
      <c r="D12" s="615">
        <v>168.3</v>
      </c>
      <c r="E12" s="615">
        <v>11.1</v>
      </c>
      <c r="F12" s="615">
        <v>617.3</v>
      </c>
      <c r="G12" s="606">
        <v>-84.34709821428572</v>
      </c>
      <c r="H12" s="606">
        <v>-93.40463458110517</v>
      </c>
      <c r="I12" s="606">
        <v>5461.261261261261</v>
      </c>
    </row>
    <row r="13" spans="1:9" ht="15.75">
      <c r="A13" s="596">
        <v>7</v>
      </c>
      <c r="B13" s="620" t="s">
        <v>518</v>
      </c>
      <c r="C13" s="612">
        <v>14.6</v>
      </c>
      <c r="D13" s="615">
        <v>0</v>
      </c>
      <c r="E13" s="615">
        <v>11.1</v>
      </c>
      <c r="F13" s="615">
        <v>10</v>
      </c>
      <c r="G13" s="606">
        <v>-100</v>
      </c>
      <c r="H13" s="606" t="e">
        <v>#DIV/0!</v>
      </c>
      <c r="I13" s="606">
        <v>-9.909909909909913</v>
      </c>
    </row>
    <row r="14" spans="1:9" ht="15.75">
      <c r="A14" s="596">
        <v>8</v>
      </c>
      <c r="B14" s="620" t="s">
        <v>519</v>
      </c>
      <c r="C14" s="612">
        <v>95.9</v>
      </c>
      <c r="D14" s="615">
        <v>88.7</v>
      </c>
      <c r="E14" s="615">
        <v>4.7</v>
      </c>
      <c r="F14" s="615">
        <v>85.4</v>
      </c>
      <c r="G14" s="606">
        <v>-7.5078206465067865</v>
      </c>
      <c r="H14" s="606">
        <v>-94.70124013528749</v>
      </c>
      <c r="I14" s="606">
        <v>1717.021276595745</v>
      </c>
    </row>
    <row r="15" spans="1:9" ht="15.75">
      <c r="A15" s="596">
        <v>9</v>
      </c>
      <c r="B15" s="620" t="s">
        <v>520</v>
      </c>
      <c r="C15" s="612">
        <v>65.4</v>
      </c>
      <c r="D15" s="615">
        <v>54.8</v>
      </c>
      <c r="E15" s="615">
        <v>63.3</v>
      </c>
      <c r="F15" s="615">
        <v>50.2</v>
      </c>
      <c r="G15" s="606">
        <v>-16.207951070336406</v>
      </c>
      <c r="H15" s="606">
        <v>15.510948905109515</v>
      </c>
      <c r="I15" s="606">
        <v>-20.695102685624022</v>
      </c>
    </row>
    <row r="16" spans="1:9" ht="15.75">
      <c r="A16" s="596">
        <v>10</v>
      </c>
      <c r="B16" s="620" t="s">
        <v>521</v>
      </c>
      <c r="C16" s="612">
        <v>962.8</v>
      </c>
      <c r="D16" s="615">
        <v>840.9</v>
      </c>
      <c r="E16" s="615">
        <v>824.1</v>
      </c>
      <c r="F16" s="615">
        <v>2048.4</v>
      </c>
      <c r="G16" s="606">
        <v>-12.66098878271707</v>
      </c>
      <c r="H16" s="606">
        <v>-1.9978594363182367</v>
      </c>
      <c r="I16" s="606">
        <v>148.56206771022937</v>
      </c>
    </row>
    <row r="17" spans="1:9" ht="15.75">
      <c r="A17" s="596">
        <v>11</v>
      </c>
      <c r="B17" s="620" t="s">
        <v>522</v>
      </c>
      <c r="C17" s="612">
        <v>744.2</v>
      </c>
      <c r="D17" s="615">
        <v>802.4</v>
      </c>
      <c r="E17" s="615">
        <v>1532.8</v>
      </c>
      <c r="F17" s="615">
        <v>1407.2</v>
      </c>
      <c r="G17" s="606">
        <v>7.820478366030642</v>
      </c>
      <c r="H17" s="606">
        <v>91.02691924227318</v>
      </c>
      <c r="I17" s="606">
        <v>-8.194154488517754</v>
      </c>
    </row>
    <row r="18" spans="1:9" ht="15.75">
      <c r="A18" s="596">
        <v>12</v>
      </c>
      <c r="B18" s="620" t="s">
        <v>523</v>
      </c>
      <c r="C18" s="612">
        <v>212.1</v>
      </c>
      <c r="D18" s="615">
        <v>191.8</v>
      </c>
      <c r="E18" s="615">
        <v>232.7</v>
      </c>
      <c r="F18" s="615">
        <v>250.6</v>
      </c>
      <c r="G18" s="606">
        <v>-9.57095709570956</v>
      </c>
      <c r="H18" s="606">
        <v>21.324296141814372</v>
      </c>
      <c r="I18" s="606">
        <v>7.692307692307708</v>
      </c>
    </row>
    <row r="19" spans="1:9" ht="15.75">
      <c r="A19" s="596">
        <v>13</v>
      </c>
      <c r="B19" s="620" t="s">
        <v>524</v>
      </c>
      <c r="C19" s="612">
        <v>23.3</v>
      </c>
      <c r="D19" s="615">
        <v>16</v>
      </c>
      <c r="E19" s="615">
        <v>17.2</v>
      </c>
      <c r="F19" s="615">
        <v>58.3</v>
      </c>
      <c r="G19" s="606">
        <v>-31.330472103004283</v>
      </c>
      <c r="H19" s="606">
        <v>7.499999999999972</v>
      </c>
      <c r="I19" s="606">
        <v>238.95348837209298</v>
      </c>
    </row>
    <row r="20" spans="1:9" ht="15.75">
      <c r="A20" s="596">
        <v>14</v>
      </c>
      <c r="B20" s="620" t="s">
        <v>525</v>
      </c>
      <c r="C20" s="612">
        <v>4173.6</v>
      </c>
      <c r="D20" s="615">
        <v>2450.5</v>
      </c>
      <c r="E20" s="615">
        <v>2948</v>
      </c>
      <c r="F20" s="615">
        <v>5890.2</v>
      </c>
      <c r="G20" s="606">
        <v>-41.28570059421123</v>
      </c>
      <c r="H20" s="606">
        <v>20.30197918792082</v>
      </c>
      <c r="I20" s="606">
        <v>99.80325644504748</v>
      </c>
    </row>
    <row r="21" spans="1:9" ht="15.75">
      <c r="A21" s="596">
        <v>15</v>
      </c>
      <c r="B21" s="620" t="s">
        <v>526</v>
      </c>
      <c r="C21" s="612">
        <v>1628.1</v>
      </c>
      <c r="D21" s="615">
        <v>1483</v>
      </c>
      <c r="E21" s="615">
        <v>1052.8</v>
      </c>
      <c r="F21" s="615">
        <v>1282.2</v>
      </c>
      <c r="G21" s="606">
        <v>-8.91222897856396</v>
      </c>
      <c r="H21" s="606">
        <v>-29.00876601483479</v>
      </c>
      <c r="I21" s="606">
        <v>21.789513677811527</v>
      </c>
    </row>
    <row r="22" spans="1:9" ht="15.75">
      <c r="A22" s="596">
        <v>16</v>
      </c>
      <c r="B22" s="620" t="s">
        <v>527</v>
      </c>
      <c r="C22" s="612">
        <v>91.4</v>
      </c>
      <c r="D22" s="615">
        <v>6.2</v>
      </c>
      <c r="E22" s="615">
        <v>1.9</v>
      </c>
      <c r="F22" s="615">
        <v>0.6</v>
      </c>
      <c r="G22" s="606">
        <v>-93.21663019693655</v>
      </c>
      <c r="H22" s="606">
        <v>-69.35483870967742</v>
      </c>
      <c r="I22" s="606">
        <v>-68.42105263157895</v>
      </c>
    </row>
    <row r="23" spans="1:9" ht="15.75">
      <c r="A23" s="596">
        <v>17</v>
      </c>
      <c r="B23" s="620" t="s">
        <v>528</v>
      </c>
      <c r="C23" s="612">
        <v>21.4</v>
      </c>
      <c r="D23" s="615">
        <v>25.4</v>
      </c>
      <c r="E23" s="615">
        <v>15.8</v>
      </c>
      <c r="F23" s="615">
        <v>17.2</v>
      </c>
      <c r="G23" s="606">
        <v>18.691588785046704</v>
      </c>
      <c r="H23" s="606">
        <v>-37.79527559055117</v>
      </c>
      <c r="I23" s="606">
        <v>8.860759493670884</v>
      </c>
    </row>
    <row r="24" spans="1:9" ht="15.75">
      <c r="A24" s="596">
        <v>18</v>
      </c>
      <c r="B24" s="620" t="s">
        <v>529</v>
      </c>
      <c r="C24" s="612">
        <v>96.7</v>
      </c>
      <c r="D24" s="615">
        <v>63.2</v>
      </c>
      <c r="E24" s="615">
        <v>59.3</v>
      </c>
      <c r="F24" s="615">
        <v>83</v>
      </c>
      <c r="G24" s="606">
        <v>-34.64322647362978</v>
      </c>
      <c r="H24" s="606">
        <v>-6.1708860759493405</v>
      </c>
      <c r="I24" s="606">
        <v>39.96627318718379</v>
      </c>
    </row>
    <row r="25" spans="1:9" ht="15.75">
      <c r="A25" s="596">
        <v>19</v>
      </c>
      <c r="B25" s="620" t="s">
        <v>530</v>
      </c>
      <c r="C25" s="612">
        <v>254.3</v>
      </c>
      <c r="D25" s="615">
        <v>524.1</v>
      </c>
      <c r="E25" s="615">
        <v>339.1</v>
      </c>
      <c r="F25" s="615">
        <v>411.2</v>
      </c>
      <c r="G25" s="606">
        <v>106.095163193079</v>
      </c>
      <c r="H25" s="606">
        <v>-35.29860713604272</v>
      </c>
      <c r="I25" s="606">
        <v>21.26216455322914</v>
      </c>
    </row>
    <row r="26" spans="1:9" ht="15.75">
      <c r="A26" s="596">
        <v>20</v>
      </c>
      <c r="B26" s="620" t="s">
        <v>531</v>
      </c>
      <c r="C26" s="612">
        <v>1249.6</v>
      </c>
      <c r="D26" s="615">
        <v>962.8</v>
      </c>
      <c r="E26" s="615">
        <v>2150.4</v>
      </c>
      <c r="F26" s="615">
        <v>2035.8</v>
      </c>
      <c r="G26" s="606">
        <v>-22.95134443021766</v>
      </c>
      <c r="H26" s="606">
        <v>123.34856668051509</v>
      </c>
      <c r="I26" s="606">
        <v>-5.329241071428555</v>
      </c>
    </row>
    <row r="27" spans="1:9" ht="15.75">
      <c r="A27" s="596">
        <v>21</v>
      </c>
      <c r="B27" s="620" t="s">
        <v>532</v>
      </c>
      <c r="C27" s="612">
        <v>46.8</v>
      </c>
      <c r="D27" s="615">
        <v>54.6</v>
      </c>
      <c r="E27" s="615">
        <v>55.4</v>
      </c>
      <c r="F27" s="615">
        <v>25.8</v>
      </c>
      <c r="G27" s="606">
        <v>16.666666666666657</v>
      </c>
      <c r="H27" s="606">
        <v>1.46520146520146</v>
      </c>
      <c r="I27" s="606">
        <v>-53.42960288808664</v>
      </c>
    </row>
    <row r="28" spans="1:9" ht="15.75">
      <c r="A28" s="596">
        <v>22</v>
      </c>
      <c r="B28" s="620" t="s">
        <v>533</v>
      </c>
      <c r="C28" s="612">
        <v>93</v>
      </c>
      <c r="D28" s="615">
        <v>40.2</v>
      </c>
      <c r="E28" s="615">
        <v>15.1</v>
      </c>
      <c r="F28" s="615">
        <v>8.2</v>
      </c>
      <c r="G28" s="606">
        <v>-56.7741935483871</v>
      </c>
      <c r="H28" s="606">
        <v>-62.43781094527363</v>
      </c>
      <c r="I28" s="606">
        <v>-45.6953642384106</v>
      </c>
    </row>
    <row r="29" spans="1:9" ht="15.75">
      <c r="A29" s="596">
        <v>23</v>
      </c>
      <c r="B29" s="620" t="s">
        <v>534</v>
      </c>
      <c r="C29" s="612">
        <v>0</v>
      </c>
      <c r="D29" s="615">
        <v>0.6</v>
      </c>
      <c r="E29" s="615">
        <v>28.3</v>
      </c>
      <c r="F29" s="615">
        <v>0</v>
      </c>
      <c r="G29" s="606" t="e">
        <v>#DIV/0!</v>
      </c>
      <c r="H29" s="606">
        <v>4616.666666666666</v>
      </c>
      <c r="I29" s="606">
        <v>-100</v>
      </c>
    </row>
    <row r="30" spans="1:9" ht="15.75">
      <c r="A30" s="596">
        <v>24</v>
      </c>
      <c r="B30" s="620" t="s">
        <v>535</v>
      </c>
      <c r="C30" s="612">
        <v>51.2</v>
      </c>
      <c r="D30" s="615">
        <v>26.8</v>
      </c>
      <c r="E30" s="615">
        <v>73.7</v>
      </c>
      <c r="F30" s="615">
        <v>137.3</v>
      </c>
      <c r="G30" s="606">
        <v>-47.65625</v>
      </c>
      <c r="H30" s="606">
        <v>175</v>
      </c>
      <c r="I30" s="606">
        <v>86.29579375848039</v>
      </c>
    </row>
    <row r="31" spans="1:9" ht="15.75">
      <c r="A31" s="596">
        <v>25</v>
      </c>
      <c r="B31" s="620" t="s">
        <v>536</v>
      </c>
      <c r="C31" s="612">
        <v>16.7</v>
      </c>
      <c r="D31" s="615">
        <v>3.7</v>
      </c>
      <c r="E31" s="615">
        <v>2.8</v>
      </c>
      <c r="F31" s="615">
        <v>76.5</v>
      </c>
      <c r="G31" s="606">
        <v>-77.8443113772455</v>
      </c>
      <c r="H31" s="606">
        <v>-24.324324324324323</v>
      </c>
      <c r="I31" s="606">
        <v>2632.142857142857</v>
      </c>
    </row>
    <row r="32" spans="1:9" ht="15.75">
      <c r="A32" s="596">
        <v>26</v>
      </c>
      <c r="B32" s="620" t="s">
        <v>489</v>
      </c>
      <c r="C32" s="612">
        <v>14.9</v>
      </c>
      <c r="D32" s="615">
        <v>13.6</v>
      </c>
      <c r="E32" s="615">
        <v>110.4</v>
      </c>
      <c r="F32" s="615">
        <v>15</v>
      </c>
      <c r="G32" s="606">
        <v>-8.724832214765087</v>
      </c>
      <c r="H32" s="606">
        <v>711.7647058823529</v>
      </c>
      <c r="I32" s="606">
        <v>-86.41304347826087</v>
      </c>
    </row>
    <row r="33" spans="1:9" ht="15.75">
      <c r="A33" s="596">
        <v>27</v>
      </c>
      <c r="B33" s="620" t="s">
        <v>490</v>
      </c>
      <c r="C33" s="612">
        <v>68.2</v>
      </c>
      <c r="D33" s="615">
        <v>438.2</v>
      </c>
      <c r="E33" s="615">
        <v>832.1</v>
      </c>
      <c r="F33" s="615">
        <v>616.9</v>
      </c>
      <c r="G33" s="606">
        <v>542.5219941348975</v>
      </c>
      <c r="H33" s="606">
        <v>89.89046097672292</v>
      </c>
      <c r="I33" s="606">
        <v>-25.862276168729707</v>
      </c>
    </row>
    <row r="34" spans="1:9" ht="15.75">
      <c r="A34" s="596">
        <v>28</v>
      </c>
      <c r="B34" s="620" t="s">
        <v>537</v>
      </c>
      <c r="C34" s="612">
        <v>0</v>
      </c>
      <c r="D34" s="615">
        <v>309.2</v>
      </c>
      <c r="E34" s="615">
        <v>354.1</v>
      </c>
      <c r="F34" s="615">
        <v>169.3</v>
      </c>
      <c r="G34" s="606" t="e">
        <v>#DIV/0!</v>
      </c>
      <c r="H34" s="606">
        <v>14.521345407503233</v>
      </c>
      <c r="I34" s="606">
        <v>-52.18864727478114</v>
      </c>
    </row>
    <row r="35" spans="1:9" ht="15.75">
      <c r="A35" s="596">
        <v>29</v>
      </c>
      <c r="B35" s="620" t="s">
        <v>538</v>
      </c>
      <c r="C35" s="612">
        <v>430.8</v>
      </c>
      <c r="D35" s="615">
        <v>687.9</v>
      </c>
      <c r="E35" s="615">
        <v>498.4</v>
      </c>
      <c r="F35" s="615">
        <v>642.7</v>
      </c>
      <c r="G35" s="606">
        <v>59.67966573816156</v>
      </c>
      <c r="H35" s="606">
        <v>-27.547608664050003</v>
      </c>
      <c r="I35" s="606">
        <v>28.952648475120384</v>
      </c>
    </row>
    <row r="36" spans="1:9" ht="15.75">
      <c r="A36" s="596">
        <v>30</v>
      </c>
      <c r="B36" s="620" t="s">
        <v>492</v>
      </c>
      <c r="C36" s="612">
        <v>440.6</v>
      </c>
      <c r="D36" s="615">
        <v>576.1</v>
      </c>
      <c r="E36" s="615">
        <v>853.01</v>
      </c>
      <c r="F36" s="615">
        <v>1344.5</v>
      </c>
      <c r="G36" s="606">
        <v>30.753517930095313</v>
      </c>
      <c r="H36" s="606">
        <v>48.066307932650574</v>
      </c>
      <c r="I36" s="606">
        <v>57.61831631516628</v>
      </c>
    </row>
    <row r="37" spans="1:9" ht="15.75">
      <c r="A37" s="596">
        <v>31</v>
      </c>
      <c r="B37" s="620" t="s">
        <v>539</v>
      </c>
      <c r="C37" s="612">
        <v>173.5</v>
      </c>
      <c r="D37" s="615">
        <v>158.6</v>
      </c>
      <c r="E37" s="615">
        <v>176.9</v>
      </c>
      <c r="F37" s="615">
        <v>46.9</v>
      </c>
      <c r="G37" s="606">
        <v>-8.587896253602338</v>
      </c>
      <c r="H37" s="606">
        <v>11.538461538461547</v>
      </c>
      <c r="I37" s="606">
        <v>-73.48784624081402</v>
      </c>
    </row>
    <row r="38" spans="1:9" ht="15.75">
      <c r="A38" s="596">
        <v>32</v>
      </c>
      <c r="B38" s="620" t="s">
        <v>540</v>
      </c>
      <c r="C38" s="612">
        <v>1977.4</v>
      </c>
      <c r="D38" s="615">
        <v>2068.4</v>
      </c>
      <c r="E38" s="615">
        <v>2330.2</v>
      </c>
      <c r="F38" s="615">
        <v>1362.1</v>
      </c>
      <c r="G38" s="606">
        <v>4.602002629715798</v>
      </c>
      <c r="H38" s="606">
        <v>12.657126281183523</v>
      </c>
      <c r="I38" s="606">
        <v>-41.54579006093897</v>
      </c>
    </row>
    <row r="39" spans="1:9" ht="15.75">
      <c r="A39" s="596">
        <v>33</v>
      </c>
      <c r="B39" s="620" t="s">
        <v>541</v>
      </c>
      <c r="C39" s="612">
        <v>86.4</v>
      </c>
      <c r="D39" s="615">
        <v>95.7</v>
      </c>
      <c r="E39" s="615">
        <v>220.3</v>
      </c>
      <c r="F39" s="615">
        <v>294.6</v>
      </c>
      <c r="G39" s="606">
        <v>10.7638888888889</v>
      </c>
      <c r="H39" s="606">
        <v>130.19853709508885</v>
      </c>
      <c r="I39" s="606">
        <v>33.726736268724466</v>
      </c>
    </row>
    <row r="40" spans="1:9" ht="15.75">
      <c r="A40" s="596">
        <v>34</v>
      </c>
      <c r="B40" s="620" t="s">
        <v>542</v>
      </c>
      <c r="C40" s="612">
        <v>201</v>
      </c>
      <c r="D40" s="615">
        <v>198.5</v>
      </c>
      <c r="E40" s="615">
        <v>174.6</v>
      </c>
      <c r="F40" s="615">
        <v>125.2</v>
      </c>
      <c r="G40" s="606">
        <v>-1.2437810945273498</v>
      </c>
      <c r="H40" s="606">
        <v>-12.040302267002517</v>
      </c>
      <c r="I40" s="606">
        <v>-28.293241695303564</v>
      </c>
    </row>
    <row r="41" spans="1:9" ht="15.75">
      <c r="A41" s="596">
        <v>35</v>
      </c>
      <c r="B41" s="620" t="s">
        <v>543</v>
      </c>
      <c r="C41" s="612">
        <v>208.5</v>
      </c>
      <c r="D41" s="615">
        <v>2305.3</v>
      </c>
      <c r="E41" s="615">
        <v>1962</v>
      </c>
      <c r="F41" s="615">
        <v>204.3</v>
      </c>
      <c r="G41" s="606">
        <v>1005.6594724220624</v>
      </c>
      <c r="H41" s="606">
        <v>-14.89177113607775</v>
      </c>
      <c r="I41" s="606">
        <v>-89.58715596330275</v>
      </c>
    </row>
    <row r="42" spans="1:9" ht="15.75">
      <c r="A42" s="596">
        <v>36</v>
      </c>
      <c r="B42" s="620" t="s">
        <v>544</v>
      </c>
      <c r="C42" s="612">
        <v>45.2</v>
      </c>
      <c r="D42" s="615">
        <v>20.1</v>
      </c>
      <c r="E42" s="615">
        <v>96</v>
      </c>
      <c r="F42" s="615">
        <v>116.3</v>
      </c>
      <c r="G42" s="606">
        <v>-55.530973451327434</v>
      </c>
      <c r="H42" s="606">
        <v>377.6119402985074</v>
      </c>
      <c r="I42" s="606">
        <v>21.14583333333333</v>
      </c>
    </row>
    <row r="43" spans="1:9" ht="15.75">
      <c r="A43" s="596">
        <v>37</v>
      </c>
      <c r="B43" s="620" t="s">
        <v>496</v>
      </c>
      <c r="C43" s="612">
        <v>245.4</v>
      </c>
      <c r="D43" s="615">
        <v>182.8</v>
      </c>
      <c r="E43" s="615">
        <v>374.1</v>
      </c>
      <c r="F43" s="615">
        <v>481.3</v>
      </c>
      <c r="G43" s="606">
        <v>-25.509372453137743</v>
      </c>
      <c r="H43" s="606">
        <v>104.64989059080963</v>
      </c>
      <c r="I43" s="606">
        <v>28.6554397219995</v>
      </c>
    </row>
    <row r="44" spans="1:9" ht="15.75">
      <c r="A44" s="596">
        <v>38</v>
      </c>
      <c r="B44" s="620" t="s">
        <v>545</v>
      </c>
      <c r="C44" s="612">
        <v>7.4</v>
      </c>
      <c r="D44" s="615">
        <v>2.9</v>
      </c>
      <c r="E44" s="615">
        <v>159.7</v>
      </c>
      <c r="F44" s="615">
        <v>165.6</v>
      </c>
      <c r="G44" s="606">
        <v>-60.81081081081081</v>
      </c>
      <c r="H44" s="606">
        <v>5406.896551724138</v>
      </c>
      <c r="I44" s="606">
        <v>3.694427050720094</v>
      </c>
    </row>
    <row r="45" spans="1:9" ht="15.75">
      <c r="A45" s="596">
        <v>39</v>
      </c>
      <c r="B45" s="620" t="s">
        <v>546</v>
      </c>
      <c r="C45" s="612">
        <v>2293.5</v>
      </c>
      <c r="D45" s="615">
        <v>1623.8</v>
      </c>
      <c r="E45" s="615">
        <v>2773.2</v>
      </c>
      <c r="F45" s="615">
        <v>2306.7</v>
      </c>
      <c r="G45" s="606">
        <v>-29.19991279703511</v>
      </c>
      <c r="H45" s="606">
        <v>70.78457938169726</v>
      </c>
      <c r="I45" s="606">
        <v>-16.821722198182613</v>
      </c>
    </row>
    <row r="46" spans="1:9" ht="15.75">
      <c r="A46" s="596">
        <v>40</v>
      </c>
      <c r="B46" s="620" t="s">
        <v>547</v>
      </c>
      <c r="C46" s="612">
        <v>55.6</v>
      </c>
      <c r="D46" s="615">
        <v>34.3</v>
      </c>
      <c r="E46" s="615">
        <v>27.3</v>
      </c>
      <c r="F46" s="615">
        <v>42.3</v>
      </c>
      <c r="G46" s="606">
        <v>-38.309352517985616</v>
      </c>
      <c r="H46" s="606">
        <v>-20.408163265306115</v>
      </c>
      <c r="I46" s="606">
        <v>54.94505494505495</v>
      </c>
    </row>
    <row r="47" spans="1:9" ht="15.75">
      <c r="A47" s="596">
        <v>41</v>
      </c>
      <c r="B47" s="620" t="s">
        <v>548</v>
      </c>
      <c r="C47" s="612">
        <v>37.2</v>
      </c>
      <c r="D47" s="615">
        <v>38.1</v>
      </c>
      <c r="E47" s="615">
        <v>94.1</v>
      </c>
      <c r="F47" s="615">
        <v>21.8</v>
      </c>
      <c r="G47" s="606">
        <v>2.4193548387096797</v>
      </c>
      <c r="H47" s="606">
        <v>146.98162729658796</v>
      </c>
      <c r="I47" s="606">
        <v>-76.83315621679064</v>
      </c>
    </row>
    <row r="48" spans="1:9" ht="15.75">
      <c r="A48" s="596">
        <v>42</v>
      </c>
      <c r="B48" s="620" t="s">
        <v>549</v>
      </c>
      <c r="C48" s="612">
        <v>1484.2</v>
      </c>
      <c r="D48" s="615">
        <v>1207.1</v>
      </c>
      <c r="E48" s="615">
        <v>1169</v>
      </c>
      <c r="F48" s="615">
        <v>815</v>
      </c>
      <c r="G48" s="606">
        <v>-18.669990567308986</v>
      </c>
      <c r="H48" s="606">
        <v>-3.1563250766299547</v>
      </c>
      <c r="I48" s="606">
        <v>-30.282292557741656</v>
      </c>
    </row>
    <row r="49" spans="1:9" ht="15.75">
      <c r="A49" s="596">
        <v>43</v>
      </c>
      <c r="B49" s="620" t="s">
        <v>463</v>
      </c>
      <c r="C49" s="612">
        <v>376.8</v>
      </c>
      <c r="D49" s="615">
        <v>1276</v>
      </c>
      <c r="E49" s="615">
        <v>1590</v>
      </c>
      <c r="F49" s="615">
        <v>435.6</v>
      </c>
      <c r="G49" s="606">
        <v>238.64118895966027</v>
      </c>
      <c r="H49" s="606">
        <v>24.608150470219428</v>
      </c>
      <c r="I49" s="606">
        <v>-72.60377358490567</v>
      </c>
    </row>
    <row r="50" spans="1:9" ht="15.75">
      <c r="A50" s="596">
        <v>44</v>
      </c>
      <c r="B50" s="620" t="s">
        <v>550</v>
      </c>
      <c r="C50" s="612">
        <v>511.6</v>
      </c>
      <c r="D50" s="615">
        <v>900.1</v>
      </c>
      <c r="E50" s="615">
        <v>561.2</v>
      </c>
      <c r="F50" s="615">
        <v>105.6</v>
      </c>
      <c r="G50" s="606">
        <v>75.93823299452694</v>
      </c>
      <c r="H50" s="606">
        <v>-37.65137206977002</v>
      </c>
      <c r="I50" s="606">
        <v>-81.1831789023521</v>
      </c>
    </row>
    <row r="51" spans="1:9" ht="15.75">
      <c r="A51" s="596">
        <v>45</v>
      </c>
      <c r="B51" s="620" t="s">
        <v>551</v>
      </c>
      <c r="C51" s="612">
        <v>53.3</v>
      </c>
      <c r="D51" s="615">
        <v>159</v>
      </c>
      <c r="E51" s="615">
        <v>52.6</v>
      </c>
      <c r="F51" s="615">
        <v>1.2</v>
      </c>
      <c r="G51" s="606">
        <v>198.3114446529081</v>
      </c>
      <c r="H51" s="606">
        <v>-66.91823899371069</v>
      </c>
      <c r="I51" s="606">
        <v>-97.71863117870723</v>
      </c>
    </row>
    <row r="52" spans="1:9" ht="15.75">
      <c r="A52" s="596">
        <v>46</v>
      </c>
      <c r="B52" s="620" t="s">
        <v>552</v>
      </c>
      <c r="C52" s="612">
        <v>288.5</v>
      </c>
      <c r="D52" s="615">
        <v>176.5</v>
      </c>
      <c r="E52" s="615">
        <v>193.1</v>
      </c>
      <c r="F52" s="615">
        <v>226.6</v>
      </c>
      <c r="G52" s="606">
        <v>-38.821490467937615</v>
      </c>
      <c r="H52" s="606">
        <v>9.405099150141652</v>
      </c>
      <c r="I52" s="606">
        <v>17.348524080787158</v>
      </c>
    </row>
    <row r="53" spans="1:9" ht="15.75">
      <c r="A53" s="596">
        <v>47</v>
      </c>
      <c r="B53" s="620" t="s">
        <v>553</v>
      </c>
      <c r="C53" s="612">
        <v>331.2</v>
      </c>
      <c r="D53" s="615">
        <v>9.1</v>
      </c>
      <c r="E53" s="615">
        <v>158</v>
      </c>
      <c r="F53" s="615">
        <v>12.1</v>
      </c>
      <c r="G53" s="606">
        <v>-97.2524154589372</v>
      </c>
      <c r="H53" s="606">
        <v>1636.2637362637365</v>
      </c>
      <c r="I53" s="606">
        <v>-92.34177215189874</v>
      </c>
    </row>
    <row r="54" spans="1:9" ht="15.75">
      <c r="A54" s="596">
        <v>48</v>
      </c>
      <c r="B54" s="620" t="s">
        <v>554</v>
      </c>
      <c r="C54" s="612">
        <v>79.4</v>
      </c>
      <c r="D54" s="615">
        <v>143.7</v>
      </c>
      <c r="E54" s="615">
        <v>101.6</v>
      </c>
      <c r="F54" s="615">
        <v>82.1</v>
      </c>
      <c r="G54" s="606">
        <v>80.98236775818634</v>
      </c>
      <c r="H54" s="606">
        <v>-29.297146833681282</v>
      </c>
      <c r="I54" s="606">
        <v>-19.19291338582677</v>
      </c>
    </row>
    <row r="55" spans="1:9" ht="15.75">
      <c r="A55" s="596">
        <v>49</v>
      </c>
      <c r="B55" s="620" t="s">
        <v>555</v>
      </c>
      <c r="C55" s="612">
        <v>51.5</v>
      </c>
      <c r="D55" s="615">
        <v>88.9</v>
      </c>
      <c r="E55" s="615">
        <v>92</v>
      </c>
      <c r="F55" s="615">
        <v>144.3</v>
      </c>
      <c r="G55" s="606">
        <v>72.62135922330094</v>
      </c>
      <c r="H55" s="606">
        <v>3.4870641169853798</v>
      </c>
      <c r="I55" s="606">
        <v>56.84782608695653</v>
      </c>
    </row>
    <row r="56" spans="1:9" ht="15.75">
      <c r="A56" s="596">
        <v>50</v>
      </c>
      <c r="B56" s="620" t="s">
        <v>556</v>
      </c>
      <c r="C56" s="612">
        <v>97.4</v>
      </c>
      <c r="D56" s="615">
        <v>127</v>
      </c>
      <c r="E56" s="615">
        <v>114.2</v>
      </c>
      <c r="F56" s="615">
        <v>111.2</v>
      </c>
      <c r="G56" s="606">
        <v>30.390143737166312</v>
      </c>
      <c r="H56" s="606">
        <v>-10.078740157480297</v>
      </c>
      <c r="I56" s="606">
        <v>-2.6269702276707534</v>
      </c>
    </row>
    <row r="57" spans="1:9" ht="15.75">
      <c r="A57" s="596">
        <v>51</v>
      </c>
      <c r="B57" s="620" t="s">
        <v>557</v>
      </c>
      <c r="C57" s="612">
        <v>1651.1</v>
      </c>
      <c r="D57" s="615">
        <v>1753.7</v>
      </c>
      <c r="E57" s="615">
        <v>1414.3</v>
      </c>
      <c r="F57" s="615">
        <v>1549.9</v>
      </c>
      <c r="G57" s="606">
        <v>6.214039125431526</v>
      </c>
      <c r="H57" s="606">
        <v>-19.353367166562123</v>
      </c>
      <c r="I57" s="606">
        <v>9.587781941596546</v>
      </c>
    </row>
    <row r="58" spans="1:9" ht="15.75">
      <c r="A58" s="596">
        <v>52</v>
      </c>
      <c r="B58" s="620" t="s">
        <v>558</v>
      </c>
      <c r="C58" s="612">
        <v>102.7</v>
      </c>
      <c r="D58" s="615">
        <v>145</v>
      </c>
      <c r="E58" s="615">
        <v>121.4</v>
      </c>
      <c r="F58" s="615">
        <v>245.1</v>
      </c>
      <c r="G58" s="606">
        <v>41.187925998052606</v>
      </c>
      <c r="H58" s="606">
        <v>-16.275862068965523</v>
      </c>
      <c r="I58" s="606">
        <v>101.89456342668862</v>
      </c>
    </row>
    <row r="59" spans="1:9" ht="15.75">
      <c r="A59" s="596">
        <v>53</v>
      </c>
      <c r="B59" s="620" t="s">
        <v>559</v>
      </c>
      <c r="C59" s="612">
        <v>7.7</v>
      </c>
      <c r="D59" s="615">
        <v>1033.8</v>
      </c>
      <c r="E59" s="615">
        <v>1836.4</v>
      </c>
      <c r="F59" s="615">
        <v>1850.5</v>
      </c>
      <c r="G59" s="606">
        <v>13325.974025974025</v>
      </c>
      <c r="H59" s="606">
        <v>77.63590636486751</v>
      </c>
      <c r="I59" s="606">
        <v>0.7678065780875443</v>
      </c>
    </row>
    <row r="60" spans="1:9" ht="15.75">
      <c r="A60" s="596">
        <v>54</v>
      </c>
      <c r="B60" s="620" t="s">
        <v>506</v>
      </c>
      <c r="C60" s="612">
        <v>2251.1</v>
      </c>
      <c r="D60" s="615">
        <v>2318.7</v>
      </c>
      <c r="E60" s="615">
        <v>2106.8</v>
      </c>
      <c r="F60" s="615">
        <v>1672.6</v>
      </c>
      <c r="G60" s="606">
        <v>3.002976322686692</v>
      </c>
      <c r="H60" s="606">
        <v>-9.138741536205615</v>
      </c>
      <c r="I60" s="606">
        <v>-20.60945509777862</v>
      </c>
    </row>
    <row r="61" spans="1:9" ht="15.75">
      <c r="A61" s="596">
        <v>55</v>
      </c>
      <c r="B61" s="620" t="s">
        <v>560</v>
      </c>
      <c r="C61" s="612">
        <v>1442.2</v>
      </c>
      <c r="D61" s="615">
        <v>2369.2</v>
      </c>
      <c r="E61" s="615">
        <v>1130.5</v>
      </c>
      <c r="F61" s="615">
        <v>964.6</v>
      </c>
      <c r="G61" s="606">
        <v>64.27679933435033</v>
      </c>
      <c r="H61" s="606">
        <v>-52.283471213911874</v>
      </c>
      <c r="I61" s="606">
        <v>-14.674922600619198</v>
      </c>
    </row>
    <row r="62" spans="1:9" ht="15.75">
      <c r="A62" s="596">
        <v>56</v>
      </c>
      <c r="B62" s="620" t="s">
        <v>561</v>
      </c>
      <c r="C62" s="612">
        <v>30.8</v>
      </c>
      <c r="D62" s="615">
        <v>70</v>
      </c>
      <c r="E62" s="615">
        <v>46.9</v>
      </c>
      <c r="F62" s="615">
        <v>13.7</v>
      </c>
      <c r="G62" s="606">
        <v>127.27272727272728</v>
      </c>
      <c r="H62" s="606">
        <v>-33</v>
      </c>
      <c r="I62" s="606">
        <v>-70.78891257995735</v>
      </c>
    </row>
    <row r="63" spans="1:9" ht="15.75">
      <c r="A63" s="596">
        <v>57</v>
      </c>
      <c r="B63" s="620" t="s">
        <v>562</v>
      </c>
      <c r="C63" s="612">
        <v>1145.5</v>
      </c>
      <c r="D63" s="615">
        <v>1370.1</v>
      </c>
      <c r="E63" s="615">
        <v>1444.7</v>
      </c>
      <c r="F63" s="615">
        <v>1627</v>
      </c>
      <c r="G63" s="606">
        <v>19.607158446093422</v>
      </c>
      <c r="H63" s="606">
        <v>5.444858039559193</v>
      </c>
      <c r="I63" s="606">
        <v>12.618536720426363</v>
      </c>
    </row>
    <row r="64" spans="1:9" ht="15.75">
      <c r="A64" s="596">
        <v>58</v>
      </c>
      <c r="B64" s="620" t="s">
        <v>563</v>
      </c>
      <c r="C64" s="612">
        <v>171.8</v>
      </c>
      <c r="D64" s="615">
        <v>92.9</v>
      </c>
      <c r="E64" s="615">
        <v>111.8</v>
      </c>
      <c r="F64" s="615">
        <v>62.5</v>
      </c>
      <c r="G64" s="606">
        <v>-45.92549476135041</v>
      </c>
      <c r="H64" s="606">
        <v>20.344456404736306</v>
      </c>
      <c r="I64" s="606">
        <v>-44.09660107334526</v>
      </c>
    </row>
    <row r="65" spans="1:9" ht="15.75">
      <c r="A65" s="596">
        <v>59</v>
      </c>
      <c r="B65" s="620" t="s">
        <v>564</v>
      </c>
      <c r="C65" s="612">
        <v>38.6</v>
      </c>
      <c r="D65" s="615">
        <v>53.5</v>
      </c>
      <c r="E65" s="615">
        <v>34.5</v>
      </c>
      <c r="F65" s="615">
        <v>64.6</v>
      </c>
      <c r="G65" s="606">
        <v>38.60103626943007</v>
      </c>
      <c r="H65" s="606">
        <v>-35.51401869158879</v>
      </c>
      <c r="I65" s="606">
        <v>87.24637681159419</v>
      </c>
    </row>
    <row r="66" spans="1:9" ht="15.75">
      <c r="A66" s="596">
        <v>60</v>
      </c>
      <c r="B66" s="620" t="s">
        <v>565</v>
      </c>
      <c r="C66" s="612">
        <v>774.4</v>
      </c>
      <c r="D66" s="615">
        <v>1178.3</v>
      </c>
      <c r="E66" s="615">
        <v>785.3</v>
      </c>
      <c r="F66" s="615">
        <v>642.2</v>
      </c>
      <c r="G66" s="606">
        <v>52.15650826446284</v>
      </c>
      <c r="H66" s="606">
        <v>-33.35313587371638</v>
      </c>
      <c r="I66" s="606">
        <v>-18.222335413217877</v>
      </c>
    </row>
    <row r="67" spans="1:9" ht="15.75">
      <c r="A67" s="596">
        <v>61</v>
      </c>
      <c r="B67" s="620" t="s">
        <v>566</v>
      </c>
      <c r="C67" s="612">
        <v>148.2</v>
      </c>
      <c r="D67" s="615">
        <v>176.8</v>
      </c>
      <c r="E67" s="615">
        <v>147.4</v>
      </c>
      <c r="F67" s="615">
        <v>107.4</v>
      </c>
      <c r="G67" s="606">
        <v>19.298245614035096</v>
      </c>
      <c r="H67" s="606">
        <v>-16.628959276018108</v>
      </c>
      <c r="I67" s="606">
        <v>-27.13704206241522</v>
      </c>
    </row>
    <row r="68" spans="1:9" ht="15.75">
      <c r="A68" s="596">
        <v>62</v>
      </c>
      <c r="B68" s="620" t="s">
        <v>567</v>
      </c>
      <c r="C68" s="612">
        <v>326.1</v>
      </c>
      <c r="D68" s="615">
        <v>306.8</v>
      </c>
      <c r="E68" s="615">
        <v>632.2</v>
      </c>
      <c r="F68" s="615">
        <v>539</v>
      </c>
      <c r="G68" s="606">
        <v>-5.918429929469511</v>
      </c>
      <c r="H68" s="606">
        <v>106.06258148631031</v>
      </c>
      <c r="I68" s="606">
        <v>-14.742170199303999</v>
      </c>
    </row>
    <row r="69" spans="1:9" ht="15.75">
      <c r="A69" s="596">
        <v>63</v>
      </c>
      <c r="B69" s="620" t="s">
        <v>568</v>
      </c>
      <c r="C69" s="612">
        <v>44.7</v>
      </c>
      <c r="D69" s="615">
        <v>71.9</v>
      </c>
      <c r="E69" s="615">
        <v>68.2</v>
      </c>
      <c r="F69" s="615">
        <v>79</v>
      </c>
      <c r="G69" s="606">
        <v>60.85011185682322</v>
      </c>
      <c r="H69" s="606">
        <v>-5.146036161335189</v>
      </c>
      <c r="I69" s="606">
        <v>15.835777126099742</v>
      </c>
    </row>
    <row r="70" spans="1:9" ht="15.75">
      <c r="A70" s="596">
        <v>64</v>
      </c>
      <c r="B70" s="620" t="s">
        <v>569</v>
      </c>
      <c r="C70" s="612">
        <v>950.4</v>
      </c>
      <c r="D70" s="615">
        <v>843</v>
      </c>
      <c r="E70" s="615">
        <v>1510.5</v>
      </c>
      <c r="F70" s="615">
        <v>2033</v>
      </c>
      <c r="G70" s="606">
        <v>-11.300505050505066</v>
      </c>
      <c r="H70" s="606">
        <v>79.1814946619217</v>
      </c>
      <c r="I70" s="606">
        <v>34.59119496855348</v>
      </c>
    </row>
    <row r="71" spans="1:9" ht="15.75">
      <c r="A71" s="596"/>
      <c r="B71" s="620"/>
      <c r="C71" s="612"/>
      <c r="D71" s="615"/>
      <c r="E71" s="615"/>
      <c r="F71" s="615"/>
      <c r="G71" s="606"/>
      <c r="H71" s="606"/>
      <c r="I71" s="606"/>
    </row>
    <row r="72" spans="1:9" ht="15.75">
      <c r="A72" s="596"/>
      <c r="B72" s="624" t="s">
        <v>457</v>
      </c>
      <c r="C72" s="613">
        <v>11971.2</v>
      </c>
      <c r="D72" s="616">
        <v>9462.3</v>
      </c>
      <c r="E72" s="616">
        <v>11786.39</v>
      </c>
      <c r="F72" s="616">
        <v>13788.7</v>
      </c>
      <c r="G72" s="608">
        <v>-20.957798716920593</v>
      </c>
      <c r="H72" s="608">
        <v>24.56157593819688</v>
      </c>
      <c r="I72" s="608">
        <v>16.988322972513174</v>
      </c>
    </row>
    <row r="73" spans="1:9" ht="15.75" hidden="1">
      <c r="A73" s="596"/>
      <c r="B73" s="624"/>
      <c r="C73" s="613"/>
      <c r="D73" s="616"/>
      <c r="E73" s="616"/>
      <c r="F73" s="616"/>
      <c r="G73" s="608"/>
      <c r="H73" s="608"/>
      <c r="I73" s="608"/>
    </row>
    <row r="74" spans="1:21" ht="15.75">
      <c r="A74" s="600"/>
      <c r="B74" s="625" t="s">
        <v>511</v>
      </c>
      <c r="C74" s="614">
        <v>43225</v>
      </c>
      <c r="D74" s="617">
        <v>43505.6</v>
      </c>
      <c r="E74" s="617">
        <v>49342.9</v>
      </c>
      <c r="F74" s="617">
        <v>51337.8</v>
      </c>
      <c r="G74" s="610">
        <v>0.6491613649508281</v>
      </c>
      <c r="H74" s="610">
        <v>13.417353168327779</v>
      </c>
      <c r="I74" s="610">
        <v>4.042932215171774</v>
      </c>
      <c r="M74" s="596"/>
      <c r="N74" s="624" t="s">
        <v>457</v>
      </c>
      <c r="O74" s="613">
        <v>11971.2</v>
      </c>
      <c r="P74" s="613">
        <v>9462.3</v>
      </c>
      <c r="Q74" s="613">
        <v>11786.39</v>
      </c>
      <c r="R74" s="613">
        <v>13788.7</v>
      </c>
      <c r="S74" s="599">
        <v>-20.957798716920593</v>
      </c>
      <c r="T74" s="599">
        <v>24.56157593819688</v>
      </c>
      <c r="U74" s="599">
        <v>16.988322972513174</v>
      </c>
    </row>
    <row r="75" spans="4:21" ht="15.75">
      <c r="D75" s="1161"/>
      <c r="E75" s="1161"/>
      <c r="F75" s="1161"/>
      <c r="G75" s="1161"/>
      <c r="H75" s="1161"/>
      <c r="I75" s="1161"/>
      <c r="M75" s="596"/>
      <c r="N75" s="624"/>
      <c r="O75" s="613"/>
      <c r="P75" s="613"/>
      <c r="Q75" s="613"/>
      <c r="R75" s="613"/>
      <c r="S75" s="599"/>
      <c r="T75" s="599"/>
      <c r="U75" s="599"/>
    </row>
    <row r="76" spans="13:21" ht="15.75">
      <c r="M76" s="600"/>
      <c r="N76" s="625" t="s">
        <v>511</v>
      </c>
      <c r="O76" s="614">
        <v>43225</v>
      </c>
      <c r="P76" s="614">
        <v>43505.6</v>
      </c>
      <c r="Q76" s="614">
        <v>49342.9</v>
      </c>
      <c r="R76" s="614">
        <v>51337.8</v>
      </c>
      <c r="S76" s="602">
        <v>0.6491613649508281</v>
      </c>
      <c r="T76" s="602">
        <v>13.417353168327779</v>
      </c>
      <c r="U76" s="602">
        <v>4.042932215171774</v>
      </c>
    </row>
    <row r="79" spans="3:6" ht="12.75">
      <c r="C79" s="7" t="s">
        <v>841</v>
      </c>
      <c r="D79" s="7" t="s">
        <v>841</v>
      </c>
      <c r="E79" s="7" t="s">
        <v>841</v>
      </c>
      <c r="F79" s="7" t="s">
        <v>841</v>
      </c>
    </row>
  </sheetData>
  <mergeCells count="3">
    <mergeCell ref="A2:I2"/>
    <mergeCell ref="C4:F4"/>
    <mergeCell ref="G4:I4"/>
  </mergeCells>
  <printOptions horizontalCentered="1"/>
  <pageMargins left="1.3" right="1.3" top="2" bottom="2" header="0.5" footer="0.5"/>
  <pageSetup fitToHeight="1" fitToWidth="1" horizontalDpi="600" verticalDpi="600" orientation="portrait" paperSize="9" scale="48" r:id="rId1"/>
</worksheet>
</file>

<file path=xl/worksheets/sheet21.xml><?xml version="1.0" encoding="utf-8"?>
<worksheet xmlns="http://schemas.openxmlformats.org/spreadsheetml/2006/main" xmlns:r="http://schemas.openxmlformats.org/officeDocument/2006/relationships">
  <sheetPr>
    <pageSetUpPr fitToPage="1"/>
  </sheetPr>
  <dimension ref="A1:N63"/>
  <sheetViews>
    <sheetView workbookViewId="0" topLeftCell="A1">
      <selection activeCell="H14" sqref="H14"/>
    </sheetView>
  </sheetViews>
  <sheetFormatPr defaultColWidth="9.140625" defaultRowHeight="12.75"/>
  <cols>
    <col min="1" max="1" width="4.57421875" style="7" customWidth="1"/>
    <col min="2" max="2" width="4.421875" style="7" customWidth="1"/>
    <col min="3" max="3" width="4.28125" style="7" customWidth="1"/>
    <col min="4" max="4" width="9.8515625" style="7" customWidth="1"/>
    <col min="5" max="5" width="14.00390625" style="7" customWidth="1"/>
    <col min="6" max="6" width="0" style="7" hidden="1" customWidth="1"/>
    <col min="7" max="8" width="11.57421875" style="7" bestFit="1" customWidth="1"/>
    <col min="9" max="9" width="0" style="7" hidden="1" customWidth="1"/>
    <col min="10" max="12" width="11.57421875" style="7" bestFit="1" customWidth="1"/>
    <col min="13" max="13" width="9.140625" style="7" customWidth="1"/>
    <col min="14" max="14" width="9.00390625" style="7" customWidth="1"/>
    <col min="15" max="16384" width="9.140625" style="7" customWidth="1"/>
  </cols>
  <sheetData>
    <row r="1" spans="7:10" ht="18.75">
      <c r="G1" s="1029" t="s">
        <v>593</v>
      </c>
      <c r="H1" s="1029"/>
      <c r="I1" s="1029"/>
      <c r="J1" s="1029"/>
    </row>
    <row r="2" spans="1:14" ht="22.5">
      <c r="A2" s="1163" t="s">
        <v>914</v>
      </c>
      <c r="B2" s="1163"/>
      <c r="C2" s="1163"/>
      <c r="D2" s="1163"/>
      <c r="E2" s="1163"/>
      <c r="F2" s="1163"/>
      <c r="G2" s="1163"/>
      <c r="H2" s="1163"/>
      <c r="I2" s="1163"/>
      <c r="J2" s="1163"/>
      <c r="K2" s="1163"/>
      <c r="L2" s="1163"/>
      <c r="M2" s="1163"/>
      <c r="N2" s="1163"/>
    </row>
    <row r="3" spans="1:14" ht="15.75">
      <c r="A3" s="1100"/>
      <c r="B3" s="1100"/>
      <c r="C3" s="1100"/>
      <c r="D3" s="1100"/>
      <c r="E3" s="1100"/>
      <c r="F3" s="9"/>
      <c r="G3" s="9"/>
      <c r="H3" s="9"/>
      <c r="I3" s="9"/>
      <c r="J3" s="9"/>
      <c r="K3" s="9"/>
      <c r="L3" s="9"/>
      <c r="M3" s="9"/>
      <c r="N3" s="1164" t="s">
        <v>342</v>
      </c>
    </row>
    <row r="4" spans="1:14" ht="12.75">
      <c r="A4" s="1102" t="s">
        <v>610</v>
      </c>
      <c r="B4" s="1102"/>
      <c r="C4" s="1102"/>
      <c r="D4" s="1102"/>
      <c r="E4" s="1102"/>
      <c r="F4" s="970" t="s">
        <v>85</v>
      </c>
      <c r="G4" s="970"/>
      <c r="H4" s="970"/>
      <c r="I4" s="1018" t="s">
        <v>2</v>
      </c>
      <c r="J4" s="1018"/>
      <c r="K4" s="1018"/>
      <c r="L4" s="1018" t="s">
        <v>3</v>
      </c>
      <c r="M4" s="1165" t="s">
        <v>313</v>
      </c>
      <c r="N4" s="1165"/>
    </row>
    <row r="5" spans="1:14" ht="12.75">
      <c r="A5" s="1101"/>
      <c r="B5" s="1101"/>
      <c r="C5" s="1101"/>
      <c r="D5" s="1101"/>
      <c r="E5" s="1101"/>
      <c r="F5" s="970"/>
      <c r="G5" s="970"/>
      <c r="H5" s="970"/>
      <c r="I5" s="1020"/>
      <c r="J5" s="1020"/>
      <c r="K5" s="1020"/>
      <c r="L5" s="1020"/>
      <c r="M5" s="1099" t="s">
        <v>842</v>
      </c>
      <c r="N5" s="1099"/>
    </row>
    <row r="6" spans="1:14" ht="12.75">
      <c r="A6" s="1102"/>
      <c r="B6" s="1102"/>
      <c r="C6" s="1102"/>
      <c r="D6" s="1102"/>
      <c r="E6" s="1102"/>
      <c r="F6" s="668" t="s">
        <v>843</v>
      </c>
      <c r="G6" s="668" t="s">
        <v>844</v>
      </c>
      <c r="H6" s="668" t="s">
        <v>611</v>
      </c>
      <c r="I6" s="668" t="s">
        <v>843</v>
      </c>
      <c r="J6" s="668" t="s">
        <v>844</v>
      </c>
      <c r="K6" s="668" t="s">
        <v>611</v>
      </c>
      <c r="L6" s="668" t="s">
        <v>844</v>
      </c>
      <c r="M6" s="668" t="s">
        <v>2</v>
      </c>
      <c r="N6" s="1166" t="s">
        <v>3</v>
      </c>
    </row>
    <row r="7" spans="1:14" ht="12.75">
      <c r="A7" s="24" t="s">
        <v>612</v>
      </c>
      <c r="B7" s="9"/>
      <c r="C7" s="9"/>
      <c r="D7" s="9"/>
      <c r="E7" s="9"/>
      <c r="F7" s="605">
        <v>8766.7</v>
      </c>
      <c r="G7" s="605">
        <v>10767.2</v>
      </c>
      <c r="H7" s="605">
        <v>11544.6</v>
      </c>
      <c r="I7" s="605">
        <v>4828.7</v>
      </c>
      <c r="J7" s="605">
        <v>11014.9</v>
      </c>
      <c r="K7" s="605">
        <v>14224.5</v>
      </c>
      <c r="L7" s="605">
        <v>6848.500000000029</v>
      </c>
      <c r="M7" s="605">
        <v>2.3005052381306084</v>
      </c>
      <c r="N7" s="605">
        <v>-37.82512778145939</v>
      </c>
    </row>
    <row r="8" spans="1:14" ht="12.75">
      <c r="A8" s="24"/>
      <c r="B8" s="9" t="s">
        <v>613</v>
      </c>
      <c r="C8" s="9"/>
      <c r="D8" s="9"/>
      <c r="E8" s="9"/>
      <c r="F8" s="605">
        <v>33692.2</v>
      </c>
      <c r="G8" s="605">
        <v>43567.6</v>
      </c>
      <c r="H8" s="605">
        <v>59956.1</v>
      </c>
      <c r="I8" s="605">
        <v>37917.3</v>
      </c>
      <c r="J8" s="605">
        <v>47493.8</v>
      </c>
      <c r="K8" s="605">
        <v>61482.4</v>
      </c>
      <c r="L8" s="605">
        <v>46949.2</v>
      </c>
      <c r="M8" s="605">
        <v>9.011742671159311</v>
      </c>
      <c r="N8" s="605">
        <v>-1.1466759871814969</v>
      </c>
    </row>
    <row r="9" spans="1:14" ht="12.75">
      <c r="A9" s="24"/>
      <c r="B9" s="9"/>
      <c r="C9" s="9" t="s">
        <v>614</v>
      </c>
      <c r="D9" s="9"/>
      <c r="E9" s="9"/>
      <c r="F9" s="605">
        <v>0</v>
      </c>
      <c r="G9" s="605">
        <v>0</v>
      </c>
      <c r="H9" s="605">
        <v>0</v>
      </c>
      <c r="I9" s="605">
        <v>0</v>
      </c>
      <c r="J9" s="605">
        <v>0</v>
      </c>
      <c r="K9" s="605">
        <v>0</v>
      </c>
      <c r="L9" s="605">
        <v>0</v>
      </c>
      <c r="M9" s="615" t="e">
        <v>#DIV/0!</v>
      </c>
      <c r="N9" s="615" t="e">
        <v>#DIV/0!</v>
      </c>
    </row>
    <row r="10" spans="1:14" ht="12.75">
      <c r="A10" s="24"/>
      <c r="B10" s="9"/>
      <c r="C10" s="9" t="s">
        <v>615</v>
      </c>
      <c r="D10" s="9"/>
      <c r="E10" s="9"/>
      <c r="F10" s="605">
        <v>33692.2</v>
      </c>
      <c r="G10" s="605">
        <v>43567.6</v>
      </c>
      <c r="H10" s="605">
        <v>59956.1</v>
      </c>
      <c r="I10" s="605">
        <v>37917.3</v>
      </c>
      <c r="J10" s="605">
        <v>47493.8</v>
      </c>
      <c r="K10" s="605">
        <v>61482.4</v>
      </c>
      <c r="L10" s="605">
        <v>46949.2</v>
      </c>
      <c r="M10" s="605">
        <v>9.011742671159311</v>
      </c>
      <c r="N10" s="605">
        <v>-1.1466759871814969</v>
      </c>
    </row>
    <row r="11" spans="1:14" ht="12.75">
      <c r="A11" s="24"/>
      <c r="B11" s="9" t="s">
        <v>616</v>
      </c>
      <c r="C11" s="9"/>
      <c r="D11" s="9"/>
      <c r="E11" s="9"/>
      <c r="F11" s="605">
        <v>-79566</v>
      </c>
      <c r="G11" s="605">
        <v>-102296.8</v>
      </c>
      <c r="H11" s="605">
        <v>-145718.2</v>
      </c>
      <c r="I11" s="605">
        <v>-100766.2</v>
      </c>
      <c r="J11" s="605">
        <v>-125435.1</v>
      </c>
      <c r="K11" s="605">
        <v>-171540.8</v>
      </c>
      <c r="L11" s="605">
        <v>-133129.7</v>
      </c>
      <c r="M11" s="605">
        <v>22.618791594653988</v>
      </c>
      <c r="N11" s="605">
        <v>6.134327632377225</v>
      </c>
    </row>
    <row r="12" spans="1:14" ht="12.75">
      <c r="A12" s="24"/>
      <c r="B12" s="9"/>
      <c r="C12" s="9" t="s">
        <v>614</v>
      </c>
      <c r="D12" s="9"/>
      <c r="E12" s="9"/>
      <c r="F12" s="605">
        <v>-14032.9</v>
      </c>
      <c r="G12" s="605">
        <v>-18274.4</v>
      </c>
      <c r="H12" s="605">
        <v>-26653.6</v>
      </c>
      <c r="I12" s="605">
        <v>-19217.1</v>
      </c>
      <c r="J12" s="605">
        <v>-23864.5</v>
      </c>
      <c r="K12" s="605">
        <v>-33657.2</v>
      </c>
      <c r="L12" s="605">
        <v>-24928.1</v>
      </c>
      <c r="M12" s="605">
        <v>30.589786805585945</v>
      </c>
      <c r="N12" s="605">
        <v>4.456829181420095</v>
      </c>
    </row>
    <row r="13" spans="1:14" ht="12.75">
      <c r="A13" s="24"/>
      <c r="B13" s="9"/>
      <c r="C13" s="9" t="s">
        <v>615</v>
      </c>
      <c r="D13" s="9"/>
      <c r="E13" s="9"/>
      <c r="F13" s="605">
        <v>-65533.1</v>
      </c>
      <c r="G13" s="605">
        <v>-84022.4</v>
      </c>
      <c r="H13" s="605">
        <v>-119064.6</v>
      </c>
      <c r="I13" s="605">
        <v>-81549.1</v>
      </c>
      <c r="J13" s="605">
        <v>-101570.6</v>
      </c>
      <c r="K13" s="605">
        <v>-137883.6</v>
      </c>
      <c r="L13" s="605">
        <v>-108201.6</v>
      </c>
      <c r="M13" s="605">
        <v>20.885144913737307</v>
      </c>
      <c r="N13" s="605">
        <v>6.528463945275502</v>
      </c>
    </row>
    <row r="14" spans="1:14" ht="12.75">
      <c r="A14" s="24"/>
      <c r="B14" s="9" t="s">
        <v>617</v>
      </c>
      <c r="C14" s="9"/>
      <c r="D14" s="9"/>
      <c r="E14" s="9"/>
      <c r="F14" s="605">
        <v>-45873.8</v>
      </c>
      <c r="G14" s="605">
        <v>-58729.2</v>
      </c>
      <c r="H14" s="605">
        <v>-85762.1</v>
      </c>
      <c r="I14" s="605">
        <v>-62848.9</v>
      </c>
      <c r="J14" s="605">
        <v>-77941.3</v>
      </c>
      <c r="K14" s="605">
        <v>-110058.4</v>
      </c>
      <c r="L14" s="605">
        <v>-86180.5</v>
      </c>
      <c r="M14" s="605">
        <v>32.71302861268331</v>
      </c>
      <c r="N14" s="605">
        <v>10.571032302514837</v>
      </c>
    </row>
    <row r="15" spans="1:14" ht="12.75">
      <c r="A15" s="24"/>
      <c r="B15" s="9" t="s">
        <v>618</v>
      </c>
      <c r="C15" s="9"/>
      <c r="D15" s="9"/>
      <c r="E15" s="9"/>
      <c r="F15" s="605">
        <v>-81.29999999999836</v>
      </c>
      <c r="G15" s="605">
        <v>-61.099999999998545</v>
      </c>
      <c r="H15" s="605">
        <v>-2034.2</v>
      </c>
      <c r="I15" s="605">
        <v>-2424.2</v>
      </c>
      <c r="J15" s="605">
        <v>-3419</v>
      </c>
      <c r="K15" s="605">
        <v>-6818.3</v>
      </c>
      <c r="L15" s="605">
        <v>-4592.3</v>
      </c>
      <c r="M15" s="605">
        <v>5495.744680851197</v>
      </c>
      <c r="N15" s="605">
        <v>34.31705176952326</v>
      </c>
    </row>
    <row r="16" spans="1:14" ht="12.75">
      <c r="A16" s="24"/>
      <c r="B16" s="9"/>
      <c r="C16" s="9" t="s">
        <v>619</v>
      </c>
      <c r="D16" s="9"/>
      <c r="E16" s="9"/>
      <c r="F16" s="605">
        <v>14897.1</v>
      </c>
      <c r="G16" s="605">
        <v>19382.2</v>
      </c>
      <c r="H16" s="605">
        <v>26001.9</v>
      </c>
      <c r="I16" s="605">
        <v>16394.2</v>
      </c>
      <c r="J16" s="605">
        <v>20453</v>
      </c>
      <c r="K16" s="605">
        <v>26469.7</v>
      </c>
      <c r="L16" s="605">
        <v>24641.1</v>
      </c>
      <c r="M16" s="605">
        <v>5.524656643724651</v>
      </c>
      <c r="N16" s="605">
        <v>20.4767026842028</v>
      </c>
    </row>
    <row r="17" spans="1:14" ht="12.75">
      <c r="A17" s="24"/>
      <c r="B17" s="9"/>
      <c r="C17" s="9"/>
      <c r="D17" s="9" t="s">
        <v>620</v>
      </c>
      <c r="E17" s="9"/>
      <c r="F17" s="605">
        <v>6683.2</v>
      </c>
      <c r="G17" s="605">
        <v>8574.5</v>
      </c>
      <c r="H17" s="605">
        <v>10463.8</v>
      </c>
      <c r="I17" s="605">
        <v>5640.5</v>
      </c>
      <c r="J17" s="605">
        <v>7122.8</v>
      </c>
      <c r="K17" s="605">
        <v>9555.8</v>
      </c>
      <c r="L17" s="605">
        <v>7354.2</v>
      </c>
      <c r="M17" s="605">
        <v>-16.930433261414656</v>
      </c>
      <c r="N17" s="605">
        <v>3.248722412534391</v>
      </c>
    </row>
    <row r="18" spans="1:14" ht="12.75">
      <c r="A18" s="24"/>
      <c r="B18" s="9"/>
      <c r="C18" s="9"/>
      <c r="D18" s="9" t="s">
        <v>621</v>
      </c>
      <c r="E18" s="9"/>
      <c r="F18" s="605">
        <v>3645.3</v>
      </c>
      <c r="G18" s="605">
        <v>5017</v>
      </c>
      <c r="H18" s="605">
        <v>6804.9</v>
      </c>
      <c r="I18" s="605">
        <v>4970.4</v>
      </c>
      <c r="J18" s="605">
        <v>5952</v>
      </c>
      <c r="K18" s="605">
        <v>7441.5</v>
      </c>
      <c r="L18" s="605">
        <v>10140.5</v>
      </c>
      <c r="M18" s="605">
        <v>18.63663543950568</v>
      </c>
      <c r="N18" s="605">
        <v>70.37130376344086</v>
      </c>
    </row>
    <row r="19" spans="1:14" ht="12.75">
      <c r="A19" s="24"/>
      <c r="B19" s="9"/>
      <c r="C19" s="9"/>
      <c r="D19" s="9" t="s">
        <v>615</v>
      </c>
      <c r="E19" s="9"/>
      <c r="F19" s="605">
        <v>4568.6</v>
      </c>
      <c r="G19" s="605">
        <v>5790.7</v>
      </c>
      <c r="H19" s="605">
        <v>8733.2</v>
      </c>
      <c r="I19" s="605">
        <v>5783.3</v>
      </c>
      <c r="J19" s="605">
        <v>7378.2</v>
      </c>
      <c r="K19" s="605">
        <v>9472.4</v>
      </c>
      <c r="L19" s="605">
        <v>7146.4</v>
      </c>
      <c r="M19" s="605">
        <v>27.41464762463951</v>
      </c>
      <c r="N19" s="605">
        <v>-3.141687674500558</v>
      </c>
    </row>
    <row r="20" spans="1:14" ht="12.75">
      <c r="A20" s="24"/>
      <c r="B20" s="9"/>
      <c r="C20" s="9" t="s">
        <v>622</v>
      </c>
      <c r="D20" s="9"/>
      <c r="E20" s="9"/>
      <c r="F20" s="605">
        <v>-14978.4</v>
      </c>
      <c r="G20" s="605">
        <v>-19443.3</v>
      </c>
      <c r="H20" s="605">
        <v>-28036.1</v>
      </c>
      <c r="I20" s="605">
        <v>-18818.4</v>
      </c>
      <c r="J20" s="605">
        <v>-23872</v>
      </c>
      <c r="K20" s="605">
        <v>-33288</v>
      </c>
      <c r="L20" s="605">
        <v>-29233.4</v>
      </c>
      <c r="M20" s="605">
        <v>22.777512047851964</v>
      </c>
      <c r="N20" s="605">
        <v>22.45894772117963</v>
      </c>
    </row>
    <row r="21" spans="1:14" ht="12.75">
      <c r="A21" s="24"/>
      <c r="B21" s="9"/>
      <c r="C21" s="9"/>
      <c r="D21" s="9" t="s">
        <v>623</v>
      </c>
      <c r="E21" s="9"/>
      <c r="F21" s="605">
        <v>-5955.7</v>
      </c>
      <c r="G21" s="605">
        <v>-7674.6</v>
      </c>
      <c r="H21" s="605">
        <v>-10602.2</v>
      </c>
      <c r="I21" s="605">
        <v>-7292.9</v>
      </c>
      <c r="J21" s="605">
        <v>-9201.5</v>
      </c>
      <c r="K21" s="605">
        <v>-12592.3</v>
      </c>
      <c r="L21" s="605">
        <v>-10619</v>
      </c>
      <c r="M21" s="605">
        <v>19.895499439710207</v>
      </c>
      <c r="N21" s="605">
        <v>15.405096995055153</v>
      </c>
    </row>
    <row r="22" spans="1:14" ht="12.75">
      <c r="A22" s="24"/>
      <c r="B22" s="9"/>
      <c r="C22" s="9"/>
      <c r="D22" s="9" t="s">
        <v>620</v>
      </c>
      <c r="E22" s="9"/>
      <c r="F22" s="605">
        <v>-5019.1</v>
      </c>
      <c r="G22" s="605">
        <v>-6589.4</v>
      </c>
      <c r="H22" s="605">
        <v>-9691.9</v>
      </c>
      <c r="I22" s="605">
        <v>-7024.4</v>
      </c>
      <c r="J22" s="605">
        <v>-8858.6</v>
      </c>
      <c r="K22" s="605">
        <v>-11960.8</v>
      </c>
      <c r="L22" s="605">
        <v>-11961.2</v>
      </c>
      <c r="M22" s="605">
        <v>34.43712629374451</v>
      </c>
      <c r="N22" s="605">
        <v>35.023592892782155</v>
      </c>
    </row>
    <row r="23" spans="1:14" ht="12.75">
      <c r="A23" s="24"/>
      <c r="B23" s="9"/>
      <c r="C23" s="9"/>
      <c r="D23" s="9" t="s">
        <v>615</v>
      </c>
      <c r="E23" s="9"/>
      <c r="F23" s="605">
        <v>-4003.6</v>
      </c>
      <c r="G23" s="605">
        <v>-5179.3</v>
      </c>
      <c r="H23" s="605">
        <v>-7742</v>
      </c>
      <c r="I23" s="605">
        <v>-4501.1</v>
      </c>
      <c r="J23" s="605">
        <v>-5811.9</v>
      </c>
      <c r="K23" s="605">
        <v>-8734.9</v>
      </c>
      <c r="L23" s="605">
        <v>-6653.2</v>
      </c>
      <c r="M23" s="605">
        <v>12.214005753673266</v>
      </c>
      <c r="N23" s="605">
        <v>14.475472736970701</v>
      </c>
    </row>
    <row r="24" spans="1:14" ht="12.75">
      <c r="A24" s="24"/>
      <c r="B24" s="9" t="s">
        <v>624</v>
      </c>
      <c r="C24" s="9"/>
      <c r="D24" s="9"/>
      <c r="E24" s="9"/>
      <c r="F24" s="605">
        <v>-45955.1</v>
      </c>
      <c r="G24" s="605">
        <v>-58790.3</v>
      </c>
      <c r="H24" s="605">
        <v>-87796.3</v>
      </c>
      <c r="I24" s="605">
        <v>-65273.1</v>
      </c>
      <c r="J24" s="605">
        <v>-81360.3</v>
      </c>
      <c r="K24" s="605">
        <v>-116876.7</v>
      </c>
      <c r="L24" s="605">
        <v>-90772.8</v>
      </c>
      <c r="M24" s="605">
        <v>38.390686899029255</v>
      </c>
      <c r="N24" s="605">
        <v>11.568910144136636</v>
      </c>
    </row>
    <row r="25" spans="1:14" ht="12.75">
      <c r="A25" s="24"/>
      <c r="B25" s="9" t="s">
        <v>625</v>
      </c>
      <c r="C25" s="9"/>
      <c r="D25" s="9"/>
      <c r="E25" s="9"/>
      <c r="F25" s="605">
        <v>-703.3</v>
      </c>
      <c r="G25" s="605">
        <v>-1013</v>
      </c>
      <c r="H25" s="605">
        <v>1636.5</v>
      </c>
      <c r="I25" s="605">
        <v>2042.8</v>
      </c>
      <c r="J25" s="605">
        <v>2677.7</v>
      </c>
      <c r="K25" s="605">
        <v>4955.5</v>
      </c>
      <c r="L25" s="605">
        <v>3784.3</v>
      </c>
      <c r="M25" s="605">
        <v>-364.3336623889437</v>
      </c>
      <c r="N25" s="605">
        <v>41.32651155842703</v>
      </c>
    </row>
    <row r="26" spans="1:14" ht="12.75">
      <c r="A26" s="24"/>
      <c r="B26" s="9"/>
      <c r="C26" s="9" t="s">
        <v>626</v>
      </c>
      <c r="D26" s="9"/>
      <c r="E26" s="9"/>
      <c r="F26" s="605">
        <v>2561.1</v>
      </c>
      <c r="G26" s="605">
        <v>3444.4</v>
      </c>
      <c r="H26" s="605">
        <v>7751.6</v>
      </c>
      <c r="I26" s="605">
        <v>5649.1</v>
      </c>
      <c r="J26" s="605">
        <v>7438.8</v>
      </c>
      <c r="K26" s="605">
        <v>11432.3</v>
      </c>
      <c r="L26" s="605">
        <v>9143.4</v>
      </c>
      <c r="M26" s="605">
        <v>115.96794797352223</v>
      </c>
      <c r="N26" s="605">
        <v>22.914986288110978</v>
      </c>
    </row>
    <row r="27" spans="1:14" ht="12.75">
      <c r="A27" s="24"/>
      <c r="B27" s="9"/>
      <c r="C27" s="9" t="s">
        <v>627</v>
      </c>
      <c r="D27" s="9"/>
      <c r="E27" s="9"/>
      <c r="F27" s="605">
        <v>-3264.4</v>
      </c>
      <c r="G27" s="605">
        <v>-4457.4</v>
      </c>
      <c r="H27" s="605">
        <v>-6115.1</v>
      </c>
      <c r="I27" s="605">
        <v>-3606.3</v>
      </c>
      <c r="J27" s="605">
        <v>-4761.1</v>
      </c>
      <c r="K27" s="605">
        <v>-6476.8</v>
      </c>
      <c r="L27" s="605">
        <v>-5359.1</v>
      </c>
      <c r="M27" s="605">
        <v>6.813388971149117</v>
      </c>
      <c r="N27" s="605">
        <v>12.560122660729661</v>
      </c>
    </row>
    <row r="28" spans="1:14" ht="12.75">
      <c r="A28" s="24"/>
      <c r="B28" s="9" t="s">
        <v>628</v>
      </c>
      <c r="C28" s="9"/>
      <c r="D28" s="9"/>
      <c r="E28" s="9"/>
      <c r="F28" s="605">
        <v>-46658.4</v>
      </c>
      <c r="G28" s="605">
        <v>-59803.3</v>
      </c>
      <c r="H28" s="605">
        <v>-86159.8</v>
      </c>
      <c r="I28" s="605">
        <v>-63230.3</v>
      </c>
      <c r="J28" s="605">
        <v>-78682.6</v>
      </c>
      <c r="K28" s="605">
        <v>-111921.2</v>
      </c>
      <c r="L28" s="605">
        <v>-86988.5</v>
      </c>
      <c r="M28" s="605">
        <v>31.568993684295016</v>
      </c>
      <c r="N28" s="605">
        <v>10.556209377931072</v>
      </c>
    </row>
    <row r="29" spans="1:14" ht="12.75">
      <c r="A29" s="24"/>
      <c r="B29" s="762" t="s">
        <v>629</v>
      </c>
      <c r="C29" s="9"/>
      <c r="D29" s="9"/>
      <c r="E29" s="9"/>
      <c r="F29" s="605">
        <v>55425.1</v>
      </c>
      <c r="G29" s="605">
        <v>70570.5</v>
      </c>
      <c r="H29" s="605">
        <v>97704.4</v>
      </c>
      <c r="I29" s="605">
        <v>68059</v>
      </c>
      <c r="J29" s="605">
        <v>89697.5</v>
      </c>
      <c r="K29" s="605">
        <v>126145.7</v>
      </c>
      <c r="L29" s="605">
        <v>93837</v>
      </c>
      <c r="M29" s="605">
        <v>27.10339306083987</v>
      </c>
      <c r="N29" s="605">
        <v>4.614955823740907</v>
      </c>
    </row>
    <row r="30" spans="1:14" ht="12.75">
      <c r="A30" s="24"/>
      <c r="B30" s="9"/>
      <c r="C30" s="9" t="s">
        <v>630</v>
      </c>
      <c r="D30" s="9"/>
      <c r="E30" s="9"/>
      <c r="F30" s="605">
        <v>57289.5</v>
      </c>
      <c r="G30" s="605">
        <v>73127.5</v>
      </c>
      <c r="H30" s="605">
        <v>101310.1</v>
      </c>
      <c r="I30" s="605">
        <v>70624.1</v>
      </c>
      <c r="J30" s="605">
        <v>93131.2</v>
      </c>
      <c r="K30" s="605">
        <v>130861.7</v>
      </c>
      <c r="L30" s="605">
        <v>97231.4</v>
      </c>
      <c r="M30" s="605">
        <v>27.354551981128843</v>
      </c>
      <c r="N30" s="605">
        <v>4.402606215747244</v>
      </c>
    </row>
    <row r="31" spans="1:14" ht="12.75">
      <c r="A31" s="24"/>
      <c r="B31" s="9"/>
      <c r="C31" s="9"/>
      <c r="D31" s="9" t="s">
        <v>631</v>
      </c>
      <c r="E31" s="9"/>
      <c r="F31" s="605">
        <v>12710.5</v>
      </c>
      <c r="G31" s="605">
        <v>15535.4</v>
      </c>
      <c r="H31" s="605">
        <v>21071.9</v>
      </c>
      <c r="I31" s="605">
        <v>10946.8</v>
      </c>
      <c r="J31" s="605">
        <v>14602.3</v>
      </c>
      <c r="K31" s="605">
        <v>18851.1</v>
      </c>
      <c r="L31" s="605">
        <v>14443</v>
      </c>
      <c r="M31" s="605">
        <v>-6.006282425943332</v>
      </c>
      <c r="N31" s="605">
        <v>-1.0909240325154208</v>
      </c>
    </row>
    <row r="32" spans="1:14" ht="12.75">
      <c r="A32" s="24"/>
      <c r="B32" s="9"/>
      <c r="C32" s="9"/>
      <c r="D32" s="9" t="s">
        <v>632</v>
      </c>
      <c r="E32" s="9"/>
      <c r="F32" s="605">
        <v>36060</v>
      </c>
      <c r="G32" s="605">
        <v>47180.1</v>
      </c>
      <c r="H32" s="605">
        <v>65541.2</v>
      </c>
      <c r="I32" s="605">
        <v>53455.6</v>
      </c>
      <c r="J32" s="605">
        <v>70273.6</v>
      </c>
      <c r="K32" s="605">
        <v>97688.5</v>
      </c>
      <c r="L32" s="605">
        <v>72388.5</v>
      </c>
      <c r="M32" s="605">
        <v>48.94754356179832</v>
      </c>
      <c r="N32" s="605">
        <v>3.0095227795359767</v>
      </c>
    </row>
    <row r="33" spans="1:14" ht="12.75">
      <c r="A33" s="24"/>
      <c r="B33" s="9"/>
      <c r="C33" s="9"/>
      <c r="D33" s="9" t="s">
        <v>633</v>
      </c>
      <c r="E33" s="9"/>
      <c r="F33" s="605">
        <v>7269.6</v>
      </c>
      <c r="G33" s="605">
        <v>9023.4</v>
      </c>
      <c r="H33" s="605">
        <v>12502.2</v>
      </c>
      <c r="I33" s="605">
        <v>6221.7</v>
      </c>
      <c r="J33" s="605">
        <v>8255.3</v>
      </c>
      <c r="K33" s="605">
        <v>12007.6</v>
      </c>
      <c r="L33" s="605">
        <v>9308.8</v>
      </c>
      <c r="M33" s="605">
        <v>-8.512312432120934</v>
      </c>
      <c r="N33" s="605">
        <v>12.7614986735794</v>
      </c>
    </row>
    <row r="34" spans="1:14" ht="12.75">
      <c r="A34" s="24"/>
      <c r="B34" s="9"/>
      <c r="C34" s="9"/>
      <c r="D34" s="9" t="s">
        <v>634</v>
      </c>
      <c r="E34" s="9"/>
      <c r="F34" s="605">
        <v>1249.4</v>
      </c>
      <c r="G34" s="605">
        <v>1388.6</v>
      </c>
      <c r="H34" s="605">
        <v>2194.8</v>
      </c>
      <c r="I34" s="605">
        <v>0</v>
      </c>
      <c r="J34" s="605">
        <v>0</v>
      </c>
      <c r="K34" s="605">
        <v>2314.5</v>
      </c>
      <c r="L34" s="605">
        <v>1091.1</v>
      </c>
      <c r="M34" s="605">
        <v>-100</v>
      </c>
      <c r="N34" s="615" t="e">
        <v>#DIV/0!</v>
      </c>
    </row>
    <row r="35" spans="1:14" ht="12.75">
      <c r="A35" s="24"/>
      <c r="B35" s="9"/>
      <c r="C35" s="9" t="s">
        <v>635</v>
      </c>
      <c r="D35" s="9"/>
      <c r="E35" s="9"/>
      <c r="F35" s="605">
        <v>-1864.4</v>
      </c>
      <c r="G35" s="605">
        <v>-2557</v>
      </c>
      <c r="H35" s="605">
        <v>-3605.7</v>
      </c>
      <c r="I35" s="605">
        <v>-2565.1</v>
      </c>
      <c r="J35" s="605">
        <v>-3433.7</v>
      </c>
      <c r="K35" s="605">
        <v>-4716</v>
      </c>
      <c r="L35" s="605">
        <v>-3394.4</v>
      </c>
      <c r="M35" s="605">
        <v>34.28627297614391</v>
      </c>
      <c r="N35" s="605">
        <v>-1.1445379619652192</v>
      </c>
    </row>
    <row r="36" spans="1:14" ht="12.75">
      <c r="A36" s="60" t="s">
        <v>636</v>
      </c>
      <c r="B36" s="917" t="s">
        <v>637</v>
      </c>
      <c r="C36" s="917"/>
      <c r="D36" s="917"/>
      <c r="E36" s="917"/>
      <c r="F36" s="945">
        <v>696.8</v>
      </c>
      <c r="G36" s="945">
        <v>816.7</v>
      </c>
      <c r="H36" s="945">
        <v>1573.6</v>
      </c>
      <c r="I36" s="945">
        <v>2200.2</v>
      </c>
      <c r="J36" s="945">
        <v>2501.4</v>
      </c>
      <c r="K36" s="945">
        <v>3107</v>
      </c>
      <c r="L36" s="945">
        <v>2693.8</v>
      </c>
      <c r="M36" s="945">
        <v>206.28137627035633</v>
      </c>
      <c r="N36" s="945">
        <v>7.691692652114819</v>
      </c>
    </row>
    <row r="37" spans="1:14" ht="12.75">
      <c r="A37" s="56" t="s">
        <v>638</v>
      </c>
      <c r="B37" s="946"/>
      <c r="C37" s="54"/>
      <c r="D37" s="54"/>
      <c r="E37" s="54"/>
      <c r="F37" s="947">
        <v>9463.5</v>
      </c>
      <c r="G37" s="947">
        <v>11583.9</v>
      </c>
      <c r="H37" s="947">
        <v>13118.2</v>
      </c>
      <c r="I37" s="947">
        <v>7028.899999999994</v>
      </c>
      <c r="J37" s="947">
        <v>13516.3</v>
      </c>
      <c r="K37" s="947">
        <v>17331.5</v>
      </c>
      <c r="L37" s="947">
        <v>9542.300000000032</v>
      </c>
      <c r="M37" s="947">
        <v>16.681773841279703</v>
      </c>
      <c r="N37" s="947">
        <v>-29.401537402987266</v>
      </c>
    </row>
    <row r="38" spans="1:14" ht="12.75">
      <c r="A38" s="24" t="s">
        <v>639</v>
      </c>
      <c r="B38" s="9" t="s">
        <v>640</v>
      </c>
      <c r="C38" s="9"/>
      <c r="D38" s="9"/>
      <c r="E38" s="9"/>
      <c r="F38" s="605">
        <v>-19751.1</v>
      </c>
      <c r="G38" s="605">
        <v>-21501.2</v>
      </c>
      <c r="H38" s="605">
        <v>-25536.9</v>
      </c>
      <c r="I38" s="605">
        <v>517.1</v>
      </c>
      <c r="J38" s="605">
        <v>-2044.8</v>
      </c>
      <c r="K38" s="605">
        <v>-1324.4</v>
      </c>
      <c r="L38" s="605">
        <v>1069.6</v>
      </c>
      <c r="M38" s="605">
        <v>-90.489833125593</v>
      </c>
      <c r="N38" s="605">
        <v>-152.30829420970264</v>
      </c>
    </row>
    <row r="39" spans="1:14" ht="12.75">
      <c r="A39" s="24"/>
      <c r="B39" s="9" t="s">
        <v>641</v>
      </c>
      <c r="C39" s="9"/>
      <c r="D39" s="9"/>
      <c r="E39" s="9"/>
      <c r="F39" s="605">
        <v>-34.4</v>
      </c>
      <c r="G39" s="605">
        <v>26.4</v>
      </c>
      <c r="H39" s="605">
        <v>136</v>
      </c>
      <c r="I39" s="605">
        <v>22.9</v>
      </c>
      <c r="J39" s="605">
        <v>-423.8</v>
      </c>
      <c r="K39" s="605">
        <v>-469.7</v>
      </c>
      <c r="L39" s="605">
        <v>195.1</v>
      </c>
      <c r="M39" s="605">
        <v>-1705.3030303030305</v>
      </c>
      <c r="N39" s="605">
        <v>-146.03586597451627</v>
      </c>
    </row>
    <row r="40" spans="1:14" ht="12.75">
      <c r="A40" s="24"/>
      <c r="B40" s="9" t="s">
        <v>642</v>
      </c>
      <c r="C40" s="9"/>
      <c r="D40" s="9"/>
      <c r="E40" s="9"/>
      <c r="F40" s="605">
        <v>0</v>
      </c>
      <c r="G40" s="605">
        <v>0</v>
      </c>
      <c r="H40" s="605">
        <v>0</v>
      </c>
      <c r="I40" s="605">
        <v>0</v>
      </c>
      <c r="J40" s="605">
        <v>0</v>
      </c>
      <c r="K40" s="605">
        <v>0</v>
      </c>
      <c r="L40" s="605">
        <v>0</v>
      </c>
      <c r="M40" s="615" t="e">
        <v>#DIV/0!</v>
      </c>
      <c r="N40" s="615" t="e">
        <v>#DIV/0!</v>
      </c>
    </row>
    <row r="41" spans="1:14" ht="12.75">
      <c r="A41" s="24"/>
      <c r="B41" s="9" t="s">
        <v>643</v>
      </c>
      <c r="C41" s="9"/>
      <c r="D41" s="9"/>
      <c r="E41" s="9"/>
      <c r="F41" s="605">
        <v>-18003.4</v>
      </c>
      <c r="G41" s="605">
        <v>-20697.8</v>
      </c>
      <c r="H41" s="605">
        <v>-21863.2</v>
      </c>
      <c r="I41" s="605">
        <v>-10130</v>
      </c>
      <c r="J41" s="605">
        <v>-12015.1</v>
      </c>
      <c r="K41" s="605">
        <v>-14008.8</v>
      </c>
      <c r="L41" s="605">
        <v>-10147</v>
      </c>
      <c r="M41" s="605">
        <v>-41.94986906821014</v>
      </c>
      <c r="N41" s="605">
        <v>-15.547935514477619</v>
      </c>
    </row>
    <row r="42" spans="1:14" ht="12.75">
      <c r="A42" s="24"/>
      <c r="B42" s="9"/>
      <c r="C42" s="9" t="s">
        <v>644</v>
      </c>
      <c r="D42" s="9"/>
      <c r="E42" s="9"/>
      <c r="F42" s="605">
        <v>-1601.1</v>
      </c>
      <c r="G42" s="605">
        <v>-1757.9</v>
      </c>
      <c r="H42" s="605">
        <v>-323.8</v>
      </c>
      <c r="I42" s="605">
        <v>-3409</v>
      </c>
      <c r="J42" s="605">
        <v>-2973.5</v>
      </c>
      <c r="K42" s="605">
        <v>-1629.5</v>
      </c>
      <c r="L42" s="605">
        <v>-4896.9</v>
      </c>
      <c r="M42" s="605">
        <v>69.1506911655953</v>
      </c>
      <c r="N42" s="605">
        <v>64.68471498234403</v>
      </c>
    </row>
    <row r="43" spans="1:14" ht="12.75">
      <c r="A43" s="24"/>
      <c r="B43" s="9"/>
      <c r="C43" s="9" t="s">
        <v>615</v>
      </c>
      <c r="D43" s="9"/>
      <c r="E43" s="9"/>
      <c r="F43" s="605">
        <v>-16402.3</v>
      </c>
      <c r="G43" s="605">
        <v>-18939.9</v>
      </c>
      <c r="H43" s="605">
        <v>-21539.4</v>
      </c>
      <c r="I43" s="605">
        <v>-6721</v>
      </c>
      <c r="J43" s="605">
        <v>-9041.6</v>
      </c>
      <c r="K43" s="605">
        <v>-12379.3</v>
      </c>
      <c r="L43" s="605">
        <v>-5250.1</v>
      </c>
      <c r="M43" s="605">
        <v>-52.26162756931135</v>
      </c>
      <c r="N43" s="605">
        <v>-41.93394974340824</v>
      </c>
    </row>
    <row r="44" spans="1:14" ht="12.75">
      <c r="A44" s="24"/>
      <c r="B44" s="9" t="s">
        <v>645</v>
      </c>
      <c r="C44" s="9"/>
      <c r="D44" s="9"/>
      <c r="E44" s="9"/>
      <c r="F44" s="605">
        <v>-1713.3</v>
      </c>
      <c r="G44" s="605">
        <v>-829.8000000000006</v>
      </c>
      <c r="H44" s="605">
        <v>-3809.7</v>
      </c>
      <c r="I44" s="605">
        <v>10624.2</v>
      </c>
      <c r="J44" s="605">
        <v>10394.1</v>
      </c>
      <c r="K44" s="605">
        <v>13154.1</v>
      </c>
      <c r="L44" s="605">
        <v>11021.5</v>
      </c>
      <c r="M44" s="605">
        <v>-1352.6030368763547</v>
      </c>
      <c r="N44" s="605">
        <v>6.036116643095599</v>
      </c>
    </row>
    <row r="45" spans="1:14" ht="12.75">
      <c r="A45" s="24"/>
      <c r="B45" s="9"/>
      <c r="C45" s="9" t="s">
        <v>644</v>
      </c>
      <c r="D45" s="9"/>
      <c r="E45" s="9"/>
      <c r="F45" s="605">
        <v>1296.8</v>
      </c>
      <c r="G45" s="605">
        <v>112.3</v>
      </c>
      <c r="H45" s="605">
        <v>-4489</v>
      </c>
      <c r="I45" s="605">
        <v>10500.8</v>
      </c>
      <c r="J45" s="605">
        <v>8439.9</v>
      </c>
      <c r="K45" s="605">
        <v>9232.5</v>
      </c>
      <c r="L45" s="605">
        <v>5720.2</v>
      </c>
      <c r="M45" s="605">
        <v>7415.494211932325</v>
      </c>
      <c r="N45" s="605">
        <v>-32.22431545397457</v>
      </c>
    </row>
    <row r="46" spans="1:14" ht="12.75">
      <c r="A46" s="24"/>
      <c r="B46" s="9"/>
      <c r="C46" s="9" t="s">
        <v>646</v>
      </c>
      <c r="D46" s="9"/>
      <c r="E46" s="9"/>
      <c r="F46" s="605">
        <v>-1810</v>
      </c>
      <c r="G46" s="605">
        <v>580.1999999999992</v>
      </c>
      <c r="H46" s="605">
        <v>744.3999999999987</v>
      </c>
      <c r="I46" s="605">
        <v>-743</v>
      </c>
      <c r="J46" s="605">
        <v>-326.4</v>
      </c>
      <c r="K46" s="605">
        <v>526.9</v>
      </c>
      <c r="L46" s="605">
        <v>1218.4</v>
      </c>
      <c r="M46" s="605">
        <v>-156.25646328852127</v>
      </c>
      <c r="N46" s="605">
        <v>-473.2843137254902</v>
      </c>
    </row>
    <row r="47" spans="1:14" ht="12.75">
      <c r="A47" s="24"/>
      <c r="B47" s="9"/>
      <c r="C47" s="9"/>
      <c r="D47" s="9" t="s">
        <v>647</v>
      </c>
      <c r="E47" s="9"/>
      <c r="F47" s="605">
        <v>-1594.9</v>
      </c>
      <c r="G47" s="605">
        <v>1060.3</v>
      </c>
      <c r="H47" s="605">
        <v>1300.4</v>
      </c>
      <c r="I47" s="605">
        <v>-647.4</v>
      </c>
      <c r="J47" s="605">
        <v>-518.8</v>
      </c>
      <c r="K47" s="605">
        <v>703.7</v>
      </c>
      <c r="L47" s="605">
        <v>1780</v>
      </c>
      <c r="M47" s="605">
        <v>-148.92954824106386</v>
      </c>
      <c r="N47" s="605">
        <v>-443.09946029298385</v>
      </c>
    </row>
    <row r="48" spans="1:14" ht="12.75">
      <c r="A48" s="24"/>
      <c r="B48" s="9"/>
      <c r="C48" s="9"/>
      <c r="D48" s="9"/>
      <c r="E48" s="9" t="s">
        <v>648</v>
      </c>
      <c r="F48" s="605">
        <v>1702.7</v>
      </c>
      <c r="G48" s="605">
        <v>5308</v>
      </c>
      <c r="H48" s="605">
        <v>7253.7</v>
      </c>
      <c r="I48" s="605">
        <v>2748.6</v>
      </c>
      <c r="J48" s="605">
        <v>3829.2</v>
      </c>
      <c r="K48" s="605">
        <v>7691</v>
      </c>
      <c r="L48" s="605">
        <v>6758</v>
      </c>
      <c r="M48" s="605">
        <v>-27.859834212509423</v>
      </c>
      <c r="N48" s="605">
        <v>76.48595006789931</v>
      </c>
    </row>
    <row r="49" spans="1:14" ht="12.75">
      <c r="A49" s="24"/>
      <c r="B49" s="9"/>
      <c r="C49" s="9"/>
      <c r="D49" s="9"/>
      <c r="E49" s="9" t="s">
        <v>649</v>
      </c>
      <c r="F49" s="605">
        <v>-3297.6</v>
      </c>
      <c r="G49" s="605">
        <v>-4247.7</v>
      </c>
      <c r="H49" s="605">
        <v>-5953.3</v>
      </c>
      <c r="I49" s="605">
        <v>-3396</v>
      </c>
      <c r="J49" s="605">
        <v>-4348</v>
      </c>
      <c r="K49" s="605">
        <v>-6987.3</v>
      </c>
      <c r="L49" s="605">
        <v>-4978</v>
      </c>
      <c r="M49" s="605">
        <v>2.361277868022699</v>
      </c>
      <c r="N49" s="605">
        <v>14.489420423183072</v>
      </c>
    </row>
    <row r="50" spans="1:14" ht="12.75">
      <c r="A50" s="24"/>
      <c r="B50" s="9"/>
      <c r="C50" s="9"/>
      <c r="D50" s="9" t="s">
        <v>650</v>
      </c>
      <c r="E50" s="9"/>
      <c r="F50" s="605">
        <v>-215.1</v>
      </c>
      <c r="G50" s="605">
        <v>-480.1</v>
      </c>
      <c r="H50" s="605">
        <v>-556</v>
      </c>
      <c r="I50" s="605">
        <v>-95.6</v>
      </c>
      <c r="J50" s="605">
        <v>192.4</v>
      </c>
      <c r="K50" s="605">
        <v>-176.8</v>
      </c>
      <c r="L50" s="605">
        <v>-561.6</v>
      </c>
      <c r="M50" s="605">
        <v>-140.07498437825453</v>
      </c>
      <c r="N50" s="605">
        <v>-391.8918918918919</v>
      </c>
    </row>
    <row r="51" spans="1:14" ht="12.75">
      <c r="A51" s="24"/>
      <c r="B51" s="9"/>
      <c r="C51" s="9" t="s">
        <v>651</v>
      </c>
      <c r="D51" s="9"/>
      <c r="E51" s="9"/>
      <c r="F51" s="605">
        <v>-1200.1</v>
      </c>
      <c r="G51" s="605">
        <v>-1522.3</v>
      </c>
      <c r="H51" s="605">
        <v>-65.1</v>
      </c>
      <c r="I51" s="605">
        <v>866.4</v>
      </c>
      <c r="J51" s="605">
        <v>2280.6</v>
      </c>
      <c r="K51" s="605">
        <v>3394.7</v>
      </c>
      <c r="L51" s="605">
        <v>4082.9</v>
      </c>
      <c r="M51" s="605">
        <v>-249.8127832884451</v>
      </c>
      <c r="N51" s="605">
        <v>79.0274489169517</v>
      </c>
    </row>
    <row r="52" spans="1:14" ht="12.75">
      <c r="A52" s="24"/>
      <c r="B52" s="9"/>
      <c r="C52" s="9"/>
      <c r="D52" s="9" t="s">
        <v>168</v>
      </c>
      <c r="E52" s="9"/>
      <c r="F52" s="605">
        <v>-20.2</v>
      </c>
      <c r="G52" s="605">
        <v>46.1</v>
      </c>
      <c r="H52" s="605">
        <v>46.2</v>
      </c>
      <c r="I52" s="605">
        <v>-110</v>
      </c>
      <c r="J52" s="605">
        <v>-122.3</v>
      </c>
      <c r="K52" s="605">
        <v>-116.5</v>
      </c>
      <c r="L52" s="605">
        <v>-6.8</v>
      </c>
      <c r="M52" s="605">
        <v>-365.29284164859</v>
      </c>
      <c r="N52" s="605">
        <v>-94.43990188062142</v>
      </c>
    </row>
    <row r="53" spans="1:14" ht="12.75">
      <c r="A53" s="24"/>
      <c r="B53" s="9"/>
      <c r="C53" s="9"/>
      <c r="D53" s="9" t="s">
        <v>652</v>
      </c>
      <c r="E53" s="9"/>
      <c r="F53" s="605">
        <v>-1179.9</v>
      </c>
      <c r="G53" s="605">
        <v>-1568.4</v>
      </c>
      <c r="H53" s="605">
        <v>-111.3</v>
      </c>
      <c r="I53" s="605">
        <v>976.4</v>
      </c>
      <c r="J53" s="605">
        <v>2402.9</v>
      </c>
      <c r="K53" s="605">
        <v>3511.2</v>
      </c>
      <c r="L53" s="605">
        <v>4089.7</v>
      </c>
      <c r="M53" s="605">
        <v>-253.2070900280541</v>
      </c>
      <c r="N53" s="615">
        <v>70.19851013358857</v>
      </c>
    </row>
    <row r="54" spans="1:14" ht="12.75">
      <c r="A54" s="24"/>
      <c r="B54" s="9"/>
      <c r="C54" s="9" t="s">
        <v>653</v>
      </c>
      <c r="D54" s="9"/>
      <c r="E54" s="9"/>
      <c r="F54" s="605">
        <v>0</v>
      </c>
      <c r="G54" s="605">
        <v>0</v>
      </c>
      <c r="H54" s="605">
        <v>0</v>
      </c>
      <c r="I54" s="605">
        <v>0</v>
      </c>
      <c r="J54" s="605">
        <v>0</v>
      </c>
      <c r="K54" s="605">
        <v>0</v>
      </c>
      <c r="L54" s="605">
        <v>0</v>
      </c>
      <c r="M54" s="615" t="e">
        <v>#DIV/0!</v>
      </c>
      <c r="N54" s="615" t="e">
        <v>#DIV/0!</v>
      </c>
    </row>
    <row r="55" spans="1:14" ht="12.75">
      <c r="A55" s="24" t="s">
        <v>654</v>
      </c>
      <c r="B55" s="9"/>
      <c r="C55" s="9"/>
      <c r="D55" s="9"/>
      <c r="E55" s="9"/>
      <c r="F55" s="605">
        <v>-10287.6</v>
      </c>
      <c r="G55" s="605">
        <v>-9917.299999999992</v>
      </c>
      <c r="H55" s="605">
        <v>-12418.7</v>
      </c>
      <c r="I55" s="605">
        <v>7545.999999999993</v>
      </c>
      <c r="J55" s="605">
        <v>11471.5</v>
      </c>
      <c r="K55" s="605">
        <v>16007.1</v>
      </c>
      <c r="L55" s="605">
        <v>10611.9</v>
      </c>
      <c r="M55" s="605">
        <v>-215.6716041664567</v>
      </c>
      <c r="N55" s="605">
        <v>-7.493353092446502</v>
      </c>
    </row>
    <row r="56" spans="1:14" ht="12.75">
      <c r="A56" s="60" t="s">
        <v>655</v>
      </c>
      <c r="B56" s="917" t="s">
        <v>656</v>
      </c>
      <c r="C56" s="917"/>
      <c r="D56" s="917"/>
      <c r="E56" s="917"/>
      <c r="F56" s="945">
        <v>14803.6</v>
      </c>
      <c r="G56" s="945">
        <v>16714.9</v>
      </c>
      <c r="H56" s="945">
        <v>18095.7</v>
      </c>
      <c r="I56" s="945">
        <v>6329.500000000007</v>
      </c>
      <c r="J56" s="945">
        <v>7955.3000000000175</v>
      </c>
      <c r="K56" s="945">
        <v>13086.2</v>
      </c>
      <c r="L56" s="945">
        <v>4257.999999999971</v>
      </c>
      <c r="M56" s="945">
        <v>-52.4059372176919</v>
      </c>
      <c r="N56" s="945">
        <v>-46.47593428280566</v>
      </c>
    </row>
    <row r="57" spans="1:14" ht="12.75">
      <c r="A57" s="56" t="s">
        <v>657</v>
      </c>
      <c r="B57" s="54"/>
      <c r="C57" s="54"/>
      <c r="D57" s="54"/>
      <c r="E57" s="54"/>
      <c r="F57" s="947">
        <v>4516</v>
      </c>
      <c r="G57" s="947">
        <v>6797.6</v>
      </c>
      <c r="H57" s="947">
        <v>5677</v>
      </c>
      <c r="I57" s="947">
        <v>13875.5</v>
      </c>
      <c r="J57" s="947">
        <v>19426.8</v>
      </c>
      <c r="K57" s="947">
        <v>29093.3</v>
      </c>
      <c r="L57" s="947">
        <v>14869.9</v>
      </c>
      <c r="M57" s="947">
        <v>185.78910203601268</v>
      </c>
      <c r="N57" s="947">
        <v>-23.45677105853769</v>
      </c>
    </row>
    <row r="58" spans="1:14" ht="12.75">
      <c r="A58" s="24" t="s">
        <v>658</v>
      </c>
      <c r="B58" s="9"/>
      <c r="C58" s="9"/>
      <c r="D58" s="9"/>
      <c r="E58" s="9"/>
      <c r="F58" s="605">
        <v>-4516</v>
      </c>
      <c r="G58" s="605">
        <v>-6797.6</v>
      </c>
      <c r="H58" s="605">
        <v>-5677</v>
      </c>
      <c r="I58" s="605">
        <v>-13875.5</v>
      </c>
      <c r="J58" s="605">
        <v>-19426.8</v>
      </c>
      <c r="K58" s="605">
        <v>-29093.3</v>
      </c>
      <c r="L58" s="605">
        <v>-14869.9</v>
      </c>
      <c r="M58" s="605">
        <v>185.78910203601268</v>
      </c>
      <c r="N58" s="605">
        <v>-23.45677105853769</v>
      </c>
    </row>
    <row r="59" spans="1:14" ht="12.75">
      <c r="A59" s="24"/>
      <c r="B59" s="9" t="s">
        <v>659</v>
      </c>
      <c r="C59" s="9"/>
      <c r="D59" s="9"/>
      <c r="E59" s="9"/>
      <c r="F59" s="605">
        <v>-5301.1</v>
      </c>
      <c r="G59" s="605">
        <v>-7582.7</v>
      </c>
      <c r="H59" s="605">
        <v>-6462.2</v>
      </c>
      <c r="I59" s="605">
        <v>-13875.4</v>
      </c>
      <c r="J59" s="605">
        <v>-19426.8</v>
      </c>
      <c r="K59" s="605">
        <v>-29093.3</v>
      </c>
      <c r="L59" s="605">
        <v>-16426.7</v>
      </c>
      <c r="M59" s="605">
        <v>156.19897925541034</v>
      </c>
      <c r="N59" s="605">
        <v>-15.443099223752746</v>
      </c>
    </row>
    <row r="60" spans="1:14" ht="12.75">
      <c r="A60" s="24"/>
      <c r="B60" s="9"/>
      <c r="C60" s="9" t="s">
        <v>168</v>
      </c>
      <c r="D60" s="9"/>
      <c r="E60" s="9"/>
      <c r="F60" s="605">
        <v>-1426.1</v>
      </c>
      <c r="G60" s="605">
        <v>-4277.1</v>
      </c>
      <c r="H60" s="605">
        <v>-3251.3</v>
      </c>
      <c r="I60" s="605">
        <v>-7961.2</v>
      </c>
      <c r="J60" s="605">
        <v>-8879.8</v>
      </c>
      <c r="K60" s="605">
        <v>-21398.1</v>
      </c>
      <c r="L60" s="605">
        <v>-13128.4</v>
      </c>
      <c r="M60" s="605">
        <v>107.61263472913886</v>
      </c>
      <c r="N60" s="605">
        <v>47.84567219982433</v>
      </c>
    </row>
    <row r="61" spans="1:14" ht="12.75">
      <c r="A61" s="24"/>
      <c r="B61" s="9"/>
      <c r="C61" s="9" t="s">
        <v>652</v>
      </c>
      <c r="D61" s="9"/>
      <c r="E61" s="9"/>
      <c r="F61" s="605">
        <v>-3875</v>
      </c>
      <c r="G61" s="605">
        <v>-3305.6</v>
      </c>
      <c r="H61" s="605">
        <v>-3210.9</v>
      </c>
      <c r="I61" s="605">
        <v>-5914.2</v>
      </c>
      <c r="J61" s="605">
        <v>-10547</v>
      </c>
      <c r="K61" s="605">
        <v>-7695.2</v>
      </c>
      <c r="L61" s="605">
        <v>-3298.3</v>
      </c>
      <c r="M61" s="605">
        <v>219.06461761858665</v>
      </c>
      <c r="N61" s="605">
        <v>-68.72760026547833</v>
      </c>
    </row>
    <row r="62" spans="1:14" ht="12.75">
      <c r="A62" s="24"/>
      <c r="B62" s="9" t="s">
        <v>660</v>
      </c>
      <c r="C62" s="9"/>
      <c r="D62" s="9"/>
      <c r="E62" s="9"/>
      <c r="F62" s="605">
        <v>785.1</v>
      </c>
      <c r="G62" s="605">
        <v>785.1</v>
      </c>
      <c r="H62" s="605">
        <v>785.2</v>
      </c>
      <c r="I62" s="605">
        <v>-0.1</v>
      </c>
      <c r="J62" s="605">
        <v>0</v>
      </c>
      <c r="K62" s="605">
        <v>0</v>
      </c>
      <c r="L62" s="605">
        <v>1556.8</v>
      </c>
      <c r="M62" s="605">
        <v>-100</v>
      </c>
      <c r="N62" s="615" t="e">
        <v>#DIV/0!</v>
      </c>
    </row>
    <row r="63" spans="1:14" ht="12.75">
      <c r="A63" s="1167" t="s">
        <v>661</v>
      </c>
      <c r="B63" s="818"/>
      <c r="C63" s="818"/>
      <c r="D63" s="818"/>
      <c r="E63" s="818"/>
      <c r="F63" s="1168">
        <v>-5716.1</v>
      </c>
      <c r="G63" s="1168">
        <v>-8319.9</v>
      </c>
      <c r="H63" s="1168">
        <v>-5742.1</v>
      </c>
      <c r="I63" s="1169">
        <v>-13009.1</v>
      </c>
      <c r="J63" s="1169">
        <v>-17146.2</v>
      </c>
      <c r="K63" s="1168">
        <v>-25698.6</v>
      </c>
      <c r="L63" s="1169">
        <v>-10787</v>
      </c>
      <c r="M63" s="1168">
        <v>106.08661161792811</v>
      </c>
      <c r="N63" s="1168">
        <v>-37.088101153608385</v>
      </c>
    </row>
  </sheetData>
  <mergeCells count="9">
    <mergeCell ref="G1:J1"/>
    <mergeCell ref="L4:L5"/>
    <mergeCell ref="M4:N4"/>
    <mergeCell ref="M5:N5"/>
    <mergeCell ref="A2:N2"/>
    <mergeCell ref="A3:E3"/>
    <mergeCell ref="A4:E6"/>
    <mergeCell ref="F4:H5"/>
    <mergeCell ref="I4:K5"/>
  </mergeCells>
  <printOptions/>
  <pageMargins left="1.3" right="1.3" top="2" bottom="2" header="0.5" footer="0.5"/>
  <pageSetup fitToHeight="1" fitToWidth="1" horizontalDpi="600" verticalDpi="600" orientation="portrait" paperSize="9" scale="64" r:id="rId1"/>
</worksheet>
</file>

<file path=xl/worksheets/sheet22.xml><?xml version="1.0" encoding="utf-8"?>
<worksheet xmlns="http://schemas.openxmlformats.org/spreadsheetml/2006/main" xmlns:r="http://schemas.openxmlformats.org/officeDocument/2006/relationships">
  <sheetPr>
    <pageSetUpPr fitToPage="1"/>
  </sheetPr>
  <dimension ref="A1:J39"/>
  <sheetViews>
    <sheetView workbookViewId="0" topLeftCell="A1">
      <selection activeCell="A39" sqref="A39"/>
    </sheetView>
  </sheetViews>
  <sheetFormatPr defaultColWidth="9.140625" defaultRowHeight="12.75"/>
  <cols>
    <col min="1" max="1" width="4.140625" style="7" customWidth="1"/>
    <col min="2" max="2" width="27.8515625" style="7" customWidth="1"/>
    <col min="3" max="3" width="10.57421875" style="7" customWidth="1"/>
    <col min="4" max="4" width="10.140625" style="7" customWidth="1"/>
    <col min="5" max="5" width="10.421875" style="7" customWidth="1"/>
    <col min="6" max="6" width="10.00390625" style="7" customWidth="1"/>
    <col min="7" max="7" width="10.57421875" style="7" customWidth="1"/>
    <col min="8" max="8" width="10.421875" style="7" customWidth="1"/>
    <col min="9" max="9" width="8.8515625" style="7" customWidth="1"/>
    <col min="10" max="16384" width="9.140625" style="7" customWidth="1"/>
  </cols>
  <sheetData>
    <row r="1" ht="15.75">
      <c r="E1" s="96" t="s">
        <v>603</v>
      </c>
    </row>
    <row r="2" spans="1:10" ht="18.75">
      <c r="A2" s="1103" t="s">
        <v>663</v>
      </c>
      <c r="B2" s="1104"/>
      <c r="C2" s="1104"/>
      <c r="D2" s="1104"/>
      <c r="E2" s="1104"/>
      <c r="F2" s="1104"/>
      <c r="G2" s="1104"/>
      <c r="H2" s="1104"/>
      <c r="I2" s="1104"/>
      <c r="J2" s="1104"/>
    </row>
    <row r="4" spans="1:10" ht="12.75">
      <c r="A4" s="1105" t="s">
        <v>342</v>
      </c>
      <c r="B4" s="1106"/>
      <c r="C4" s="1106"/>
      <c r="D4" s="1106"/>
      <c r="E4" s="1106"/>
      <c r="F4" s="1106"/>
      <c r="G4" s="1106"/>
      <c r="H4" s="1106"/>
      <c r="I4" s="1106"/>
      <c r="J4" s="1106"/>
    </row>
    <row r="5" spans="1:10" ht="12.75">
      <c r="A5" s="67"/>
      <c r="B5" s="68"/>
      <c r="C5" s="69"/>
      <c r="D5" s="69"/>
      <c r="E5" s="69"/>
      <c r="F5" s="69"/>
      <c r="G5" s="69"/>
      <c r="H5" s="70"/>
      <c r="I5" s="71" t="s">
        <v>313</v>
      </c>
      <c r="J5" s="72"/>
    </row>
    <row r="6" spans="1:10" ht="12.75">
      <c r="A6" s="73"/>
      <c r="B6" s="74"/>
      <c r="C6" s="75" t="s">
        <v>571</v>
      </c>
      <c r="D6" s="75" t="s">
        <v>827</v>
      </c>
      <c r="E6" s="75" t="s">
        <v>571</v>
      </c>
      <c r="F6" s="75" t="str">
        <f>D6</f>
        <v>Mid-April</v>
      </c>
      <c r="G6" s="75" t="s">
        <v>571</v>
      </c>
      <c r="H6" s="75" t="str">
        <f>D6</f>
        <v>Mid-April</v>
      </c>
      <c r="I6" s="76" t="s">
        <v>828</v>
      </c>
      <c r="J6" s="77"/>
    </row>
    <row r="7" spans="1:10" ht="12.75">
      <c r="A7" s="78"/>
      <c r="B7" s="79"/>
      <c r="C7" s="80" t="s">
        <v>572</v>
      </c>
      <c r="D7" s="80" t="s">
        <v>758</v>
      </c>
      <c r="E7" s="80" t="s">
        <v>573</v>
      </c>
      <c r="F7" s="80" t="s">
        <v>759</v>
      </c>
      <c r="G7" s="80" t="s">
        <v>574</v>
      </c>
      <c r="H7" s="80" t="s">
        <v>760</v>
      </c>
      <c r="I7" s="81" t="s">
        <v>759</v>
      </c>
      <c r="J7" s="81" t="s">
        <v>761</v>
      </c>
    </row>
    <row r="8" spans="1:10" ht="12.75">
      <c r="A8" s="24"/>
      <c r="B8" s="28"/>
      <c r="C8" s="39"/>
      <c r="D8" s="39"/>
      <c r="E8" s="39"/>
      <c r="F8" s="39"/>
      <c r="G8" s="39"/>
      <c r="H8" s="39"/>
      <c r="I8" s="39"/>
      <c r="J8" s="39"/>
    </row>
    <row r="9" spans="1:10" ht="12.75">
      <c r="A9" s="59" t="s">
        <v>168</v>
      </c>
      <c r="B9" s="30"/>
      <c r="C9" s="616">
        <v>107915.9</v>
      </c>
      <c r="D9" s="616">
        <v>107879.7</v>
      </c>
      <c r="E9" s="616">
        <v>104423.7</v>
      </c>
      <c r="F9" s="616">
        <v>115086.4</v>
      </c>
      <c r="G9" s="616">
        <v>132061.3</v>
      </c>
      <c r="H9" s="616">
        <v>137305</v>
      </c>
      <c r="I9" s="616">
        <v>10.2109961627485</v>
      </c>
      <c r="J9" s="616">
        <v>3.9706560513943288</v>
      </c>
    </row>
    <row r="10" spans="1:10" ht="12.75">
      <c r="A10" s="24"/>
      <c r="B10" s="28" t="s">
        <v>575</v>
      </c>
      <c r="C10" s="615">
        <v>96235.9</v>
      </c>
      <c r="D10" s="615">
        <v>105174.01</v>
      </c>
      <c r="E10" s="615">
        <v>100823.6</v>
      </c>
      <c r="F10" s="615">
        <v>107986.43</v>
      </c>
      <c r="G10" s="615">
        <v>124240.9</v>
      </c>
      <c r="H10" s="615">
        <v>133133.1402</v>
      </c>
      <c r="I10" s="615">
        <v>7.104318830115176</v>
      </c>
      <c r="J10" s="615">
        <v>7.157256748784022</v>
      </c>
    </row>
    <row r="11" spans="1:10" ht="12.75">
      <c r="A11" s="24"/>
      <c r="B11" s="31" t="s">
        <v>576</v>
      </c>
      <c r="C11" s="615">
        <v>11680</v>
      </c>
      <c r="D11" s="615">
        <v>2705.69</v>
      </c>
      <c r="E11" s="615">
        <v>3600.1</v>
      </c>
      <c r="F11" s="615">
        <v>7099.97</v>
      </c>
      <c r="G11" s="615">
        <v>7820.4</v>
      </c>
      <c r="H11" s="615">
        <v>4171.8598</v>
      </c>
      <c r="I11" s="615">
        <v>97.21591066914809</v>
      </c>
      <c r="J11" s="615">
        <v>-46.6541378957598</v>
      </c>
    </row>
    <row r="12" spans="1:10" ht="12.75">
      <c r="A12" s="56"/>
      <c r="B12" s="29"/>
      <c r="C12" s="627"/>
      <c r="D12" s="627"/>
      <c r="E12" s="627"/>
      <c r="F12" s="627"/>
      <c r="G12" s="627"/>
      <c r="H12" s="627"/>
      <c r="I12" s="628"/>
      <c r="J12" s="628"/>
    </row>
    <row r="13" spans="1:10" ht="12.75">
      <c r="A13" s="60"/>
      <c r="B13" s="27"/>
      <c r="C13" s="629"/>
      <c r="D13" s="629"/>
      <c r="E13" s="629"/>
      <c r="F13" s="629"/>
      <c r="G13" s="629"/>
      <c r="H13" s="629"/>
      <c r="I13" s="615"/>
      <c r="J13" s="615"/>
    </row>
    <row r="14" spans="1:10" ht="12.75">
      <c r="A14" s="59" t="s">
        <v>577</v>
      </c>
      <c r="B14" s="28"/>
      <c r="C14" s="616">
        <v>22289.2</v>
      </c>
      <c r="D14" s="616">
        <v>25570.3</v>
      </c>
      <c r="E14" s="616">
        <v>25472.7</v>
      </c>
      <c r="F14" s="616">
        <v>35850</v>
      </c>
      <c r="G14" s="616">
        <v>33065.4</v>
      </c>
      <c r="H14" s="616">
        <v>36366.3</v>
      </c>
      <c r="I14" s="616">
        <v>40.73890871403506</v>
      </c>
      <c r="J14" s="616">
        <v>9.982942894989904</v>
      </c>
    </row>
    <row r="15" spans="1:10" ht="12.75">
      <c r="A15" s="24"/>
      <c r="B15" s="28" t="s">
        <v>575</v>
      </c>
      <c r="C15" s="615">
        <v>20709.1</v>
      </c>
      <c r="D15" s="615">
        <v>24609.5</v>
      </c>
      <c r="E15" s="615">
        <v>23154.9</v>
      </c>
      <c r="F15" s="615">
        <v>33314.8</v>
      </c>
      <c r="G15" s="615">
        <v>31790.7</v>
      </c>
      <c r="H15" s="615">
        <v>33443.4</v>
      </c>
      <c r="I15" s="615">
        <v>43.87796967380558</v>
      </c>
      <c r="J15" s="615">
        <v>5.1986901829780265</v>
      </c>
    </row>
    <row r="16" spans="1:10" ht="12.75">
      <c r="A16" s="24"/>
      <c r="B16" s="31" t="s">
        <v>576</v>
      </c>
      <c r="C16" s="615">
        <v>1580.1</v>
      </c>
      <c r="D16" s="615">
        <v>960.8</v>
      </c>
      <c r="E16" s="615">
        <v>2317.8</v>
      </c>
      <c r="F16" s="615">
        <v>2535.2</v>
      </c>
      <c r="G16" s="615">
        <v>1274.7</v>
      </c>
      <c r="H16" s="615">
        <v>2922.9</v>
      </c>
      <c r="I16" s="615">
        <v>9.379584088359636</v>
      </c>
      <c r="J16" s="615">
        <v>129.30101200282417</v>
      </c>
    </row>
    <row r="17" spans="1:10" ht="15.75">
      <c r="A17" s="56"/>
      <c r="B17" s="29"/>
      <c r="C17" s="630"/>
      <c r="D17" s="630"/>
      <c r="E17" s="630"/>
      <c r="F17" s="630"/>
      <c r="G17" s="630"/>
      <c r="H17" s="630"/>
      <c r="I17" s="628"/>
      <c r="J17" s="628"/>
    </row>
    <row r="18" spans="1:10" ht="12.75">
      <c r="A18" s="24"/>
      <c r="B18" s="28"/>
      <c r="C18" s="626"/>
      <c r="D18" s="626"/>
      <c r="E18" s="626"/>
      <c r="F18" s="626"/>
      <c r="G18" s="626"/>
      <c r="H18" s="626"/>
      <c r="I18" s="615"/>
      <c r="J18" s="615"/>
    </row>
    <row r="19" spans="1:10" ht="12.75">
      <c r="A19" s="59" t="s">
        <v>578</v>
      </c>
      <c r="B19" s="30"/>
      <c r="C19" s="616">
        <v>130205.1</v>
      </c>
      <c r="D19" s="616">
        <v>133450</v>
      </c>
      <c r="E19" s="616">
        <v>129896.4</v>
      </c>
      <c r="F19" s="616">
        <v>150936.4</v>
      </c>
      <c r="G19" s="616">
        <v>165126.7</v>
      </c>
      <c r="H19" s="616">
        <v>173671.3</v>
      </c>
      <c r="I19" s="616">
        <v>16.197523564933263</v>
      </c>
      <c r="J19" s="616">
        <v>5.174572010462256</v>
      </c>
    </row>
    <row r="20" spans="1:10" ht="12.75">
      <c r="A20" s="24"/>
      <c r="B20" s="28"/>
      <c r="C20" s="626"/>
      <c r="D20" s="626"/>
      <c r="E20" s="626"/>
      <c r="F20" s="626"/>
      <c r="G20" s="626"/>
      <c r="H20" s="626"/>
      <c r="I20" s="615"/>
      <c r="J20" s="615"/>
    </row>
    <row r="21" spans="1:10" ht="12.75">
      <c r="A21" s="24"/>
      <c r="B21" s="28" t="s">
        <v>575</v>
      </c>
      <c r="C21" s="615">
        <v>116945</v>
      </c>
      <c r="D21" s="615">
        <v>129783.51</v>
      </c>
      <c r="E21" s="615">
        <v>123978.5</v>
      </c>
      <c r="F21" s="615">
        <v>141301.23</v>
      </c>
      <c r="G21" s="615">
        <v>156031.6</v>
      </c>
      <c r="H21" s="615">
        <v>166576.5402</v>
      </c>
      <c r="I21" s="615">
        <v>13.972366176393479</v>
      </c>
      <c r="J21" s="615">
        <v>6.758208080927176</v>
      </c>
    </row>
    <row r="22" spans="1:10" ht="12.75">
      <c r="A22" s="24"/>
      <c r="B22" s="32" t="s">
        <v>579</v>
      </c>
      <c r="C22" s="615">
        <v>89.8159903106714</v>
      </c>
      <c r="D22" s="615">
        <v>97.25253653053578</v>
      </c>
      <c r="E22" s="615">
        <v>95.44413855965216</v>
      </c>
      <c r="F22" s="615">
        <v>93.61640399532519</v>
      </c>
      <c r="G22" s="615">
        <v>94.49204762161418</v>
      </c>
      <c r="H22" s="615">
        <v>95.91483463301074</v>
      </c>
      <c r="I22" s="615"/>
      <c r="J22" s="615"/>
    </row>
    <row r="23" spans="1:10" ht="12.75">
      <c r="A23" s="24"/>
      <c r="B23" s="31" t="s">
        <v>576</v>
      </c>
      <c r="C23" s="615">
        <v>13260.1</v>
      </c>
      <c r="D23" s="615">
        <v>3666.49</v>
      </c>
      <c r="E23" s="615">
        <v>5917.9</v>
      </c>
      <c r="F23" s="615">
        <v>9635.17</v>
      </c>
      <c r="G23" s="615">
        <v>9095.1</v>
      </c>
      <c r="H23" s="615">
        <v>7094.7598</v>
      </c>
      <c r="I23" s="615">
        <v>62.81400496797849</v>
      </c>
      <c r="J23" s="615">
        <v>-21.99360314894834</v>
      </c>
    </row>
    <row r="24" spans="1:10" ht="12.75">
      <c r="A24" s="56"/>
      <c r="B24" s="33" t="s">
        <v>579</v>
      </c>
      <c r="C24" s="615">
        <v>10.184009689328605</v>
      </c>
      <c r="D24" s="615">
        <v>2.7474634694642184</v>
      </c>
      <c r="E24" s="615">
        <v>4.555861440347847</v>
      </c>
      <c r="F24" s="615">
        <v>6.383596004674817</v>
      </c>
      <c r="G24" s="615">
        <v>5.507952378385808</v>
      </c>
      <c r="H24" s="615">
        <v>4.08516536698925</v>
      </c>
      <c r="I24" s="615"/>
      <c r="J24" s="615"/>
    </row>
    <row r="25" spans="1:10" ht="15.75">
      <c r="A25" s="61" t="s">
        <v>580</v>
      </c>
      <c r="B25" s="38"/>
      <c r="C25" s="631"/>
      <c r="D25" s="631"/>
      <c r="E25" s="631"/>
      <c r="F25" s="631"/>
      <c r="G25" s="631"/>
      <c r="H25" s="631"/>
      <c r="I25" s="632"/>
      <c r="J25" s="633"/>
    </row>
    <row r="26" spans="1:10" ht="15.75">
      <c r="A26" s="62"/>
      <c r="B26" s="32" t="s">
        <v>581</v>
      </c>
      <c r="C26" s="615">
        <v>11.465324695051478</v>
      </c>
      <c r="D26" s="615">
        <v>11.440935888655083</v>
      </c>
      <c r="E26" s="615">
        <v>10.428308410314596</v>
      </c>
      <c r="F26" s="615">
        <v>10.694503511621296</v>
      </c>
      <c r="G26" s="615">
        <v>11.402445501590227</v>
      </c>
      <c r="H26" s="615">
        <v>11.459712085164723</v>
      </c>
      <c r="I26" s="634"/>
      <c r="J26" s="634"/>
    </row>
    <row r="27" spans="1:10" ht="15.75">
      <c r="A27" s="63"/>
      <c r="B27" s="34" t="s">
        <v>582</v>
      </c>
      <c r="C27" s="628">
        <v>9.673598191162476</v>
      </c>
      <c r="D27" s="628">
        <v>9.653066670095868</v>
      </c>
      <c r="E27" s="628">
        <v>8.781248574021587</v>
      </c>
      <c r="F27" s="628">
        <v>9.002582623062287</v>
      </c>
      <c r="G27" s="628">
        <v>9.56940487752109</v>
      </c>
      <c r="H27" s="628">
        <v>9.437067667947248</v>
      </c>
      <c r="I27" s="635"/>
      <c r="J27" s="636"/>
    </row>
    <row r="28" spans="1:10" ht="12.75">
      <c r="A28" s="64" t="s">
        <v>583</v>
      </c>
      <c r="B28" s="27"/>
      <c r="C28" s="615">
        <v>130205.1</v>
      </c>
      <c r="D28" s="615">
        <v>133450</v>
      </c>
      <c r="E28" s="615">
        <v>129896.4</v>
      </c>
      <c r="F28" s="615">
        <v>150936.4</v>
      </c>
      <c r="G28" s="615">
        <v>165126.7</v>
      </c>
      <c r="H28" s="615">
        <v>173671.3</v>
      </c>
      <c r="I28" s="615">
        <v>16.197523564933263</v>
      </c>
      <c r="J28" s="615">
        <v>5.174572010462256</v>
      </c>
    </row>
    <row r="29" spans="1:10" ht="12.75">
      <c r="A29" s="65" t="s">
        <v>584</v>
      </c>
      <c r="B29" s="28"/>
      <c r="C29" s="615">
        <v>1160.9</v>
      </c>
      <c r="D29" s="615">
        <v>1051.2</v>
      </c>
      <c r="E29" s="615">
        <v>1020.5</v>
      </c>
      <c r="F29" s="615">
        <v>1029.7</v>
      </c>
      <c r="G29" s="615">
        <v>1068.7</v>
      </c>
      <c r="H29" s="615">
        <v>613.1</v>
      </c>
      <c r="I29" s="615">
        <v>0.9015188633022717</v>
      </c>
      <c r="J29" s="615">
        <v>-42.63123420978759</v>
      </c>
    </row>
    <row r="30" spans="1:10" ht="12.75">
      <c r="A30" s="65" t="s">
        <v>585</v>
      </c>
      <c r="B30" s="28"/>
      <c r="C30" s="615">
        <v>131366</v>
      </c>
      <c r="D30" s="615">
        <v>134501.2</v>
      </c>
      <c r="E30" s="615">
        <v>130916.9</v>
      </c>
      <c r="F30" s="615">
        <v>151966.1</v>
      </c>
      <c r="G30" s="615">
        <v>166195.4</v>
      </c>
      <c r="H30" s="615">
        <v>174284.4</v>
      </c>
      <c r="I30" s="615">
        <v>16.078290885286776</v>
      </c>
      <c r="J30" s="615">
        <v>4.867162388369323</v>
      </c>
    </row>
    <row r="31" spans="1:10" ht="12.75">
      <c r="A31" s="65" t="s">
        <v>586</v>
      </c>
      <c r="B31" s="28"/>
      <c r="C31" s="615">
        <v>22561.4</v>
      </c>
      <c r="D31" s="615">
        <v>21781.6</v>
      </c>
      <c r="E31" s="615">
        <v>23174.8</v>
      </c>
      <c r="F31" s="615">
        <v>25478.2</v>
      </c>
      <c r="G31" s="615">
        <v>26662.5</v>
      </c>
      <c r="H31" s="615">
        <v>32114.9</v>
      </c>
      <c r="I31" s="615">
        <v>9.939244351623316</v>
      </c>
      <c r="J31" s="615">
        <v>20.449695264885136</v>
      </c>
    </row>
    <row r="32" spans="1:10" ht="12.75">
      <c r="A32" s="65" t="s">
        <v>587</v>
      </c>
      <c r="B32" s="28"/>
      <c r="C32" s="615">
        <v>108804.6</v>
      </c>
      <c r="D32" s="615">
        <v>112719.6</v>
      </c>
      <c r="E32" s="615">
        <v>107742.1</v>
      </c>
      <c r="F32" s="615">
        <v>126487.9</v>
      </c>
      <c r="G32" s="615">
        <v>139532.9</v>
      </c>
      <c r="H32" s="615">
        <v>142169.5</v>
      </c>
      <c r="I32" s="615">
        <v>17.398769840201737</v>
      </c>
      <c r="J32" s="615">
        <v>1.88959019700728</v>
      </c>
    </row>
    <row r="33" spans="1:10" ht="15.75">
      <c r="A33" s="65" t="s">
        <v>588</v>
      </c>
      <c r="B33" s="28"/>
      <c r="C33" s="615">
        <v>-17397.6</v>
      </c>
      <c r="D33" s="615">
        <v>-3915</v>
      </c>
      <c r="E33" s="615">
        <v>1062.500000000029</v>
      </c>
      <c r="F33" s="615">
        <v>-18745.8</v>
      </c>
      <c r="G33" s="615">
        <v>-31790.8</v>
      </c>
      <c r="H33" s="615">
        <v>-2636.5999999999767</v>
      </c>
      <c r="I33" s="637" t="s">
        <v>251</v>
      </c>
      <c r="J33" s="637" t="s">
        <v>251</v>
      </c>
    </row>
    <row r="34" spans="1:10" ht="15.75">
      <c r="A34" s="65" t="s">
        <v>589</v>
      </c>
      <c r="B34" s="28"/>
      <c r="C34" s="615">
        <v>1392.5</v>
      </c>
      <c r="D34" s="615">
        <v>-4405</v>
      </c>
      <c r="E34" s="615">
        <v>-6804.8</v>
      </c>
      <c r="F34" s="615">
        <v>1599.65</v>
      </c>
      <c r="G34" s="615">
        <v>6092.3</v>
      </c>
      <c r="H34" s="615">
        <v>-8150.43</v>
      </c>
      <c r="I34" s="637" t="s">
        <v>251</v>
      </c>
      <c r="J34" s="637" t="s">
        <v>251</v>
      </c>
    </row>
    <row r="35" spans="1:10" ht="15.75">
      <c r="A35" s="66" t="s">
        <v>590</v>
      </c>
      <c r="B35" s="29"/>
      <c r="C35" s="617">
        <v>-16005.1</v>
      </c>
      <c r="D35" s="617">
        <v>-8320</v>
      </c>
      <c r="E35" s="617">
        <v>-5742.299999999971</v>
      </c>
      <c r="F35" s="617">
        <v>-17146.15</v>
      </c>
      <c r="G35" s="617">
        <v>-25698.5</v>
      </c>
      <c r="H35" s="617">
        <v>-10787.03</v>
      </c>
      <c r="I35" s="638" t="s">
        <v>251</v>
      </c>
      <c r="J35" s="638" t="s">
        <v>251</v>
      </c>
    </row>
    <row r="36" ht="12.75">
      <c r="A36" s="35" t="s">
        <v>591</v>
      </c>
    </row>
    <row r="37" ht="12.75">
      <c r="A37" s="35" t="s">
        <v>676</v>
      </c>
    </row>
    <row r="38" ht="12.75">
      <c r="A38" s="36" t="s">
        <v>592</v>
      </c>
    </row>
    <row r="39" spans="3:8" ht="12.75">
      <c r="C39" s="37"/>
      <c r="D39" s="37"/>
      <c r="E39" s="37"/>
      <c r="F39" s="37"/>
      <c r="G39" s="37"/>
      <c r="H39" s="37"/>
    </row>
  </sheetData>
  <mergeCells count="2">
    <mergeCell ref="A2:J2"/>
    <mergeCell ref="A4:J4"/>
  </mergeCells>
  <printOptions horizontalCentered="1"/>
  <pageMargins left="2" right="2" top="1.3" bottom="1.3" header="0.5" footer="0.29"/>
  <pageSetup fitToHeight="1" fitToWidth="1" horizontalDpi="600" verticalDpi="600" orientation="landscape" paperSize="9" scale="81"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5" sqref="A4:IV5"/>
    </sheetView>
  </sheetViews>
  <sheetFormatPr defaultColWidth="9.140625" defaultRowHeight="12.75"/>
  <cols>
    <col min="1" max="1" width="9.140625" style="7" customWidth="1"/>
    <col min="2" max="2" width="23.57421875" style="7" customWidth="1"/>
    <col min="3" max="3" width="9.140625" style="7" customWidth="1"/>
    <col min="4" max="4" width="9.7109375" style="7" customWidth="1"/>
    <col min="5" max="5" width="10.8515625" style="7" customWidth="1"/>
    <col min="6" max="6" width="11.00390625" style="7" customWidth="1"/>
    <col min="7" max="7" width="12.28125" style="7" customWidth="1"/>
    <col min="8" max="8" width="11.00390625" style="7" customWidth="1"/>
    <col min="9" max="9" width="11.8515625" style="7" customWidth="1"/>
    <col min="10" max="10" width="10.421875" style="7" customWidth="1"/>
    <col min="11" max="16384" width="9.140625" style="7" customWidth="1"/>
  </cols>
  <sheetData>
    <row r="1" spans="1:10" ht="18.75">
      <c r="A1" s="1029" t="s">
        <v>916</v>
      </c>
      <c r="B1" s="1029"/>
      <c r="C1" s="1029"/>
      <c r="D1" s="1029"/>
      <c r="E1" s="1029"/>
      <c r="F1" s="1029"/>
      <c r="G1" s="1029"/>
      <c r="H1" s="1029"/>
      <c r="I1" s="1029"/>
      <c r="J1" s="1029"/>
    </row>
    <row r="2" spans="1:10" ht="22.5">
      <c r="A2" s="1170" t="s">
        <v>915</v>
      </c>
      <c r="B2" s="1171"/>
      <c r="C2" s="1171"/>
      <c r="D2" s="1171"/>
      <c r="E2" s="1171"/>
      <c r="F2" s="1171"/>
      <c r="G2" s="1171"/>
      <c r="H2" s="1171"/>
      <c r="I2" s="1171"/>
      <c r="J2" s="1171"/>
    </row>
    <row r="3" spans="1:10" ht="18.75">
      <c r="A3" s="1172" t="s">
        <v>897</v>
      </c>
      <c r="B3" s="1172"/>
      <c r="C3" s="1172"/>
      <c r="D3" s="1172"/>
      <c r="E3" s="1172"/>
      <c r="F3" s="1172"/>
      <c r="G3" s="1172"/>
      <c r="H3" s="1172"/>
      <c r="I3" s="1172"/>
      <c r="J3" s="1172"/>
    </row>
    <row r="4" spans="1:10" ht="15.75">
      <c r="A4" s="261"/>
      <c r="C4" s="948"/>
      <c r="D4" s="948"/>
      <c r="I4" s="261"/>
      <c r="J4" s="261"/>
    </row>
    <row r="5" spans="1:10" ht="15.75">
      <c r="A5" s="949"/>
      <c r="B5" s="27"/>
      <c r="C5" s="611"/>
      <c r="D5" s="611"/>
      <c r="E5" s="611"/>
      <c r="F5" s="611"/>
      <c r="G5" s="950"/>
      <c r="H5" s="951"/>
      <c r="I5" s="1107" t="s">
        <v>845</v>
      </c>
      <c r="J5" s="1108"/>
    </row>
    <row r="6" spans="1:10" ht="15.75">
      <c r="A6" s="952"/>
      <c r="B6" s="28"/>
      <c r="C6" s="953" t="s">
        <v>571</v>
      </c>
      <c r="D6" s="953" t="s">
        <v>898</v>
      </c>
      <c r="E6" s="953" t="s">
        <v>571</v>
      </c>
      <c r="F6" s="953" t="s">
        <v>898</v>
      </c>
      <c r="G6" s="953" t="s">
        <v>571</v>
      </c>
      <c r="H6" s="953" t="s">
        <v>898</v>
      </c>
      <c r="I6" s="1109" t="s">
        <v>899</v>
      </c>
      <c r="J6" s="1110"/>
    </row>
    <row r="7" spans="1:10" ht="15.75">
      <c r="A7" s="952"/>
      <c r="B7" s="28"/>
      <c r="C7" s="953" t="s">
        <v>572</v>
      </c>
      <c r="D7" s="953" t="s">
        <v>573</v>
      </c>
      <c r="E7" s="953" t="s">
        <v>573</v>
      </c>
      <c r="F7" s="953" t="s">
        <v>574</v>
      </c>
      <c r="G7" s="953" t="s">
        <v>574</v>
      </c>
      <c r="H7" s="954">
        <v>2007</v>
      </c>
      <c r="I7" s="955">
        <v>2006</v>
      </c>
      <c r="J7" s="955">
        <v>2007</v>
      </c>
    </row>
    <row r="8" spans="1:10" ht="15.75">
      <c r="A8" s="956"/>
      <c r="B8" s="29"/>
      <c r="C8" s="957"/>
      <c r="D8" s="957"/>
      <c r="E8" s="92"/>
      <c r="F8" s="92"/>
      <c r="G8" s="92"/>
      <c r="H8" s="92"/>
      <c r="I8" s="957"/>
      <c r="J8" s="99"/>
    </row>
    <row r="9" spans="1:10" ht="15.75">
      <c r="A9" s="958"/>
      <c r="B9" s="27"/>
      <c r="C9" s="597"/>
      <c r="D9" s="597"/>
      <c r="E9" s="593"/>
      <c r="F9" s="959"/>
      <c r="G9" s="593"/>
      <c r="H9" s="960"/>
      <c r="I9" s="950"/>
      <c r="J9" s="611"/>
    </row>
    <row r="10" spans="1:10" ht="12.75">
      <c r="A10" s="59" t="s">
        <v>168</v>
      </c>
      <c r="B10" s="30"/>
      <c r="C10" s="616">
        <v>1455.569193417858</v>
      </c>
      <c r="D10" s="616">
        <v>1526.9596602972397</v>
      </c>
      <c r="E10" s="616">
        <v>1484.3454157782517</v>
      </c>
      <c r="F10" s="616">
        <v>1598.2002499652824</v>
      </c>
      <c r="G10" s="616">
        <v>1782.2037786774629</v>
      </c>
      <c r="H10" s="616">
        <v>2007.3830409356724</v>
      </c>
      <c r="I10" s="616">
        <v>7.670373282174083</v>
      </c>
      <c r="J10" s="616">
        <v>12.634877389010498</v>
      </c>
    </row>
    <row r="11" spans="1:10" ht="12.75">
      <c r="A11" s="961"/>
      <c r="B11" s="28"/>
      <c r="C11" s="615"/>
      <c r="D11" s="615"/>
      <c r="E11" s="615"/>
      <c r="F11" s="615"/>
      <c r="G11" s="615"/>
      <c r="H11" s="615"/>
      <c r="I11" s="615"/>
      <c r="J11" s="615"/>
    </row>
    <row r="12" spans="1:10" ht="15.75">
      <c r="A12" s="952"/>
      <c r="B12" s="28" t="s">
        <v>575</v>
      </c>
      <c r="C12" s="615">
        <v>1298.0294038305906</v>
      </c>
      <c r="D12" s="615">
        <v>1488.6625619249821</v>
      </c>
      <c r="E12" s="615">
        <v>1433.1712864250178</v>
      </c>
      <c r="F12" s="615">
        <v>1499.6032495486736</v>
      </c>
      <c r="G12" s="615">
        <v>1676.6653171390014</v>
      </c>
      <c r="H12" s="615">
        <v>1946.390938596491</v>
      </c>
      <c r="I12" s="615">
        <v>4.635312174678546</v>
      </c>
      <c r="J12" s="615">
        <v>16.087028144515997</v>
      </c>
    </row>
    <row r="13" spans="1:10" ht="15.75">
      <c r="A13" s="952"/>
      <c r="B13" s="31" t="s">
        <v>576</v>
      </c>
      <c r="C13" s="615">
        <v>157.53978958726734</v>
      </c>
      <c r="D13" s="615">
        <v>38.29709837225761</v>
      </c>
      <c r="E13" s="615">
        <v>51.17412935323383</v>
      </c>
      <c r="F13" s="615">
        <v>98.5970004166088</v>
      </c>
      <c r="G13" s="615">
        <v>105.53846153846155</v>
      </c>
      <c r="H13" s="615">
        <v>60.99210233918129</v>
      </c>
      <c r="I13" s="615">
        <v>92.6696197135754</v>
      </c>
      <c r="J13" s="615">
        <v>-42.20864938707313</v>
      </c>
    </row>
    <row r="14" spans="1:10" ht="15.75">
      <c r="A14" s="956"/>
      <c r="B14" s="29"/>
      <c r="C14" s="628"/>
      <c r="D14" s="628"/>
      <c r="E14" s="628"/>
      <c r="F14" s="628"/>
      <c r="G14" s="628"/>
      <c r="H14" s="628"/>
      <c r="I14" s="628"/>
      <c r="J14" s="628"/>
    </row>
    <row r="15" spans="1:10" ht="15.75">
      <c r="A15" s="958"/>
      <c r="B15" s="27"/>
      <c r="C15" s="962"/>
      <c r="D15" s="962"/>
      <c r="E15" s="962"/>
      <c r="F15" s="962"/>
      <c r="G15" s="962"/>
      <c r="H15" s="962"/>
      <c r="I15" s="962"/>
      <c r="J15" s="962"/>
    </row>
    <row r="16" spans="1:10" ht="12.75">
      <c r="A16" s="59" t="s">
        <v>577</v>
      </c>
      <c r="B16" s="28"/>
      <c r="C16" s="616">
        <v>300.6366333962773</v>
      </c>
      <c r="D16" s="616">
        <v>361.92922859164895</v>
      </c>
      <c r="E16" s="616">
        <v>362.0852878464819</v>
      </c>
      <c r="F16" s="616">
        <v>497.84752117761417</v>
      </c>
      <c r="G16" s="616">
        <v>446.22672064777333</v>
      </c>
      <c r="H16" s="616">
        <v>531.6710526315788</v>
      </c>
      <c r="I16" s="616">
        <v>37.49454559133957</v>
      </c>
      <c r="J16" s="616">
        <v>19.148188136239042</v>
      </c>
    </row>
    <row r="17" spans="1:10" ht="12.75">
      <c r="A17" s="961"/>
      <c r="B17" s="28"/>
      <c r="C17" s="615"/>
      <c r="D17" s="615"/>
      <c r="E17" s="615"/>
      <c r="F17" s="615"/>
      <c r="G17" s="615"/>
      <c r="H17" s="615"/>
      <c r="I17" s="615"/>
      <c r="J17" s="615"/>
    </row>
    <row r="18" spans="1:10" ht="15.75">
      <c r="A18" s="952"/>
      <c r="B18" s="28" t="s">
        <v>575</v>
      </c>
      <c r="C18" s="615">
        <v>279.3242514162396</v>
      </c>
      <c r="D18" s="615">
        <v>348.32979476291575</v>
      </c>
      <c r="E18" s="615">
        <v>329.13859275053306</v>
      </c>
      <c r="F18" s="615">
        <v>462.6412998194695</v>
      </c>
      <c r="G18" s="615">
        <v>429.02429149797575</v>
      </c>
      <c r="H18" s="615">
        <v>488.93859649122794</v>
      </c>
      <c r="I18" s="615">
        <v>40.561243807140954</v>
      </c>
      <c r="J18" s="615">
        <v>13.965247698226179</v>
      </c>
    </row>
    <row r="19" spans="1:10" ht="15.75">
      <c r="A19" s="952"/>
      <c r="B19" s="31" t="s">
        <v>576</v>
      </c>
      <c r="C19" s="615">
        <v>21.312381980037767</v>
      </c>
      <c r="D19" s="615">
        <v>13.59943382873319</v>
      </c>
      <c r="E19" s="615">
        <v>32.94669509594883</v>
      </c>
      <c r="F19" s="615">
        <v>35.206221358144695</v>
      </c>
      <c r="G19" s="615">
        <v>17.202429149797574</v>
      </c>
      <c r="H19" s="615">
        <v>42.73245614035088</v>
      </c>
      <c r="I19" s="615">
        <v>6.858127213110649</v>
      </c>
      <c r="J19" s="615">
        <v>148.40942966972617</v>
      </c>
    </row>
    <row r="20" spans="1:10" ht="15.75">
      <c r="A20" s="956"/>
      <c r="B20" s="29"/>
      <c r="C20" s="635"/>
      <c r="D20" s="635"/>
      <c r="E20" s="635"/>
      <c r="F20" s="635"/>
      <c r="G20" s="635"/>
      <c r="H20" s="635"/>
      <c r="I20" s="635"/>
      <c r="J20" s="635"/>
    </row>
    <row r="21" spans="1:10" ht="15.75">
      <c r="A21" s="952"/>
      <c r="B21" s="28"/>
      <c r="C21" s="615"/>
      <c r="D21" s="615"/>
      <c r="E21" s="615"/>
      <c r="F21" s="615"/>
      <c r="G21" s="615"/>
      <c r="H21" s="615"/>
      <c r="I21" s="615"/>
      <c r="J21" s="615"/>
    </row>
    <row r="22" spans="1:10" ht="12.75">
      <c r="A22" s="59" t="s">
        <v>578</v>
      </c>
      <c r="B22" s="30"/>
      <c r="C22" s="616">
        <v>1756.2058268141354</v>
      </c>
      <c r="D22" s="616">
        <v>1888.8888888888887</v>
      </c>
      <c r="E22" s="616">
        <v>1846.4307036247333</v>
      </c>
      <c r="F22" s="616">
        <v>2096.047771142896</v>
      </c>
      <c r="G22" s="616">
        <v>2228.4304993252363</v>
      </c>
      <c r="H22" s="616">
        <v>2539.054093567251</v>
      </c>
      <c r="I22" s="616">
        <v>13.518897136412363</v>
      </c>
      <c r="J22" s="616">
        <v>13.939119678000765</v>
      </c>
    </row>
    <row r="23" spans="1:10" ht="15.75">
      <c r="A23" s="952"/>
      <c r="B23" s="28"/>
      <c r="C23" s="615" t="s">
        <v>900</v>
      </c>
      <c r="D23" s="615" t="s">
        <v>900</v>
      </c>
      <c r="E23" s="615" t="s">
        <v>900</v>
      </c>
      <c r="F23" s="615" t="s">
        <v>900</v>
      </c>
      <c r="G23" s="615" t="s">
        <v>900</v>
      </c>
      <c r="H23" s="615" t="s">
        <v>900</v>
      </c>
      <c r="I23" s="615"/>
      <c r="J23" s="615"/>
    </row>
    <row r="24" spans="1:10" ht="15.75">
      <c r="A24" s="952"/>
      <c r="B24" s="28" t="s">
        <v>575</v>
      </c>
      <c r="C24" s="615">
        <v>1577.3536552468304</v>
      </c>
      <c r="D24" s="615">
        <v>1836.9923566878979</v>
      </c>
      <c r="E24" s="615">
        <v>1762.3098791755508</v>
      </c>
      <c r="F24" s="615">
        <v>1962.244549368143</v>
      </c>
      <c r="G24" s="615">
        <v>2105.6896086369775</v>
      </c>
      <c r="H24" s="615">
        <v>2435.329535087719</v>
      </c>
      <c r="I24" s="615">
        <v>11.345034863342335</v>
      </c>
      <c r="J24" s="615">
        <v>15.654725421004414</v>
      </c>
    </row>
    <row r="25" spans="1:10" ht="15.75">
      <c r="A25" s="952"/>
      <c r="B25" s="32" t="s">
        <v>579</v>
      </c>
      <c r="C25" s="615">
        <v>89.8159903106714</v>
      </c>
      <c r="D25" s="615">
        <v>97.25253653053578</v>
      </c>
      <c r="E25" s="615">
        <v>95.44413855965216</v>
      </c>
      <c r="F25" s="615">
        <v>93.61640399532519</v>
      </c>
      <c r="G25" s="615">
        <v>94.4920476216142</v>
      </c>
      <c r="H25" s="615">
        <v>95.91483463301074</v>
      </c>
      <c r="I25" s="615"/>
      <c r="J25" s="615"/>
    </row>
    <row r="26" spans="1:10" ht="15.75">
      <c r="A26" s="952"/>
      <c r="B26" s="31" t="s">
        <v>576</v>
      </c>
      <c r="C26" s="615">
        <v>178.8521715673051</v>
      </c>
      <c r="D26" s="615">
        <v>51.89653220099079</v>
      </c>
      <c r="E26" s="615">
        <v>84.12082444918266</v>
      </c>
      <c r="F26" s="615">
        <v>133.80322177475347</v>
      </c>
      <c r="G26" s="615">
        <v>122.74089068825913</v>
      </c>
      <c r="H26" s="615">
        <v>103.72455847953215</v>
      </c>
      <c r="I26" s="615">
        <v>59.06075891539069</v>
      </c>
      <c r="J26" s="615">
        <v>-15.493070078027387</v>
      </c>
    </row>
    <row r="27" spans="1:10" ht="12.75">
      <c r="A27" s="56"/>
      <c r="B27" s="33" t="s">
        <v>579</v>
      </c>
      <c r="C27" s="628">
        <v>10.184009689328606</v>
      </c>
      <c r="D27" s="628">
        <v>2.7474634694642184</v>
      </c>
      <c r="E27" s="628">
        <v>4.555861440347847</v>
      </c>
      <c r="F27" s="628">
        <v>6.383596004674817</v>
      </c>
      <c r="G27" s="628">
        <v>5.507952378385809</v>
      </c>
      <c r="H27" s="628">
        <v>4.085165366989249</v>
      </c>
      <c r="I27" s="628"/>
      <c r="J27" s="628"/>
    </row>
    <row r="28" spans="1:10" ht="15.75">
      <c r="A28" s="61" t="s">
        <v>580</v>
      </c>
      <c r="B28" s="963"/>
      <c r="C28" s="634"/>
      <c r="D28" s="634"/>
      <c r="E28" s="634"/>
      <c r="F28" s="634"/>
      <c r="G28" s="634"/>
      <c r="H28" s="634"/>
      <c r="I28" s="634"/>
      <c r="J28" s="634"/>
    </row>
    <row r="29" spans="1:10" ht="15.75">
      <c r="A29" s="964"/>
      <c r="B29" s="762" t="s">
        <v>581</v>
      </c>
      <c r="C29" s="615">
        <v>11.465324695051478</v>
      </c>
      <c r="D29" s="615">
        <v>11.440935888655083</v>
      </c>
      <c r="E29" s="615">
        <v>10.428308410314596</v>
      </c>
      <c r="F29" s="615">
        <v>10.694503511621296</v>
      </c>
      <c r="G29" s="615">
        <v>11.402445501590227</v>
      </c>
      <c r="H29" s="615">
        <v>11.459712085164723</v>
      </c>
      <c r="I29" s="615"/>
      <c r="J29" s="615"/>
    </row>
    <row r="30" spans="1:10" ht="15.75">
      <c r="A30" s="965"/>
      <c r="B30" s="800" t="s">
        <v>582</v>
      </c>
      <c r="C30" s="628">
        <v>9.673598191162476</v>
      </c>
      <c r="D30" s="628">
        <v>9.653066670095868</v>
      </c>
      <c r="E30" s="628">
        <v>8.781248574021587</v>
      </c>
      <c r="F30" s="628">
        <v>9.002582623062287</v>
      </c>
      <c r="G30" s="628">
        <v>9.56940487752109</v>
      </c>
      <c r="H30" s="628">
        <v>9.437067667947248</v>
      </c>
      <c r="I30" s="628"/>
      <c r="J30" s="628"/>
    </row>
    <row r="31" spans="1:10" ht="12.75">
      <c r="A31" s="64" t="s">
        <v>583</v>
      </c>
      <c r="B31" s="27"/>
      <c r="C31" s="615">
        <v>1756.2058268141354</v>
      </c>
      <c r="D31" s="615">
        <v>1888.8888888888887</v>
      </c>
      <c r="E31" s="615">
        <v>1846.4307036247333</v>
      </c>
      <c r="F31" s="615">
        <v>2096.047771142896</v>
      </c>
      <c r="G31" s="615">
        <v>2228.4304993252363</v>
      </c>
      <c r="H31" s="615">
        <v>2539.054093567251</v>
      </c>
      <c r="I31" s="615">
        <v>13.518897136412363</v>
      </c>
      <c r="J31" s="615">
        <v>13.939119678000765</v>
      </c>
    </row>
    <row r="32" spans="1:10" ht="12.75">
      <c r="A32" s="65" t="s">
        <v>584</v>
      </c>
      <c r="B32" s="28"/>
      <c r="C32" s="615">
        <v>15.65821418937146</v>
      </c>
      <c r="D32" s="615">
        <v>14.878980891719745</v>
      </c>
      <c r="E32" s="615">
        <v>14.506041222459134</v>
      </c>
      <c r="F32" s="615">
        <v>14.299402860713787</v>
      </c>
      <c r="G32" s="615">
        <v>14.422402159244266</v>
      </c>
      <c r="H32" s="615">
        <v>8.96345029239766</v>
      </c>
      <c r="I32" s="615">
        <v>-1.4244986525022085</v>
      </c>
      <c r="J32" s="615">
        <v>-37.8505037272699</v>
      </c>
    </row>
    <row r="33" spans="1:10" ht="15.75">
      <c r="A33" s="65" t="s">
        <v>585</v>
      </c>
      <c r="B33" s="966"/>
      <c r="C33" s="615">
        <v>1771.8640410035068</v>
      </c>
      <c r="D33" s="615">
        <v>1903.7678697806086</v>
      </c>
      <c r="E33" s="615">
        <v>1860.9367448471924</v>
      </c>
      <c r="F33" s="615">
        <v>2110.3471740036102</v>
      </c>
      <c r="G33" s="615">
        <v>2242.8529014844808</v>
      </c>
      <c r="H33" s="615">
        <v>2548.017543859649</v>
      </c>
      <c r="I33" s="615">
        <v>13.402413050686349</v>
      </c>
      <c r="J33" s="615">
        <v>13.606092587400113</v>
      </c>
    </row>
    <row r="34" spans="1:10" ht="15.75">
      <c r="A34" s="65" t="s">
        <v>586</v>
      </c>
      <c r="B34" s="966"/>
      <c r="C34" s="615">
        <v>304.3080658214189</v>
      </c>
      <c r="D34" s="615">
        <v>308.3029016277425</v>
      </c>
      <c r="E34" s="615">
        <v>329.4214641080312</v>
      </c>
      <c r="F34" s="615">
        <v>353.8147479516733</v>
      </c>
      <c r="G34" s="615">
        <v>359.8178137651822</v>
      </c>
      <c r="H34" s="615">
        <v>469.51608187134497</v>
      </c>
      <c r="I34" s="615">
        <v>7.404885989955574</v>
      </c>
      <c r="J34" s="615">
        <v>30.487169870292206</v>
      </c>
    </row>
    <row r="35" spans="1:10" ht="15.75">
      <c r="A35" s="65" t="s">
        <v>587</v>
      </c>
      <c r="B35" s="966"/>
      <c r="C35" s="615">
        <v>1467.555975182088</v>
      </c>
      <c r="D35" s="615">
        <v>1595.4649681528663</v>
      </c>
      <c r="E35" s="615">
        <v>1531.5152807391612</v>
      </c>
      <c r="F35" s="615">
        <v>1756.532426051937</v>
      </c>
      <c r="G35" s="615">
        <v>1883.0350877192986</v>
      </c>
      <c r="H35" s="615">
        <v>2078.501461988304</v>
      </c>
      <c r="I35" s="615">
        <v>14.692451857494689</v>
      </c>
      <c r="J35" s="615">
        <v>10.38038938009123</v>
      </c>
    </row>
    <row r="36" spans="1:10" ht="15.75">
      <c r="A36" s="65" t="s">
        <v>588</v>
      </c>
      <c r="B36" s="966"/>
      <c r="C36" s="615">
        <v>-234.6587537091991</v>
      </c>
      <c r="D36" s="615">
        <v>-55.4140127388535</v>
      </c>
      <c r="E36" s="615">
        <v>15.103056147832682</v>
      </c>
      <c r="F36" s="615">
        <v>-260.32217747535066</v>
      </c>
      <c r="G36" s="615">
        <v>-429.0256410256417</v>
      </c>
      <c r="H36" s="615">
        <v>-38.54678362573065</v>
      </c>
      <c r="I36" s="615" t="s">
        <v>251</v>
      </c>
      <c r="J36" s="615" t="s">
        <v>251</v>
      </c>
    </row>
    <row r="37" spans="1:10" ht="15.75">
      <c r="A37" s="65" t="s">
        <v>589</v>
      </c>
      <c r="B37" s="966"/>
      <c r="C37" s="615">
        <v>18.782033989749124</v>
      </c>
      <c r="D37" s="615">
        <v>-62.34961075725406</v>
      </c>
      <c r="E37" s="615">
        <v>-96.72778962331202</v>
      </c>
      <c r="F37" s="615">
        <v>22.214275795028467</v>
      </c>
      <c r="G37" s="615">
        <v>82.21727395411607</v>
      </c>
      <c r="H37" s="615">
        <v>-119.15833333333333</v>
      </c>
      <c r="I37" s="615" t="s">
        <v>251</v>
      </c>
      <c r="J37" s="615" t="s">
        <v>251</v>
      </c>
    </row>
    <row r="38" spans="1:10" ht="15.75">
      <c r="A38" s="66" t="s">
        <v>590</v>
      </c>
      <c r="B38" s="967"/>
      <c r="C38" s="617">
        <v>-215.87671971944997</v>
      </c>
      <c r="D38" s="617">
        <v>-117.76362349610757</v>
      </c>
      <c r="E38" s="617">
        <v>-81.62473347547935</v>
      </c>
      <c r="F38" s="617">
        <v>-238.1079016803222</v>
      </c>
      <c r="G38" s="617">
        <v>-346.80836707152565</v>
      </c>
      <c r="H38" s="617">
        <v>-157.705116959064</v>
      </c>
      <c r="I38" s="617" t="s">
        <v>251</v>
      </c>
      <c r="J38" s="617" t="s">
        <v>251</v>
      </c>
    </row>
    <row r="39" spans="1:10" ht="15.75">
      <c r="A39" s="35" t="s">
        <v>591</v>
      </c>
      <c r="C39" s="261"/>
      <c r="D39" s="261"/>
      <c r="E39" s="261"/>
      <c r="F39" s="261"/>
      <c r="G39" s="261"/>
      <c r="H39" s="261"/>
      <c r="I39" s="261"/>
      <c r="J39" s="261"/>
    </row>
    <row r="40" spans="1:10" ht="15.75">
      <c r="A40" s="35" t="s">
        <v>901</v>
      </c>
      <c r="B40" s="261"/>
      <c r="C40" s="261"/>
      <c r="D40" s="261"/>
      <c r="E40" s="261"/>
      <c r="F40" s="261"/>
      <c r="G40" s="261"/>
      <c r="H40" s="261"/>
      <c r="I40" s="261"/>
      <c r="J40" s="261"/>
    </row>
    <row r="41" spans="1:10" ht="15.75">
      <c r="A41" s="36" t="s">
        <v>592</v>
      </c>
      <c r="C41" s="261"/>
      <c r="D41" s="261"/>
      <c r="E41" s="261"/>
      <c r="F41" s="261"/>
      <c r="G41" s="261"/>
      <c r="H41" s="261"/>
      <c r="I41" s="261"/>
      <c r="J41" s="261"/>
    </row>
    <row r="42" spans="1:10" ht="15.75">
      <c r="A42" s="261"/>
      <c r="B42" s="7" t="s">
        <v>902</v>
      </c>
      <c r="C42" s="37">
        <v>74.14</v>
      </c>
      <c r="D42" s="37">
        <v>70.65</v>
      </c>
      <c r="E42" s="37">
        <v>70.35</v>
      </c>
      <c r="F42" s="37">
        <v>72.01</v>
      </c>
      <c r="G42" s="37">
        <v>74.1</v>
      </c>
      <c r="H42" s="37">
        <v>68.4</v>
      </c>
      <c r="I42" s="261"/>
      <c r="J42" s="261"/>
    </row>
  </sheetData>
  <mergeCells count="5">
    <mergeCell ref="I6:J6"/>
    <mergeCell ref="A1:J1"/>
    <mergeCell ref="A2:J2"/>
    <mergeCell ref="A3:J3"/>
    <mergeCell ref="I5:J5"/>
  </mergeCells>
  <printOptions/>
  <pageMargins left="1.3" right="1.3" top="2" bottom="2" header="0.5" footer="0.5"/>
  <pageSetup fitToHeight="1" fitToWidth="1" horizontalDpi="600" verticalDpi="600" orientation="portrait" paperSize="9" scale="61" r:id="rId1"/>
</worksheet>
</file>

<file path=xl/worksheets/sheet24.xml><?xml version="1.0" encoding="utf-8"?>
<worksheet xmlns="http://schemas.openxmlformats.org/spreadsheetml/2006/main" xmlns:r="http://schemas.openxmlformats.org/officeDocument/2006/relationships">
  <sheetPr>
    <pageSetUpPr fitToPage="1"/>
  </sheetPr>
  <dimension ref="A1:O58"/>
  <sheetViews>
    <sheetView tabSelected="1" workbookViewId="0" topLeftCell="A1">
      <selection activeCell="B2" sqref="B2:I2"/>
    </sheetView>
  </sheetViews>
  <sheetFormatPr defaultColWidth="9.140625" defaultRowHeight="12.75"/>
  <cols>
    <col min="1" max="1" width="15.57421875" style="7" customWidth="1"/>
    <col min="2" max="2" width="9.140625" style="7" customWidth="1"/>
    <col min="3" max="3" width="8.57421875" style="7" customWidth="1"/>
    <col min="4" max="4" width="8.28125" style="7" customWidth="1"/>
    <col min="5" max="5" width="7.28125" style="7" customWidth="1"/>
    <col min="6" max="6" width="7.7109375" style="7" customWidth="1"/>
    <col min="7" max="9" width="7.140625" style="7" customWidth="1"/>
    <col min="10" max="10" width="7.421875" style="7" customWidth="1"/>
    <col min="11" max="11" width="6.421875" style="7" customWidth="1"/>
    <col min="12" max="12" width="8.140625" style="7" customWidth="1"/>
    <col min="13" max="13" width="7.00390625" style="7" customWidth="1"/>
    <col min="14" max="16384" width="9.140625" style="7" customWidth="1"/>
  </cols>
  <sheetData>
    <row r="1" spans="2:9" ht="12.75">
      <c r="B1" s="1098" t="s">
        <v>800</v>
      </c>
      <c r="C1" s="1098"/>
      <c r="D1" s="1098"/>
      <c r="E1" s="1098"/>
      <c r="F1" s="1098"/>
      <c r="G1" s="1098"/>
      <c r="H1" s="1098"/>
      <c r="I1" s="1098"/>
    </row>
    <row r="2" spans="2:9" ht="32.25" customHeight="1">
      <c r="B2" s="1111" t="s">
        <v>675</v>
      </c>
      <c r="C2" s="1112"/>
      <c r="D2" s="1112"/>
      <c r="E2" s="1112"/>
      <c r="F2" s="1112"/>
      <c r="G2" s="1112"/>
      <c r="H2" s="1112"/>
      <c r="I2" s="1112"/>
    </row>
    <row r="4" spans="2:9" ht="12.75">
      <c r="B4" s="1018" t="s">
        <v>594</v>
      </c>
      <c r="C4" s="971" t="s">
        <v>745</v>
      </c>
      <c r="D4" s="1022" t="s">
        <v>595</v>
      </c>
      <c r="E4" s="1023"/>
      <c r="F4" s="1024"/>
      <c r="G4" s="1023" t="s">
        <v>596</v>
      </c>
      <c r="H4" s="1023"/>
      <c r="I4" s="1024"/>
    </row>
    <row r="5" spans="2:9" ht="39" customHeight="1">
      <c r="B5" s="1020"/>
      <c r="C5" s="972"/>
      <c r="D5" s="51" t="s">
        <v>597</v>
      </c>
      <c r="E5" s="57" t="s">
        <v>598</v>
      </c>
      <c r="F5" s="91" t="s">
        <v>599</v>
      </c>
      <c r="G5" s="57" t="s">
        <v>597</v>
      </c>
      <c r="H5" s="57" t="s">
        <v>598</v>
      </c>
      <c r="I5" s="91" t="s">
        <v>599</v>
      </c>
    </row>
    <row r="6" spans="2:9" ht="18" customHeight="1">
      <c r="B6" s="86" t="s">
        <v>85</v>
      </c>
      <c r="C6" s="87" t="s">
        <v>5</v>
      </c>
      <c r="D6" s="49">
        <v>74.64</v>
      </c>
      <c r="E6" s="45">
        <v>75.25</v>
      </c>
      <c r="F6" s="83">
        <v>74.945</v>
      </c>
      <c r="G6" s="45">
        <v>74.5940625</v>
      </c>
      <c r="H6" s="45">
        <v>75.2040625</v>
      </c>
      <c r="I6" s="83">
        <v>74.8990625</v>
      </c>
    </row>
    <row r="7" spans="2:9" ht="12.75">
      <c r="B7" s="86"/>
      <c r="C7" s="87" t="s">
        <v>600</v>
      </c>
      <c r="D7" s="49">
        <v>74.24</v>
      </c>
      <c r="E7" s="45">
        <v>74.84</v>
      </c>
      <c r="F7" s="83">
        <v>74.54</v>
      </c>
      <c r="G7" s="45">
        <v>72.295</v>
      </c>
      <c r="H7" s="45">
        <v>72.885625</v>
      </c>
      <c r="I7" s="83">
        <v>72.5903125</v>
      </c>
    </row>
    <row r="8" spans="2:9" ht="12.75">
      <c r="B8" s="86"/>
      <c r="C8" s="87" t="s">
        <v>303</v>
      </c>
      <c r="D8" s="49">
        <v>74.25</v>
      </c>
      <c r="E8" s="45">
        <v>74.85</v>
      </c>
      <c r="F8" s="83">
        <v>74.55</v>
      </c>
      <c r="G8" s="45">
        <v>74.32533333333335</v>
      </c>
      <c r="H8" s="45">
        <v>74.92933333333333</v>
      </c>
      <c r="I8" s="83">
        <v>74.62733333333334</v>
      </c>
    </row>
    <row r="9" spans="2:9" ht="12.75">
      <c r="B9" s="86"/>
      <c r="C9" s="87" t="s">
        <v>304</v>
      </c>
      <c r="D9" s="49">
        <v>73.24</v>
      </c>
      <c r="E9" s="45">
        <v>73.85</v>
      </c>
      <c r="F9" s="83">
        <v>73.545</v>
      </c>
      <c r="G9" s="45">
        <v>73.74366666666667</v>
      </c>
      <c r="H9" s="45">
        <v>74.35033333333334</v>
      </c>
      <c r="I9" s="83">
        <v>74.047</v>
      </c>
    </row>
    <row r="10" spans="2:9" ht="12.75">
      <c r="B10" s="86"/>
      <c r="C10" s="87" t="s">
        <v>305</v>
      </c>
      <c r="D10" s="49">
        <v>71.49</v>
      </c>
      <c r="E10" s="45">
        <v>72.1</v>
      </c>
      <c r="F10" s="83">
        <v>71.795</v>
      </c>
      <c r="G10" s="45">
        <v>72.27600000000001</v>
      </c>
      <c r="H10" s="45">
        <v>72.886</v>
      </c>
      <c r="I10" s="83">
        <v>72.581</v>
      </c>
    </row>
    <row r="11" spans="2:9" ht="12.75">
      <c r="B11" s="86"/>
      <c r="C11" s="87" t="s">
        <v>306</v>
      </c>
      <c r="D11" s="49">
        <v>70.91</v>
      </c>
      <c r="E11" s="45">
        <v>71.52</v>
      </c>
      <c r="F11" s="83">
        <v>71.215</v>
      </c>
      <c r="G11" s="45">
        <v>70.80724137931034</v>
      </c>
      <c r="H11" s="45">
        <v>71.41724137931034</v>
      </c>
      <c r="I11" s="83">
        <v>71.11224137931035</v>
      </c>
    </row>
    <row r="12" spans="2:9" ht="12.75">
      <c r="B12" s="86"/>
      <c r="C12" s="87" t="s">
        <v>307</v>
      </c>
      <c r="D12" s="49">
        <v>70.59</v>
      </c>
      <c r="E12" s="45">
        <v>71.18</v>
      </c>
      <c r="F12" s="83">
        <v>70.885</v>
      </c>
      <c r="G12" s="45">
        <v>70.67206896551725</v>
      </c>
      <c r="H12" s="45">
        <v>71.2648275862069</v>
      </c>
      <c r="I12" s="83">
        <v>70.96844827586207</v>
      </c>
    </row>
    <row r="13" spans="2:9" ht="12.75">
      <c r="B13" s="86"/>
      <c r="C13" s="87" t="s">
        <v>308</v>
      </c>
      <c r="D13" s="49">
        <v>70.65</v>
      </c>
      <c r="E13" s="45">
        <v>71.24</v>
      </c>
      <c r="F13" s="83">
        <v>70.945</v>
      </c>
      <c r="G13" s="45">
        <v>70.62666666666668</v>
      </c>
      <c r="H13" s="45">
        <v>71.22133333333335</v>
      </c>
      <c r="I13" s="83">
        <v>70.924</v>
      </c>
    </row>
    <row r="14" spans="2:9" ht="12.75">
      <c r="B14" s="86"/>
      <c r="C14" s="87" t="s">
        <v>309</v>
      </c>
      <c r="D14" s="49">
        <v>70.65</v>
      </c>
      <c r="E14" s="45">
        <v>71.24</v>
      </c>
      <c r="F14" s="83">
        <v>70.945</v>
      </c>
      <c r="G14" s="45">
        <v>70.61</v>
      </c>
      <c r="H14" s="45">
        <v>71.20032258064516</v>
      </c>
      <c r="I14" s="83">
        <v>70.90516129032258</v>
      </c>
    </row>
    <row r="15" spans="2:9" ht="12.75">
      <c r="B15" s="86"/>
      <c r="C15" s="87" t="s">
        <v>310</v>
      </c>
      <c r="D15" s="49">
        <v>70.11</v>
      </c>
      <c r="E15" s="45">
        <v>70.7</v>
      </c>
      <c r="F15" s="83">
        <v>70.405</v>
      </c>
      <c r="G15" s="45">
        <v>70.4674193548387</v>
      </c>
      <c r="H15" s="45">
        <v>71.06935483870969</v>
      </c>
      <c r="I15" s="83">
        <v>70.76838709677419</v>
      </c>
    </row>
    <row r="16" spans="2:9" ht="12.75">
      <c r="B16" s="86"/>
      <c r="C16" s="87" t="s">
        <v>601</v>
      </c>
      <c r="D16" s="49">
        <v>70.35</v>
      </c>
      <c r="E16" s="45">
        <v>70.94</v>
      </c>
      <c r="F16" s="83">
        <v>70.645</v>
      </c>
      <c r="G16" s="45">
        <v>70.29322580645162</v>
      </c>
      <c r="H16" s="45">
        <v>70.90354838709678</v>
      </c>
      <c r="I16" s="83">
        <v>70.59838709677419</v>
      </c>
    </row>
    <row r="17" spans="2:9" ht="12.75">
      <c r="B17" s="86"/>
      <c r="C17" s="87" t="s">
        <v>602</v>
      </c>
      <c r="D17" s="49">
        <v>70.35</v>
      </c>
      <c r="E17" s="45">
        <v>70.94</v>
      </c>
      <c r="F17" s="83">
        <v>70.645</v>
      </c>
      <c r="G17" s="45">
        <v>70.35032258064518</v>
      </c>
      <c r="H17" s="45">
        <v>70.94064516129035</v>
      </c>
      <c r="I17" s="83">
        <v>70.64548387096777</v>
      </c>
    </row>
    <row r="18" spans="2:9" ht="12.75">
      <c r="B18" s="86"/>
      <c r="C18" s="451" t="s">
        <v>746</v>
      </c>
      <c r="D18" s="90">
        <v>71.78916666666667</v>
      </c>
      <c r="E18" s="82">
        <v>72.3875</v>
      </c>
      <c r="F18" s="84">
        <v>72.08833333333332</v>
      </c>
      <c r="G18" s="82">
        <v>71.75508393778581</v>
      </c>
      <c r="H18" s="82">
        <v>72.35605228610494</v>
      </c>
      <c r="I18" s="84">
        <v>72.05556811194538</v>
      </c>
    </row>
    <row r="19" spans="2:9" ht="12.75">
      <c r="B19" s="86"/>
      <c r="C19" s="88"/>
      <c r="D19" s="48"/>
      <c r="E19" s="47"/>
      <c r="F19" s="85"/>
      <c r="G19" s="47"/>
      <c r="H19" s="47"/>
      <c r="I19" s="85"/>
    </row>
    <row r="20" spans="2:9" ht="12.75">
      <c r="B20" s="86" t="s">
        <v>2</v>
      </c>
      <c r="C20" s="87" t="s">
        <v>5</v>
      </c>
      <c r="D20" s="49">
        <v>70.25</v>
      </c>
      <c r="E20" s="45">
        <v>70.84</v>
      </c>
      <c r="F20" s="83">
        <v>70.545</v>
      </c>
      <c r="G20" s="45">
        <v>70.25625</v>
      </c>
      <c r="H20" s="45">
        <v>70.846875</v>
      </c>
      <c r="I20" s="83">
        <v>70.5515625</v>
      </c>
    </row>
    <row r="21" spans="2:9" ht="12.75">
      <c r="B21" s="86"/>
      <c r="C21" s="87" t="s">
        <v>600</v>
      </c>
      <c r="D21" s="49">
        <v>71</v>
      </c>
      <c r="E21" s="45">
        <v>71.59</v>
      </c>
      <c r="F21" s="83">
        <v>71.295</v>
      </c>
      <c r="G21" s="45">
        <v>70.70483870967743</v>
      </c>
      <c r="H21" s="45">
        <v>71.29516129032258</v>
      </c>
      <c r="I21" s="83">
        <v>71</v>
      </c>
    </row>
    <row r="22" spans="2:9" ht="12.75">
      <c r="B22" s="86"/>
      <c r="C22" s="87" t="s">
        <v>303</v>
      </c>
      <c r="D22" s="49">
        <v>71.65</v>
      </c>
      <c r="E22" s="45">
        <v>72.24</v>
      </c>
      <c r="F22" s="83">
        <v>71.945</v>
      </c>
      <c r="G22" s="45">
        <v>71.21451612903225</v>
      </c>
      <c r="H22" s="45">
        <v>71.80451612903227</v>
      </c>
      <c r="I22" s="83">
        <v>71.50951612903225</v>
      </c>
    </row>
    <row r="23" spans="2:9" ht="12.75">
      <c r="B23" s="86"/>
      <c r="C23" s="87" t="s">
        <v>304</v>
      </c>
      <c r="D23" s="49">
        <v>73.14</v>
      </c>
      <c r="E23" s="45">
        <v>74.01</v>
      </c>
      <c r="F23" s="83">
        <v>73.575</v>
      </c>
      <c r="G23" s="45">
        <v>72.91965517241378</v>
      </c>
      <c r="H23" s="45">
        <v>73.52034482758621</v>
      </c>
      <c r="I23" s="83">
        <v>73.22</v>
      </c>
    </row>
    <row r="24" spans="2:9" ht="12.75">
      <c r="B24" s="86"/>
      <c r="C24" s="87" t="s">
        <v>305</v>
      </c>
      <c r="D24" s="49">
        <v>73.75</v>
      </c>
      <c r="E24" s="45">
        <v>74.34</v>
      </c>
      <c r="F24" s="83">
        <v>74.045</v>
      </c>
      <c r="G24" s="45">
        <v>73.903</v>
      </c>
      <c r="H24" s="45">
        <v>74.49399999999999</v>
      </c>
      <c r="I24" s="83">
        <v>74.1985</v>
      </c>
    </row>
    <row r="25" spans="2:9" ht="12.75">
      <c r="B25" s="86"/>
      <c r="C25" s="87" t="s">
        <v>306</v>
      </c>
      <c r="D25" s="49">
        <v>71</v>
      </c>
      <c r="E25" s="45">
        <v>71.59</v>
      </c>
      <c r="F25" s="83">
        <v>71.295</v>
      </c>
      <c r="G25" s="45">
        <v>72.35689655172413</v>
      </c>
      <c r="H25" s="45">
        <v>72.94724137931036</v>
      </c>
      <c r="I25" s="83">
        <v>72.65206896551724</v>
      </c>
    </row>
    <row r="26" spans="2:9" ht="12.75">
      <c r="B26" s="86"/>
      <c r="C26" s="87" t="s">
        <v>307</v>
      </c>
      <c r="D26" s="49">
        <v>71</v>
      </c>
      <c r="E26" s="45">
        <v>71.59</v>
      </c>
      <c r="F26" s="83">
        <v>71.295</v>
      </c>
      <c r="G26" s="45">
        <v>71.06133333333334</v>
      </c>
      <c r="H26" s="45">
        <v>71.65333333333335</v>
      </c>
      <c r="I26" s="83">
        <v>71.35733333333334</v>
      </c>
    </row>
    <row r="27" spans="2:9" ht="12.75">
      <c r="B27" s="86"/>
      <c r="C27" s="87" t="s">
        <v>308</v>
      </c>
      <c r="D27" s="49">
        <v>71.4</v>
      </c>
      <c r="E27" s="45">
        <v>71.99</v>
      </c>
      <c r="F27" s="83">
        <v>71.695</v>
      </c>
      <c r="G27" s="45">
        <v>71.24241379310344</v>
      </c>
      <c r="H27" s="45">
        <v>71.83275862068966</v>
      </c>
      <c r="I27" s="83">
        <v>71.53758620689655</v>
      </c>
    </row>
    <row r="28" spans="2:9" ht="12.75">
      <c r="B28" s="86"/>
      <c r="C28" s="87" t="s">
        <v>309</v>
      </c>
      <c r="D28" s="49">
        <v>72.01</v>
      </c>
      <c r="E28" s="45">
        <v>72.6</v>
      </c>
      <c r="F28" s="83">
        <v>72.305</v>
      </c>
      <c r="G28" s="45">
        <v>71.53516129032259</v>
      </c>
      <c r="H28" s="45">
        <v>72.12548387096776</v>
      </c>
      <c r="I28" s="83">
        <v>71.83032258064517</v>
      </c>
    </row>
    <row r="29" spans="2:9" ht="12.75">
      <c r="B29" s="86"/>
      <c r="C29" s="87" t="s">
        <v>310</v>
      </c>
      <c r="D29" s="49">
        <v>72.19</v>
      </c>
      <c r="E29" s="45">
        <v>72.78</v>
      </c>
      <c r="F29" s="83">
        <v>72.485</v>
      </c>
      <c r="G29" s="45">
        <v>72.20967741935483</v>
      </c>
      <c r="H29" s="45">
        <v>72.86612903225806</v>
      </c>
      <c r="I29" s="83">
        <v>72.53790322580645</v>
      </c>
    </row>
    <row r="30" spans="2:9" ht="12.75">
      <c r="B30" s="86"/>
      <c r="C30" s="87" t="s">
        <v>601</v>
      </c>
      <c r="D30" s="49">
        <v>73.45</v>
      </c>
      <c r="E30" s="45">
        <v>74.04</v>
      </c>
      <c r="F30" s="83">
        <v>73.745</v>
      </c>
      <c r="G30" s="45">
        <v>73.28258064516129</v>
      </c>
      <c r="H30" s="45">
        <v>73.8732258064516</v>
      </c>
      <c r="I30" s="83">
        <v>73.57790322580644</v>
      </c>
    </row>
    <row r="31" spans="2:9" ht="12.75">
      <c r="B31" s="86"/>
      <c r="C31" s="87" t="s">
        <v>602</v>
      </c>
      <c r="D31" s="49">
        <v>74.1</v>
      </c>
      <c r="E31" s="45">
        <v>74.69</v>
      </c>
      <c r="F31" s="83">
        <v>74.395</v>
      </c>
      <c r="G31" s="45">
        <v>73.628125</v>
      </c>
      <c r="H31" s="45">
        <v>74.2184375</v>
      </c>
      <c r="I31" s="83">
        <v>73.92328125</v>
      </c>
    </row>
    <row r="32" spans="2:9" ht="12.75">
      <c r="B32" s="86"/>
      <c r="C32" s="451" t="s">
        <v>746</v>
      </c>
      <c r="D32" s="90">
        <v>72.07833333333335</v>
      </c>
      <c r="E32" s="82">
        <v>72.69166666666666</v>
      </c>
      <c r="F32" s="84">
        <v>72.385</v>
      </c>
      <c r="G32" s="82">
        <v>72.02620400367691</v>
      </c>
      <c r="H32" s="82">
        <v>72.62312556582931</v>
      </c>
      <c r="I32" s="84">
        <v>72.32466478475311</v>
      </c>
    </row>
    <row r="33" spans="2:9" ht="12.75">
      <c r="B33" s="86"/>
      <c r="C33" s="89"/>
      <c r="D33" s="48"/>
      <c r="E33" s="47"/>
      <c r="F33" s="85"/>
      <c r="G33" s="47"/>
      <c r="H33" s="47"/>
      <c r="I33" s="85"/>
    </row>
    <row r="34" spans="2:9" ht="12.75">
      <c r="B34" s="86" t="s">
        <v>3</v>
      </c>
      <c r="C34" s="87" t="s">
        <v>5</v>
      </c>
      <c r="D34" s="49">
        <v>74.35</v>
      </c>
      <c r="E34" s="45">
        <v>74.94</v>
      </c>
      <c r="F34" s="83">
        <v>74.65</v>
      </c>
      <c r="G34" s="45">
        <v>74.46</v>
      </c>
      <c r="H34" s="45">
        <v>75.05</v>
      </c>
      <c r="I34" s="83">
        <v>74.76</v>
      </c>
    </row>
    <row r="35" spans="2:9" ht="12.75">
      <c r="B35" s="86"/>
      <c r="C35" s="87" t="s">
        <v>600</v>
      </c>
      <c r="D35" s="49">
        <v>73.6</v>
      </c>
      <c r="E35" s="45">
        <v>74.19</v>
      </c>
      <c r="F35" s="83">
        <v>73.9</v>
      </c>
      <c r="G35" s="45">
        <v>74.08</v>
      </c>
      <c r="H35" s="45">
        <v>74.67</v>
      </c>
      <c r="I35" s="83">
        <v>74.37</v>
      </c>
    </row>
    <row r="36" spans="2:9" ht="12.75">
      <c r="B36" s="86"/>
      <c r="C36" s="87" t="s">
        <v>303</v>
      </c>
      <c r="D36" s="49">
        <v>72.59</v>
      </c>
      <c r="E36" s="45">
        <v>73.19</v>
      </c>
      <c r="F36" s="83">
        <v>72.89</v>
      </c>
      <c r="G36" s="45">
        <v>73.17838709677419</v>
      </c>
      <c r="H36" s="45">
        <v>73.76935483870967</v>
      </c>
      <c r="I36" s="83">
        <v>73.47387096774193</v>
      </c>
    </row>
    <row r="37" spans="2:9" ht="12.75">
      <c r="B37" s="86"/>
      <c r="C37" s="87" t="s">
        <v>304</v>
      </c>
      <c r="D37" s="49">
        <v>72.3</v>
      </c>
      <c r="E37" s="45">
        <v>72.89</v>
      </c>
      <c r="F37" s="83">
        <v>72.595</v>
      </c>
      <c r="G37" s="45">
        <v>71.8643333333333</v>
      </c>
      <c r="H37" s="45">
        <v>72.455</v>
      </c>
      <c r="I37" s="83">
        <v>72.15966666666665</v>
      </c>
    </row>
    <row r="38" spans="2:9" ht="12.75">
      <c r="B38" s="86"/>
      <c r="C38" s="87" t="s">
        <v>305</v>
      </c>
      <c r="D38" s="49">
        <v>71.45</v>
      </c>
      <c r="E38" s="45">
        <v>72.04</v>
      </c>
      <c r="F38" s="83">
        <v>71.745</v>
      </c>
      <c r="G38" s="45">
        <v>71.4455172413793</v>
      </c>
      <c r="H38" s="45">
        <v>72.03655172413792</v>
      </c>
      <c r="I38" s="83">
        <v>71.74103448275861</v>
      </c>
    </row>
    <row r="39" spans="2:9" ht="12.75">
      <c r="B39" s="86"/>
      <c r="C39" s="87" t="s">
        <v>306</v>
      </c>
      <c r="D39" s="49">
        <v>71.1</v>
      </c>
      <c r="E39" s="45">
        <v>71.69</v>
      </c>
      <c r="F39" s="83">
        <v>71.4</v>
      </c>
      <c r="G39" s="45">
        <v>70.98</v>
      </c>
      <c r="H39" s="45">
        <v>71.57</v>
      </c>
      <c r="I39" s="83">
        <v>71.28</v>
      </c>
    </row>
    <row r="40" spans="2:9" ht="12.75">
      <c r="B40" s="86"/>
      <c r="C40" s="87" t="s">
        <v>307</v>
      </c>
      <c r="D40" s="49">
        <v>70.35</v>
      </c>
      <c r="E40" s="45">
        <v>70.94</v>
      </c>
      <c r="F40" s="83">
        <v>70.645</v>
      </c>
      <c r="G40" s="45">
        <v>70.53965517241382</v>
      </c>
      <c r="H40" s="45">
        <v>71.13068965517243</v>
      </c>
      <c r="I40" s="83">
        <v>70.83517241379312</v>
      </c>
    </row>
    <row r="41" spans="2:9" ht="12.75">
      <c r="B41" s="86"/>
      <c r="C41" s="87" t="s">
        <v>786</v>
      </c>
      <c r="D41" s="49">
        <v>70.5</v>
      </c>
      <c r="E41" s="45">
        <v>71.09</v>
      </c>
      <c r="F41" s="83">
        <v>70.795</v>
      </c>
      <c r="G41" s="45">
        <v>70.55633333333334</v>
      </c>
      <c r="H41" s="45">
        <v>71.14900000000002</v>
      </c>
      <c r="I41" s="83">
        <v>70.85266666666668</v>
      </c>
    </row>
    <row r="42" spans="2:9" ht="12.75">
      <c r="B42" s="86"/>
      <c r="C42" s="87" t="s">
        <v>806</v>
      </c>
      <c r="D42" s="49">
        <v>68.4</v>
      </c>
      <c r="E42" s="45">
        <v>68.99</v>
      </c>
      <c r="F42" s="83">
        <v>68.695</v>
      </c>
      <c r="G42" s="45">
        <v>69.30368778280541</v>
      </c>
      <c r="H42" s="45">
        <v>69.8954298642534</v>
      </c>
      <c r="I42" s="83">
        <v>69.5995588235294</v>
      </c>
    </row>
    <row r="43" spans="2:9" ht="12.75">
      <c r="B43" s="92"/>
      <c r="C43" s="93"/>
      <c r="D43" s="50"/>
      <c r="E43" s="94"/>
      <c r="F43" s="95"/>
      <c r="G43" s="94"/>
      <c r="H43" s="94"/>
      <c r="I43" s="95"/>
    </row>
    <row r="45" ht="12.75">
      <c r="C45" s="7" t="s">
        <v>803</v>
      </c>
    </row>
    <row r="47" ht="15.75">
      <c r="E47" s="96" t="s">
        <v>896</v>
      </c>
    </row>
    <row r="48" spans="1:11" s="97" customFormat="1" ht="18.75">
      <c r="A48" s="998" t="s">
        <v>674</v>
      </c>
      <c r="B48" s="998"/>
      <c r="C48" s="998"/>
      <c r="D48" s="998"/>
      <c r="E48" s="998"/>
      <c r="F48" s="998"/>
      <c r="G48" s="998"/>
      <c r="H48" s="998"/>
      <c r="I48" s="998"/>
      <c r="J48" s="998"/>
      <c r="K48" s="998"/>
    </row>
    <row r="49" spans="1:15" ht="12.75">
      <c r="A49" s="639"/>
      <c r="B49" s="639"/>
      <c r="C49" s="639"/>
      <c r="D49" s="639"/>
      <c r="E49" s="639"/>
      <c r="F49" s="639"/>
      <c r="G49" s="639"/>
      <c r="H49" s="639"/>
      <c r="I49" s="639"/>
      <c r="J49" s="639"/>
      <c r="K49" s="639"/>
      <c r="L49" s="639"/>
      <c r="M49" s="639"/>
      <c r="N49" s="639"/>
      <c r="O49" s="639"/>
    </row>
    <row r="50" spans="1:15" ht="12.75">
      <c r="A50" s="1113"/>
      <c r="B50" s="1115" t="s">
        <v>604</v>
      </c>
      <c r="C50" s="1116"/>
      <c r="D50" s="1116"/>
      <c r="E50" s="1116"/>
      <c r="F50" s="1117"/>
      <c r="G50" s="1115" t="s">
        <v>827</v>
      </c>
      <c r="H50" s="1116"/>
      <c r="I50" s="1117"/>
      <c r="J50" s="1121" t="s">
        <v>845</v>
      </c>
      <c r="K50" s="1122"/>
      <c r="L50" s="1122"/>
      <c r="M50" s="1122"/>
      <c r="N50" s="1122"/>
      <c r="O50" s="1123"/>
    </row>
    <row r="51" spans="1:15" ht="12.75">
      <c r="A51" s="1114"/>
      <c r="B51" s="1118"/>
      <c r="C51" s="1119"/>
      <c r="D51" s="1119"/>
      <c r="E51" s="1119"/>
      <c r="F51" s="1120"/>
      <c r="G51" s="1118"/>
      <c r="H51" s="1119"/>
      <c r="I51" s="1120"/>
      <c r="J51" s="1124" t="s">
        <v>605</v>
      </c>
      <c r="K51" s="1125"/>
      <c r="L51" s="1125"/>
      <c r="M51" s="1126"/>
      <c r="N51" s="1127" t="s">
        <v>846</v>
      </c>
      <c r="O51" s="1127"/>
    </row>
    <row r="52" spans="1:15" ht="12.75">
      <c r="A52" s="640"/>
      <c r="B52" s="641">
        <v>2002</v>
      </c>
      <c r="C52" s="642">
        <v>2003</v>
      </c>
      <c r="D52" s="642">
        <v>2004</v>
      </c>
      <c r="E52" s="642">
        <v>2005</v>
      </c>
      <c r="F52" s="643">
        <v>2006</v>
      </c>
      <c r="G52" s="641">
        <v>2005</v>
      </c>
      <c r="H52" s="642">
        <v>2006</v>
      </c>
      <c r="I52" s="643">
        <v>2007</v>
      </c>
      <c r="J52" s="641">
        <v>2003</v>
      </c>
      <c r="K52" s="642">
        <v>2004</v>
      </c>
      <c r="L52" s="642">
        <v>2005</v>
      </c>
      <c r="M52" s="643">
        <v>2006</v>
      </c>
      <c r="N52" s="641">
        <v>2006</v>
      </c>
      <c r="O52" s="643">
        <v>2007</v>
      </c>
    </row>
    <row r="53" spans="1:15" ht="12.75">
      <c r="A53" s="644" t="s">
        <v>606</v>
      </c>
      <c r="B53" s="645">
        <v>26.06</v>
      </c>
      <c r="C53" s="646">
        <v>28.82</v>
      </c>
      <c r="D53" s="646">
        <v>38.02</v>
      </c>
      <c r="E53" s="646">
        <v>57.41</v>
      </c>
      <c r="F53" s="647">
        <v>76.54</v>
      </c>
      <c r="G53" s="646">
        <v>49.79</v>
      </c>
      <c r="H53" s="646">
        <v>69.33</v>
      </c>
      <c r="I53" s="646">
        <v>68.71</v>
      </c>
      <c r="J53" s="648">
        <v>10.590943975441292</v>
      </c>
      <c r="K53" s="649">
        <v>31.922276197085353</v>
      </c>
      <c r="L53" s="649">
        <v>50.99947396107311</v>
      </c>
      <c r="M53" s="649">
        <v>33.32172095453757</v>
      </c>
      <c r="N53" s="650">
        <v>39.244828278770825</v>
      </c>
      <c r="O53" s="651">
        <v>-0.8942737631617064</v>
      </c>
    </row>
    <row r="54" spans="1:15" ht="12.75">
      <c r="A54" s="652" t="s">
        <v>668</v>
      </c>
      <c r="B54" s="653">
        <v>319</v>
      </c>
      <c r="C54" s="654">
        <v>348.25</v>
      </c>
      <c r="D54" s="654">
        <v>403.15</v>
      </c>
      <c r="E54" s="654">
        <v>418.35</v>
      </c>
      <c r="F54" s="655">
        <v>663.25</v>
      </c>
      <c r="G54" s="654">
        <v>423.45</v>
      </c>
      <c r="H54" s="654">
        <v>593</v>
      </c>
      <c r="I54" s="654">
        <v>681.75</v>
      </c>
      <c r="J54" s="656">
        <v>9.169278996865188</v>
      </c>
      <c r="K54" s="657">
        <v>15.764536970567121</v>
      </c>
      <c r="L54" s="657">
        <v>3.7703088180577993</v>
      </c>
      <c r="M54" s="657">
        <v>58.53950041831001</v>
      </c>
      <c r="N54" s="656">
        <v>40.04014641634194</v>
      </c>
      <c r="O54" s="658">
        <v>14.966273187183816</v>
      </c>
    </row>
    <row r="55" spans="1:15" ht="12.75">
      <c r="A55" s="639"/>
      <c r="B55" s="639"/>
      <c r="C55" s="639"/>
      <c r="D55" s="639"/>
      <c r="E55" s="639"/>
      <c r="F55" s="639"/>
      <c r="G55" s="639"/>
      <c r="H55" s="639"/>
      <c r="I55" s="639"/>
      <c r="J55" s="639"/>
      <c r="K55" s="639"/>
      <c r="L55" s="639"/>
      <c r="M55" s="639"/>
      <c r="N55" s="639"/>
      <c r="O55" s="639"/>
    </row>
    <row r="56" spans="1:15" ht="12.75">
      <c r="A56" s="659" t="s">
        <v>607</v>
      </c>
      <c r="B56" s="639"/>
      <c r="C56" s="639"/>
      <c r="D56" s="639"/>
      <c r="E56" s="639"/>
      <c r="F56" s="639"/>
      <c r="G56" s="639"/>
      <c r="H56" s="639"/>
      <c r="I56" s="639"/>
      <c r="J56" s="639"/>
      <c r="K56" s="639"/>
      <c r="L56" s="639"/>
      <c r="M56" s="639"/>
      <c r="N56" s="639"/>
      <c r="O56" s="639"/>
    </row>
    <row r="57" spans="1:15" ht="12.75">
      <c r="A57" s="659" t="s">
        <v>667</v>
      </c>
      <c r="B57" s="639"/>
      <c r="C57" s="639"/>
      <c r="D57" s="639"/>
      <c r="E57" s="639"/>
      <c r="F57" s="639"/>
      <c r="G57" s="639"/>
      <c r="H57" s="639"/>
      <c r="I57" s="639"/>
      <c r="J57" s="639"/>
      <c r="K57" s="639"/>
      <c r="L57" s="639"/>
      <c r="M57" s="639"/>
      <c r="N57" s="639"/>
      <c r="O57" s="639"/>
    </row>
    <row r="58" spans="1:15" ht="12.75">
      <c r="A58" s="660" t="s">
        <v>847</v>
      </c>
      <c r="B58" s="639"/>
      <c r="C58" s="639"/>
      <c r="D58" s="639"/>
      <c r="E58" s="639"/>
      <c r="F58" s="639"/>
      <c r="G58" s="639"/>
      <c r="H58" s="639"/>
      <c r="I58" s="639"/>
      <c r="J58" s="639"/>
      <c r="K58" s="639"/>
      <c r="L58" s="639"/>
      <c r="M58" s="639"/>
      <c r="N58" s="639"/>
      <c r="O58" s="639"/>
    </row>
  </sheetData>
  <mergeCells count="13">
    <mergeCell ref="A50:A51"/>
    <mergeCell ref="B50:F51"/>
    <mergeCell ref="G50:I51"/>
    <mergeCell ref="J50:O50"/>
    <mergeCell ref="J51:M51"/>
    <mergeCell ref="N51:O51"/>
    <mergeCell ref="A48:K48"/>
    <mergeCell ref="B1:I1"/>
    <mergeCell ref="B2:I2"/>
    <mergeCell ref="B4:B5"/>
    <mergeCell ref="C4:C5"/>
    <mergeCell ref="D4:F4"/>
    <mergeCell ref="G4:I4"/>
  </mergeCells>
  <printOptions horizontalCentered="1"/>
  <pageMargins left="1.3" right="1.3" top="2" bottom="2" header="0.5" footer="0.5"/>
  <pageSetup fitToHeight="1" fitToWidth="1"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L45"/>
  <sheetViews>
    <sheetView showGridLines="0" workbookViewId="0" topLeftCell="C1">
      <selection activeCell="G4" sqref="G4:L4"/>
    </sheetView>
  </sheetViews>
  <sheetFormatPr defaultColWidth="9.140625" defaultRowHeight="12.75"/>
  <cols>
    <col min="1" max="1" width="33.8515625" style="7" customWidth="1"/>
    <col min="2" max="2" width="10.140625" style="7" bestFit="1" customWidth="1"/>
    <col min="3" max="6" width="9.140625" style="7" customWidth="1"/>
    <col min="7" max="7" width="9.00390625" style="7" customWidth="1"/>
    <col min="8" max="8" width="3.140625" style="7" customWidth="1"/>
    <col min="9" max="9" width="8.421875" style="7" customWidth="1"/>
    <col min="10" max="10" width="9.140625" style="7" customWidth="1"/>
    <col min="11" max="11" width="2.421875" style="7" customWidth="1"/>
    <col min="12" max="16384" width="9.140625" style="7" customWidth="1"/>
  </cols>
  <sheetData>
    <row r="1" spans="1:12" ht="20.25">
      <c r="A1" s="1131" t="s">
        <v>81</v>
      </c>
      <c r="B1" s="1131"/>
      <c r="C1" s="1131"/>
      <c r="D1" s="1131"/>
      <c r="E1" s="1131"/>
      <c r="F1" s="1131"/>
      <c r="G1" s="1131"/>
      <c r="H1" s="1131"/>
      <c r="I1" s="1131"/>
      <c r="J1" s="1131"/>
      <c r="K1" s="1131"/>
      <c r="L1" s="1131"/>
    </row>
    <row r="2" spans="1:12" ht="22.5">
      <c r="A2" s="1132" t="s">
        <v>880</v>
      </c>
      <c r="B2" s="1132"/>
      <c r="C2" s="1132"/>
      <c r="D2" s="1132"/>
      <c r="E2" s="1132"/>
      <c r="F2" s="1132"/>
      <c r="G2" s="1132"/>
      <c r="H2" s="1132"/>
      <c r="I2" s="1132"/>
      <c r="J2" s="1132"/>
      <c r="K2" s="1132"/>
      <c r="L2" s="1132"/>
    </row>
    <row r="3" spans="1:12" ht="12.75">
      <c r="A3" s="890"/>
      <c r="F3" s="762"/>
      <c r="H3" s="800"/>
      <c r="L3" s="1133" t="s">
        <v>720</v>
      </c>
    </row>
    <row r="4" spans="1:12" ht="12.75">
      <c r="A4" s="672"/>
      <c r="B4" s="891"/>
      <c r="C4" s="892"/>
      <c r="D4" s="891"/>
      <c r="E4" s="893"/>
      <c r="F4" s="894"/>
      <c r="G4" s="1000" t="s">
        <v>895</v>
      </c>
      <c r="H4" s="1001"/>
      <c r="I4" s="1001"/>
      <c r="J4" s="1001"/>
      <c r="K4" s="1001"/>
      <c r="L4" s="1002"/>
    </row>
    <row r="5" spans="1:12" ht="12.75">
      <c r="A5" s="73"/>
      <c r="B5" s="895">
        <v>2002</v>
      </c>
      <c r="C5" s="691">
        <v>2005</v>
      </c>
      <c r="D5" s="895">
        <v>2006</v>
      </c>
      <c r="E5" s="689">
        <v>2006</v>
      </c>
      <c r="F5" s="690">
        <v>2007</v>
      </c>
      <c r="G5" s="896"/>
      <c r="H5" s="897" t="s">
        <v>2</v>
      </c>
      <c r="I5" s="898"/>
      <c r="J5" s="896"/>
      <c r="K5" s="897" t="s">
        <v>3</v>
      </c>
      <c r="L5" s="899"/>
    </row>
    <row r="6" spans="1:12" ht="12.75">
      <c r="A6" s="78"/>
      <c r="B6" s="704" t="s">
        <v>303</v>
      </c>
      <c r="C6" s="702" t="s">
        <v>4</v>
      </c>
      <c r="D6" s="703" t="s">
        <v>806</v>
      </c>
      <c r="E6" s="704" t="s">
        <v>6</v>
      </c>
      <c r="F6" s="900" t="s">
        <v>807</v>
      </c>
      <c r="G6" s="706" t="s">
        <v>7</v>
      </c>
      <c r="H6" s="707" t="s">
        <v>1</v>
      </c>
      <c r="I6" s="707" t="s">
        <v>88</v>
      </c>
      <c r="J6" s="706" t="s">
        <v>7</v>
      </c>
      <c r="K6" s="707" t="s">
        <v>1</v>
      </c>
      <c r="L6" s="708" t="s">
        <v>88</v>
      </c>
    </row>
    <row r="7" spans="1:12" ht="15.75">
      <c r="A7" s="713" t="s">
        <v>31</v>
      </c>
      <c r="B7" s="714">
        <v>79467.93572549096</v>
      </c>
      <c r="C7" s="714">
        <v>105444.17585475794</v>
      </c>
      <c r="D7" s="714">
        <v>116116.18725349389</v>
      </c>
      <c r="E7" s="714">
        <v>133130.01961414062</v>
      </c>
      <c r="F7" s="718">
        <v>137918.073552558</v>
      </c>
      <c r="G7" s="714">
        <v>10672.011398735951</v>
      </c>
      <c r="H7" s="717"/>
      <c r="I7" s="718">
        <v>10.121006032078917</v>
      </c>
      <c r="J7" s="719">
        <v>4788.053938417375</v>
      </c>
      <c r="K7" s="901"/>
      <c r="L7" s="718">
        <v>3.5965246247952964</v>
      </c>
    </row>
    <row r="8" spans="1:12" ht="15.75">
      <c r="A8" s="739" t="s">
        <v>32</v>
      </c>
      <c r="B8" s="728">
        <v>503.19187374095065</v>
      </c>
      <c r="C8" s="728">
        <v>383.37041935994125</v>
      </c>
      <c r="D8" s="728">
        <v>392.41654439387884</v>
      </c>
      <c r="E8" s="728">
        <v>405.0048268206231</v>
      </c>
      <c r="F8" s="732">
        <v>0</v>
      </c>
      <c r="G8" s="728">
        <v>9.046125033937585</v>
      </c>
      <c r="H8" s="764"/>
      <c r="I8" s="732">
        <v>2.3596304193319364</v>
      </c>
      <c r="J8" s="733">
        <v>-405.0048268206231</v>
      </c>
      <c r="K8" s="728"/>
      <c r="L8" s="732">
        <v>-100</v>
      </c>
    </row>
    <row r="9" spans="1:12" ht="15.75">
      <c r="A9" s="739" t="s">
        <v>33</v>
      </c>
      <c r="B9" s="728">
        <v>3.00635175</v>
      </c>
      <c r="C9" s="728">
        <v>637.064325198</v>
      </c>
      <c r="D9" s="728">
        <v>637.3499121</v>
      </c>
      <c r="E9" s="728">
        <v>663.68576432</v>
      </c>
      <c r="F9" s="732">
        <v>613.118746558</v>
      </c>
      <c r="G9" s="728">
        <v>0.28558690199997727</v>
      </c>
      <c r="H9" s="764"/>
      <c r="I9" s="732">
        <v>0.04482858177802009</v>
      </c>
      <c r="J9" s="733">
        <v>-50.56701776199998</v>
      </c>
      <c r="K9" s="728"/>
      <c r="L9" s="732">
        <v>-7.619120445322494</v>
      </c>
    </row>
    <row r="10" spans="1:12" ht="15.75">
      <c r="A10" s="739" t="s">
        <v>34</v>
      </c>
      <c r="B10" s="728">
        <v>589.2375</v>
      </c>
      <c r="C10" s="728">
        <v>0</v>
      </c>
      <c r="D10" s="728">
        <v>0</v>
      </c>
      <c r="E10" s="728">
        <v>0</v>
      </c>
      <c r="F10" s="732">
        <v>0</v>
      </c>
      <c r="G10" s="728">
        <v>0</v>
      </c>
      <c r="H10" s="764"/>
      <c r="I10" s="732"/>
      <c r="J10" s="733">
        <v>0</v>
      </c>
      <c r="K10" s="728"/>
      <c r="L10" s="732"/>
    </row>
    <row r="11" spans="1:12" ht="15.75">
      <c r="A11" s="902" t="s">
        <v>35</v>
      </c>
      <c r="B11" s="744">
        <v>78372.5</v>
      </c>
      <c r="C11" s="744">
        <v>104423.74111019999</v>
      </c>
      <c r="D11" s="744">
        <v>115086.42079700001</v>
      </c>
      <c r="E11" s="744">
        <v>132061.329023</v>
      </c>
      <c r="F11" s="747">
        <v>137304.954806</v>
      </c>
      <c r="G11" s="744">
        <v>10662.679686800024</v>
      </c>
      <c r="H11" s="903"/>
      <c r="I11" s="747">
        <v>10.210972690154371</v>
      </c>
      <c r="J11" s="748">
        <v>5243.625782999996</v>
      </c>
      <c r="K11" s="744"/>
      <c r="L11" s="747">
        <v>3.9705989798775674</v>
      </c>
    </row>
    <row r="12" spans="1:12" ht="15.75">
      <c r="A12" s="713" t="s">
        <v>36</v>
      </c>
      <c r="B12" s="714">
        <v>26831.9983</v>
      </c>
      <c r="C12" s="714">
        <v>15343.7842</v>
      </c>
      <c r="D12" s="714">
        <v>19518.806673999996</v>
      </c>
      <c r="E12" s="714">
        <v>12108.665070000001</v>
      </c>
      <c r="F12" s="718">
        <v>18701.595670000006</v>
      </c>
      <c r="G12" s="714">
        <v>4175.022473999996</v>
      </c>
      <c r="H12" s="717"/>
      <c r="I12" s="718">
        <v>27.209861788853857</v>
      </c>
      <c r="J12" s="719">
        <v>6592.930600000005</v>
      </c>
      <c r="K12" s="714"/>
      <c r="L12" s="718">
        <v>54.4480383418517</v>
      </c>
    </row>
    <row r="13" spans="1:12" ht="15.75">
      <c r="A13" s="739" t="s">
        <v>37</v>
      </c>
      <c r="B13" s="728">
        <v>15573.5</v>
      </c>
      <c r="C13" s="728">
        <v>10921.1565</v>
      </c>
      <c r="D13" s="728">
        <v>17709.098604</v>
      </c>
      <c r="E13" s="728">
        <v>9209.337</v>
      </c>
      <c r="F13" s="732">
        <v>17856.217600000004</v>
      </c>
      <c r="G13" s="728">
        <v>6787.942104</v>
      </c>
      <c r="H13" s="764"/>
      <c r="I13" s="732">
        <v>62.15405945331889</v>
      </c>
      <c r="J13" s="733">
        <v>8646.880600000004</v>
      </c>
      <c r="K13" s="728"/>
      <c r="L13" s="732">
        <v>93.89254188439412</v>
      </c>
    </row>
    <row r="14" spans="1:12" ht="15.75">
      <c r="A14" s="739" t="s">
        <v>38</v>
      </c>
      <c r="B14" s="728">
        <v>2457.8983</v>
      </c>
      <c r="C14" s="728">
        <v>1518.6809999999998</v>
      </c>
      <c r="D14" s="728">
        <v>1518.68237</v>
      </c>
      <c r="E14" s="728">
        <v>1518.62237</v>
      </c>
      <c r="F14" s="732">
        <v>518.62237</v>
      </c>
      <c r="G14" s="728">
        <v>0.0013700000001790613</v>
      </c>
      <c r="H14" s="764"/>
      <c r="I14" s="732">
        <v>9.020985975192035E-05</v>
      </c>
      <c r="J14" s="733">
        <v>-1000</v>
      </c>
      <c r="K14" s="728"/>
      <c r="L14" s="732">
        <v>-65.8491551128672</v>
      </c>
    </row>
    <row r="15" spans="1:12" ht="15.75">
      <c r="A15" s="739" t="s">
        <v>39</v>
      </c>
      <c r="B15" s="728">
        <v>2273</v>
      </c>
      <c r="C15" s="728">
        <v>280.93769999999995</v>
      </c>
      <c r="D15" s="728">
        <v>291.02570000000003</v>
      </c>
      <c r="E15" s="728">
        <v>309.7057</v>
      </c>
      <c r="F15" s="732">
        <v>326.75570000000005</v>
      </c>
      <c r="G15" s="728">
        <v>10.08800000000008</v>
      </c>
      <c r="H15" s="764"/>
      <c r="I15" s="732">
        <v>3.5908317039685596</v>
      </c>
      <c r="J15" s="733">
        <v>17.050000000000068</v>
      </c>
      <c r="K15" s="728"/>
      <c r="L15" s="732">
        <v>5.5052264133337125</v>
      </c>
    </row>
    <row r="16" spans="1:12" ht="15.75">
      <c r="A16" s="902" t="s">
        <v>40</v>
      </c>
      <c r="B16" s="744">
        <v>6527.6</v>
      </c>
      <c r="C16" s="744">
        <v>2623.009</v>
      </c>
      <c r="D16" s="744">
        <v>0</v>
      </c>
      <c r="E16" s="744">
        <v>1071</v>
      </c>
      <c r="F16" s="747">
        <v>0</v>
      </c>
      <c r="G16" s="744">
        <v>-2623.009</v>
      </c>
      <c r="H16" s="903"/>
      <c r="I16" s="747">
        <v>-100</v>
      </c>
      <c r="J16" s="748">
        <v>-1071</v>
      </c>
      <c r="K16" s="744"/>
      <c r="L16" s="747">
        <v>-100</v>
      </c>
    </row>
    <row r="17" spans="1:12" ht="15.75">
      <c r="A17" s="904" t="s">
        <v>41</v>
      </c>
      <c r="B17" s="771">
        <v>7.5</v>
      </c>
      <c r="C17" s="771">
        <v>8.5</v>
      </c>
      <c r="D17" s="771">
        <v>8.5</v>
      </c>
      <c r="E17" s="771">
        <v>8.5</v>
      </c>
      <c r="F17" s="778">
        <v>8.5</v>
      </c>
      <c r="G17" s="771">
        <v>0</v>
      </c>
      <c r="H17" s="905"/>
      <c r="I17" s="778">
        <v>0</v>
      </c>
      <c r="J17" s="777">
        <v>0</v>
      </c>
      <c r="K17" s="771"/>
      <c r="L17" s="778">
        <v>0</v>
      </c>
    </row>
    <row r="18" spans="1:12" ht="15.75">
      <c r="A18" s="751" t="s">
        <v>42</v>
      </c>
      <c r="B18" s="752">
        <v>1661.2</v>
      </c>
      <c r="C18" s="752">
        <v>1326.665</v>
      </c>
      <c r="D18" s="752">
        <v>1205.943</v>
      </c>
      <c r="E18" s="752">
        <v>1038.45251</v>
      </c>
      <c r="F18" s="756">
        <v>725.1795000000001</v>
      </c>
      <c r="G18" s="752">
        <v>-120.72199999999998</v>
      </c>
      <c r="H18" s="755"/>
      <c r="I18" s="756">
        <v>-9.099659672939286</v>
      </c>
      <c r="J18" s="757">
        <v>-313.27301</v>
      </c>
      <c r="K18" s="752"/>
      <c r="L18" s="756">
        <v>-30.16729286927141</v>
      </c>
    </row>
    <row r="19" spans="1:12" ht="15.75">
      <c r="A19" s="739" t="s">
        <v>881</v>
      </c>
      <c r="B19" s="728">
        <v>0</v>
      </c>
      <c r="C19" s="728">
        <v>0</v>
      </c>
      <c r="D19" s="728">
        <v>20.269</v>
      </c>
      <c r="E19" s="728">
        <v>27.269</v>
      </c>
      <c r="F19" s="732">
        <v>0</v>
      </c>
      <c r="G19" s="728">
        <v>20.269</v>
      </c>
      <c r="H19" s="764"/>
      <c r="I19" s="732"/>
      <c r="J19" s="733">
        <v>-27.269</v>
      </c>
      <c r="K19" s="728"/>
      <c r="L19" s="732">
        <v>-100</v>
      </c>
    </row>
    <row r="20" spans="1:12" ht="15.75">
      <c r="A20" s="739" t="s">
        <v>43</v>
      </c>
      <c r="B20" s="728">
        <v>1629.2</v>
      </c>
      <c r="C20" s="728">
        <v>1294.665</v>
      </c>
      <c r="D20" s="728">
        <v>1153.674</v>
      </c>
      <c r="E20" s="728">
        <v>979.1835100000001</v>
      </c>
      <c r="F20" s="732">
        <v>693.1795000000001</v>
      </c>
      <c r="G20" s="728">
        <v>-140.99099999999999</v>
      </c>
      <c r="H20" s="764"/>
      <c r="I20" s="732">
        <v>-10.8901530511754</v>
      </c>
      <c r="J20" s="733">
        <v>-286.00401</v>
      </c>
      <c r="K20" s="728"/>
      <c r="L20" s="732">
        <v>-29.20841773571125</v>
      </c>
    </row>
    <row r="21" spans="1:12" ht="15.75">
      <c r="A21" s="902" t="s">
        <v>44</v>
      </c>
      <c r="B21" s="744">
        <v>32</v>
      </c>
      <c r="C21" s="744">
        <v>32</v>
      </c>
      <c r="D21" s="744">
        <v>52.269</v>
      </c>
      <c r="E21" s="744">
        <v>59.269</v>
      </c>
      <c r="F21" s="747">
        <v>32</v>
      </c>
      <c r="G21" s="744">
        <v>20.269</v>
      </c>
      <c r="H21" s="903"/>
      <c r="I21" s="747">
        <v>63.340625</v>
      </c>
      <c r="J21" s="748">
        <v>-27.269</v>
      </c>
      <c r="K21" s="744"/>
      <c r="L21" s="747">
        <v>-46.008874791206196</v>
      </c>
    </row>
    <row r="22" spans="1:12" ht="15.75">
      <c r="A22" s="751" t="s">
        <v>45</v>
      </c>
      <c r="B22" s="752">
        <v>1074.2</v>
      </c>
      <c r="C22" s="752">
        <v>1723.9787999999999</v>
      </c>
      <c r="D22" s="752">
        <v>111.748</v>
      </c>
      <c r="E22" s="752">
        <v>329.165</v>
      </c>
      <c r="F22" s="756">
        <v>3894.9</v>
      </c>
      <c r="G22" s="752">
        <v>-1612.2307999999998</v>
      </c>
      <c r="H22" s="755"/>
      <c r="I22" s="756">
        <v>-93.51801773896523</v>
      </c>
      <c r="J22" s="757">
        <v>3565.735</v>
      </c>
      <c r="K22" s="752"/>
      <c r="L22" s="756">
        <v>1083.2667507177252</v>
      </c>
    </row>
    <row r="23" spans="1:12" ht="15.75">
      <c r="A23" s="739" t="s">
        <v>46</v>
      </c>
      <c r="B23" s="728">
        <v>1074.2</v>
      </c>
      <c r="C23" s="728">
        <v>222.85</v>
      </c>
      <c r="D23" s="728">
        <v>111.748</v>
      </c>
      <c r="E23" s="728">
        <v>329.165</v>
      </c>
      <c r="F23" s="732">
        <v>404.9</v>
      </c>
      <c r="G23" s="728">
        <v>-111.10199999999999</v>
      </c>
      <c r="H23" s="764"/>
      <c r="I23" s="732">
        <v>-49.855059457033875</v>
      </c>
      <c r="J23" s="733">
        <v>75.735</v>
      </c>
      <c r="K23" s="728"/>
      <c r="L23" s="732">
        <v>23.0082177631279</v>
      </c>
    </row>
    <row r="24" spans="1:12" ht="15.75">
      <c r="A24" s="902" t="s">
        <v>882</v>
      </c>
      <c r="B24" s="744">
        <v>0</v>
      </c>
      <c r="C24" s="744">
        <v>1501.1288</v>
      </c>
      <c r="D24" s="744">
        <v>0</v>
      </c>
      <c r="E24" s="744">
        <v>0</v>
      </c>
      <c r="F24" s="747">
        <v>3490</v>
      </c>
      <c r="G24" s="744">
        <v>-1501.1288</v>
      </c>
      <c r="H24" s="903"/>
      <c r="I24" s="747">
        <v>-100</v>
      </c>
      <c r="J24" s="748">
        <v>3490</v>
      </c>
      <c r="K24" s="744"/>
      <c r="L24" s="747"/>
    </row>
    <row r="25" spans="1:12" ht="15.75">
      <c r="A25" s="774" t="s">
        <v>47</v>
      </c>
      <c r="B25" s="771">
        <v>3060.3</v>
      </c>
      <c r="C25" s="771">
        <v>3746.874592</v>
      </c>
      <c r="D25" s="771">
        <v>4419.705409</v>
      </c>
      <c r="E25" s="771">
        <v>3208.52742</v>
      </c>
      <c r="F25" s="778">
        <v>5636.5079000000005</v>
      </c>
      <c r="G25" s="771">
        <v>672.830817</v>
      </c>
      <c r="H25" s="905"/>
      <c r="I25" s="778">
        <v>17.957121341519404</v>
      </c>
      <c r="J25" s="777">
        <v>2427.9804800000006</v>
      </c>
      <c r="K25" s="771"/>
      <c r="L25" s="778">
        <v>75.67273587457764</v>
      </c>
    </row>
    <row r="26" spans="1:12" ht="15.75">
      <c r="A26" s="774" t="s">
        <v>48</v>
      </c>
      <c r="B26" s="771">
        <v>14338.69727450905</v>
      </c>
      <c r="C26" s="771">
        <v>15230.540823442057</v>
      </c>
      <c r="D26" s="771">
        <v>16864.69628450612</v>
      </c>
      <c r="E26" s="771">
        <v>17753.680735859376</v>
      </c>
      <c r="F26" s="778">
        <v>25606.80773744199</v>
      </c>
      <c r="G26" s="771">
        <v>1634.1554610640633</v>
      </c>
      <c r="H26" s="905"/>
      <c r="I26" s="778">
        <v>10.729464436015668</v>
      </c>
      <c r="J26" s="777">
        <v>7853.127001582616</v>
      </c>
      <c r="K26" s="771"/>
      <c r="L26" s="778">
        <v>44.233796464079994</v>
      </c>
    </row>
    <row r="27" spans="1:12" ht="15.75">
      <c r="A27" s="902" t="s">
        <v>49</v>
      </c>
      <c r="B27" s="744">
        <v>126441.83129999999</v>
      </c>
      <c r="C27" s="744">
        <v>142824.51927019996</v>
      </c>
      <c r="D27" s="744">
        <v>158245.586621</v>
      </c>
      <c r="E27" s="744">
        <v>167577.01035</v>
      </c>
      <c r="F27" s="747">
        <v>192491.56436</v>
      </c>
      <c r="G27" s="744">
        <v>15421.067350800033</v>
      </c>
      <c r="H27" s="903"/>
      <c r="I27" s="747">
        <v>10.797212852245606</v>
      </c>
      <c r="J27" s="748">
        <v>24914.554009999993</v>
      </c>
      <c r="K27" s="744"/>
      <c r="L27" s="747">
        <v>14.867525060844358</v>
      </c>
    </row>
    <row r="28" spans="1:12" ht="15.75">
      <c r="A28" s="751" t="s">
        <v>50</v>
      </c>
      <c r="B28" s="752">
        <v>76704.8</v>
      </c>
      <c r="C28" s="752">
        <v>96539.240397</v>
      </c>
      <c r="D28" s="752">
        <v>99584.398155</v>
      </c>
      <c r="E28" s="752">
        <v>110743.15593699999</v>
      </c>
      <c r="F28" s="756">
        <v>113491.356657</v>
      </c>
      <c r="G28" s="752">
        <v>3045.157758000001</v>
      </c>
      <c r="H28" s="755"/>
      <c r="I28" s="756">
        <v>3.1543212329798185</v>
      </c>
      <c r="J28" s="757">
        <v>2748.200720000008</v>
      </c>
      <c r="K28" s="752"/>
      <c r="L28" s="756">
        <v>2.481598701741366</v>
      </c>
    </row>
    <row r="29" spans="1:12" ht="15.75">
      <c r="A29" s="739" t="s">
        <v>51</v>
      </c>
      <c r="B29" s="728">
        <v>57168.2</v>
      </c>
      <c r="C29" s="728">
        <v>68784.110897</v>
      </c>
      <c r="D29" s="728">
        <v>75642.972003</v>
      </c>
      <c r="E29" s="728">
        <v>77625.37592399999</v>
      </c>
      <c r="F29" s="732">
        <v>83129.24509999999</v>
      </c>
      <c r="G29" s="728">
        <v>6858.861105999997</v>
      </c>
      <c r="H29" s="764"/>
      <c r="I29" s="732">
        <v>9.971577762007742</v>
      </c>
      <c r="J29" s="733">
        <v>5503.869175999993</v>
      </c>
      <c r="K29" s="728"/>
      <c r="L29" s="732">
        <v>7.0902963244759265</v>
      </c>
    </row>
    <row r="30" spans="1:12" ht="15.75">
      <c r="A30" s="739" t="s">
        <v>52</v>
      </c>
      <c r="B30" s="728">
        <v>3888.5</v>
      </c>
      <c r="C30" s="728">
        <v>4772.991</v>
      </c>
      <c r="D30" s="728">
        <v>4690.2</v>
      </c>
      <c r="E30" s="728">
        <v>6054.434</v>
      </c>
      <c r="F30" s="732">
        <v>5718.073</v>
      </c>
      <c r="G30" s="728">
        <v>-82.79100000000017</v>
      </c>
      <c r="H30" s="764"/>
      <c r="I30" s="732">
        <v>-1.7345727238957744</v>
      </c>
      <c r="J30" s="733">
        <v>-336.3609999999999</v>
      </c>
      <c r="K30" s="728"/>
      <c r="L30" s="732">
        <v>-5.555614282028673</v>
      </c>
    </row>
    <row r="31" spans="1:12" ht="15.75">
      <c r="A31" s="739" t="s">
        <v>53</v>
      </c>
      <c r="B31" s="728">
        <v>13389.4</v>
      </c>
      <c r="C31" s="728">
        <v>20234.02</v>
      </c>
      <c r="D31" s="728">
        <v>14541.49813</v>
      </c>
      <c r="E31" s="728">
        <v>22907.868990000003</v>
      </c>
      <c r="F31" s="732">
        <v>20447.1348</v>
      </c>
      <c r="G31" s="728">
        <v>-5692.5218700000005</v>
      </c>
      <c r="H31" s="764"/>
      <c r="I31" s="732">
        <v>-28.13342020023703</v>
      </c>
      <c r="J31" s="733">
        <v>-2460.734190000003</v>
      </c>
      <c r="K31" s="728"/>
      <c r="L31" s="732">
        <v>-10.741872982922112</v>
      </c>
    </row>
    <row r="32" spans="1:12" ht="15.75">
      <c r="A32" s="739" t="s">
        <v>54</v>
      </c>
      <c r="B32" s="728">
        <v>2258.7</v>
      </c>
      <c r="C32" s="728">
        <v>2748.1184999999987</v>
      </c>
      <c r="D32" s="728">
        <v>4709.728021999999</v>
      </c>
      <c r="E32" s="728">
        <v>4155.4770229999995</v>
      </c>
      <c r="F32" s="732">
        <v>4196.903757</v>
      </c>
      <c r="G32" s="728">
        <v>1961.6095220000007</v>
      </c>
      <c r="H32" s="764"/>
      <c r="I32" s="732">
        <v>71.38009230679106</v>
      </c>
      <c r="J32" s="733">
        <v>41.42673400000058</v>
      </c>
      <c r="K32" s="728"/>
      <c r="L32" s="732">
        <v>0.9969188560232495</v>
      </c>
    </row>
    <row r="33" spans="1:12" ht="15.75">
      <c r="A33" s="906" t="s">
        <v>55</v>
      </c>
      <c r="B33" s="812">
        <v>0</v>
      </c>
      <c r="C33" s="812">
        <v>0</v>
      </c>
      <c r="D33" s="812">
        <v>7018.344820999999</v>
      </c>
      <c r="E33" s="812">
        <v>0</v>
      </c>
      <c r="F33" s="724">
        <v>16781.292533</v>
      </c>
      <c r="G33" s="812">
        <v>7018.344820999999</v>
      </c>
      <c r="H33" s="907"/>
      <c r="I33" s="724"/>
      <c r="J33" s="908">
        <v>16781.292533</v>
      </c>
      <c r="K33" s="812"/>
      <c r="L33" s="724"/>
    </row>
    <row r="34" spans="1:12" ht="15.75">
      <c r="A34" s="751" t="s">
        <v>56</v>
      </c>
      <c r="B34" s="752">
        <v>532.9956967499999</v>
      </c>
      <c r="C34" s="752">
        <v>1589.9608400000004</v>
      </c>
      <c r="D34" s="752">
        <v>1490.4507060000003</v>
      </c>
      <c r="E34" s="752">
        <v>1566.6458800000003</v>
      </c>
      <c r="F34" s="756">
        <v>2929.2924199999998</v>
      </c>
      <c r="G34" s="752">
        <v>-99.51013400000011</v>
      </c>
      <c r="H34" s="755"/>
      <c r="I34" s="756">
        <v>-6.258653137645835</v>
      </c>
      <c r="J34" s="757">
        <v>1362.6465399999995</v>
      </c>
      <c r="K34" s="752"/>
      <c r="L34" s="756">
        <v>86.97859276277542</v>
      </c>
    </row>
    <row r="35" spans="1:12" ht="15.75">
      <c r="A35" s="739" t="s">
        <v>57</v>
      </c>
      <c r="B35" s="728">
        <v>78.59999999999991</v>
      </c>
      <c r="C35" s="728">
        <v>126.40000000000055</v>
      </c>
      <c r="D35" s="728">
        <v>4.145166000000245</v>
      </c>
      <c r="E35" s="728">
        <v>9.910200000000259</v>
      </c>
      <c r="F35" s="732">
        <v>3.1118999999998778</v>
      </c>
      <c r="G35" s="728">
        <v>-122.2548340000003</v>
      </c>
      <c r="H35" s="764"/>
      <c r="I35" s="732">
        <v>-96.72059651898716</v>
      </c>
      <c r="J35" s="733">
        <v>-6.798300000000381</v>
      </c>
      <c r="K35" s="728"/>
      <c r="L35" s="732">
        <v>-68.59901919234933</v>
      </c>
    </row>
    <row r="36" spans="1:12" ht="15.75">
      <c r="A36" s="739" t="s">
        <v>907</v>
      </c>
      <c r="B36" s="728"/>
      <c r="C36" s="728">
        <v>1463.5608399999999</v>
      </c>
      <c r="D36" s="728">
        <v>1486.30554</v>
      </c>
      <c r="E36" s="728">
        <v>1556.73568</v>
      </c>
      <c r="F36" s="732">
        <v>2926.18052</v>
      </c>
      <c r="G36" s="728">
        <v>22.744700000000194</v>
      </c>
      <c r="H36" s="764"/>
      <c r="I36" s="732">
        <v>1.5540659040863785</v>
      </c>
      <c r="J36" s="733">
        <v>1369.4448399999999</v>
      </c>
      <c r="K36" s="9"/>
      <c r="L36" s="732">
        <v>87.96900190532023</v>
      </c>
    </row>
    <row r="37" spans="1:12" ht="15.75">
      <c r="A37" s="906" t="s">
        <v>883</v>
      </c>
      <c r="B37" s="812">
        <v>31242.5</v>
      </c>
      <c r="C37" s="812">
        <v>28004.132363</v>
      </c>
      <c r="D37" s="812">
        <v>29787.701805999994</v>
      </c>
      <c r="E37" s="812">
        <v>34285.974854</v>
      </c>
      <c r="F37" s="724">
        <v>28316.982461</v>
      </c>
      <c r="G37" s="812">
        <v>1783.569442999993</v>
      </c>
      <c r="H37" s="907"/>
      <c r="I37" s="724">
        <v>6.368950910103913</v>
      </c>
      <c r="J37" s="908">
        <v>-5968.992393</v>
      </c>
      <c r="K37" s="909"/>
      <c r="L37" s="724">
        <v>-17.40942883618671</v>
      </c>
    </row>
    <row r="38" spans="1:12" ht="15.75">
      <c r="A38" s="774" t="s">
        <v>58</v>
      </c>
      <c r="B38" s="771">
        <v>17961.50430325</v>
      </c>
      <c r="C38" s="771">
        <v>16691.207706</v>
      </c>
      <c r="D38" s="771">
        <v>20364.692896</v>
      </c>
      <c r="E38" s="771">
        <v>20981.273333999998</v>
      </c>
      <c r="F38" s="778">
        <v>30972.642559000004</v>
      </c>
      <c r="G38" s="771">
        <v>3673.4851899999994</v>
      </c>
      <c r="H38" s="905"/>
      <c r="I38" s="778">
        <v>22.00850444560395</v>
      </c>
      <c r="J38" s="777">
        <v>9991.369225000006</v>
      </c>
      <c r="K38" s="910"/>
      <c r="L38" s="778">
        <v>47.6204140041828</v>
      </c>
    </row>
    <row r="39" spans="1:12" ht="12.75">
      <c r="A39" s="611" t="s">
        <v>59</v>
      </c>
      <c r="B39" s="809">
        <v>78934.94002874095</v>
      </c>
      <c r="C39" s="809">
        <v>103854.21501475794</v>
      </c>
      <c r="D39" s="809">
        <v>114625.73654749389</v>
      </c>
      <c r="E39" s="809">
        <v>131563.37373414062</v>
      </c>
      <c r="F39" s="911">
        <v>134988.78113255798</v>
      </c>
      <c r="G39" s="809">
        <v>9002.171532735947</v>
      </c>
      <c r="H39" s="912" t="s">
        <v>9</v>
      </c>
      <c r="I39" s="913">
        <v>8.6680849029158</v>
      </c>
      <c r="J39" s="912">
        <v>11578.437398417358</v>
      </c>
      <c r="K39" s="809" t="s">
        <v>10</v>
      </c>
      <c r="L39" s="913">
        <v>8.800654064872738</v>
      </c>
    </row>
    <row r="40" spans="1:12" ht="12.75">
      <c r="A40" s="39" t="s">
        <v>60</v>
      </c>
      <c r="B40" s="728">
        <v>-2230.1087287409464</v>
      </c>
      <c r="C40" s="728">
        <v>-7314.996653557948</v>
      </c>
      <c r="D40" s="728">
        <v>-15041.34015549388</v>
      </c>
      <c r="E40" s="728">
        <v>-20820.25745214062</v>
      </c>
      <c r="F40" s="730">
        <v>-21497.42674555801</v>
      </c>
      <c r="G40" s="728">
        <v>-5956.993501935931</v>
      </c>
      <c r="H40" s="733" t="s">
        <v>9</v>
      </c>
      <c r="I40" s="732">
        <v>81.43535512129733</v>
      </c>
      <c r="J40" s="733">
        <v>-8830.199293417387</v>
      </c>
      <c r="K40" s="728" t="s">
        <v>10</v>
      </c>
      <c r="L40" s="732">
        <v>42.411575907335944</v>
      </c>
    </row>
    <row r="41" spans="1:12" ht="12.75">
      <c r="A41" s="99" t="s">
        <v>61</v>
      </c>
      <c r="B41" s="1130">
        <v>34865.30702874095</v>
      </c>
      <c r="C41" s="744">
        <v>29464.79924555794</v>
      </c>
      <c r="D41" s="744">
        <v>33287.69841749387</v>
      </c>
      <c r="E41" s="744">
        <v>37513.56745214062</v>
      </c>
      <c r="F41" s="747">
        <v>33682.81728255801</v>
      </c>
      <c r="G41" s="744">
        <v>2053.5491719359293</v>
      </c>
      <c r="H41" s="748" t="s">
        <v>9</v>
      </c>
      <c r="I41" s="747">
        <v>6.969499961027288</v>
      </c>
      <c r="J41" s="748">
        <v>4322.279830417393</v>
      </c>
      <c r="K41" s="744" t="s">
        <v>10</v>
      </c>
      <c r="L41" s="747">
        <v>11.521910935108233</v>
      </c>
    </row>
    <row r="42" spans="1:12" ht="12.75">
      <c r="A42" s="914" t="s">
        <v>810</v>
      </c>
      <c r="B42" s="915"/>
      <c r="C42" s="915"/>
      <c r="D42" s="915"/>
      <c r="E42" s="915"/>
      <c r="F42" s="916"/>
      <c r="G42" s="917"/>
      <c r="H42" s="918"/>
      <c r="I42" s="917"/>
      <c r="J42" s="918"/>
      <c r="K42" s="917"/>
      <c r="L42" s="917"/>
    </row>
    <row r="43" spans="1:12" ht="12.75">
      <c r="A43" s="823" t="s">
        <v>811</v>
      </c>
      <c r="B43" s="9"/>
      <c r="C43" s="9"/>
      <c r="D43" s="9"/>
      <c r="E43" s="9"/>
      <c r="F43" s="762"/>
      <c r="G43" s="9"/>
      <c r="H43" s="762"/>
      <c r="I43" s="9"/>
      <c r="J43" s="762" t="s">
        <v>1</v>
      </c>
      <c r="K43" s="9"/>
      <c r="L43" s="9"/>
    </row>
    <row r="44" spans="1:12" ht="12.75">
      <c r="A44" s="824" t="s">
        <v>884</v>
      </c>
      <c r="B44" s="728"/>
      <c r="C44" s="728"/>
      <c r="D44" s="728"/>
      <c r="E44" s="728"/>
      <c r="F44" s="733"/>
      <c r="G44" s="728"/>
      <c r="H44" s="733"/>
      <c r="I44" s="728"/>
      <c r="J44" s="733"/>
      <c r="K44" s="728"/>
      <c r="L44" s="740"/>
    </row>
    <row r="45" spans="1:12" ht="12.75">
      <c r="A45" s="919"/>
      <c r="B45" s="728">
        <v>-0.03129999998782296</v>
      </c>
      <c r="C45" s="728"/>
      <c r="D45" s="728"/>
      <c r="E45" s="728"/>
      <c r="F45" s="733"/>
      <c r="G45" s="728"/>
      <c r="H45" s="733"/>
      <c r="I45" s="728"/>
      <c r="J45" s="733"/>
      <c r="K45" s="728"/>
      <c r="L45" s="740"/>
    </row>
  </sheetData>
  <mergeCells count="3">
    <mergeCell ref="G4:L4"/>
    <mergeCell ref="A2:L2"/>
    <mergeCell ref="A1:L1"/>
  </mergeCells>
  <printOptions/>
  <pageMargins left="1.3" right="1.3" top="2" bottom="2" header="0.5" footer="0.5"/>
  <pageSetup fitToHeight="1" fitToWidth="1" horizontalDpi="600" verticalDpi="600" orientation="portrait" paperSize="9" scale="5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52"/>
  <sheetViews>
    <sheetView showGridLines="0" workbookViewId="0" topLeftCell="B1">
      <selection activeCell="L3" sqref="L3"/>
    </sheetView>
  </sheetViews>
  <sheetFormatPr defaultColWidth="9.140625" defaultRowHeight="12.75"/>
  <cols>
    <col min="1" max="1" width="30.8515625" style="7" customWidth="1"/>
    <col min="2" max="7" width="9.140625" style="7" customWidth="1"/>
    <col min="8" max="8" width="1.8515625" style="7" customWidth="1"/>
    <col min="9" max="9" width="7.28125" style="7" customWidth="1"/>
    <col min="10" max="10" width="10.140625" style="7" customWidth="1"/>
    <col min="11" max="11" width="1.8515625" style="7" customWidth="1"/>
    <col min="12" max="12" width="7.8515625" style="7" customWidth="1"/>
    <col min="13" max="16384" width="9.140625" style="7" customWidth="1"/>
  </cols>
  <sheetData>
    <row r="1" spans="1:12" ht="17.25" customHeight="1">
      <c r="A1" s="1029" t="s">
        <v>82</v>
      </c>
      <c r="B1" s="1029"/>
      <c r="C1" s="1029"/>
      <c r="D1" s="1029"/>
      <c r="E1" s="1029"/>
      <c r="F1" s="1029"/>
      <c r="G1" s="1029"/>
      <c r="H1" s="1029"/>
      <c r="I1" s="1029"/>
      <c r="J1" s="1029"/>
      <c r="K1" s="1029"/>
      <c r="L1" s="1029"/>
    </row>
    <row r="2" spans="1:12" ht="22.5">
      <c r="A2" s="1134" t="s">
        <v>62</v>
      </c>
      <c r="B2" s="1134"/>
      <c r="C2" s="1134"/>
      <c r="D2" s="1134"/>
      <c r="E2" s="1134"/>
      <c r="F2" s="1134"/>
      <c r="G2" s="1134"/>
      <c r="H2" s="1134"/>
      <c r="I2" s="1134"/>
      <c r="J2" s="1134"/>
      <c r="K2" s="1134"/>
      <c r="L2" s="1134"/>
    </row>
    <row r="3" spans="1:12" ht="13.5" thickBot="1">
      <c r="A3" s="804"/>
      <c r="B3" s="9"/>
      <c r="C3" s="9"/>
      <c r="D3" s="9"/>
      <c r="E3" s="9"/>
      <c r="F3" s="762"/>
      <c r="G3" s="9"/>
      <c r="H3" s="9"/>
      <c r="I3" s="9"/>
      <c r="K3" s="762"/>
      <c r="L3" s="1135" t="s">
        <v>848</v>
      </c>
    </row>
    <row r="4" spans="1:12" ht="12.75">
      <c r="A4" s="69"/>
      <c r="B4" s="920" t="s">
        <v>1</v>
      </c>
      <c r="C4" s="892" t="s">
        <v>1</v>
      </c>
      <c r="D4" s="891"/>
      <c r="E4" s="891" t="s">
        <v>1</v>
      </c>
      <c r="F4" s="921"/>
      <c r="G4" s="1003" t="s">
        <v>895</v>
      </c>
      <c r="H4" s="1003"/>
      <c r="I4" s="1003"/>
      <c r="J4" s="1003"/>
      <c r="K4" s="1003"/>
      <c r="L4" s="1004"/>
    </row>
    <row r="5" spans="1:12" ht="12.75">
      <c r="A5" s="922"/>
      <c r="B5" s="923">
        <v>2003</v>
      </c>
      <c r="C5" s="924">
        <v>2005</v>
      </c>
      <c r="D5" s="923">
        <v>2006</v>
      </c>
      <c r="E5" s="923">
        <v>2006</v>
      </c>
      <c r="F5" s="925">
        <v>2007</v>
      </c>
      <c r="G5" s="1005" t="s">
        <v>2</v>
      </c>
      <c r="H5" s="1006"/>
      <c r="I5" s="1007"/>
      <c r="J5" s="1005" t="s">
        <v>3</v>
      </c>
      <c r="K5" s="1006"/>
      <c r="L5" s="1007"/>
    </row>
    <row r="6" spans="1:12" ht="13.5" thickBot="1">
      <c r="A6" s="700"/>
      <c r="B6" s="926" t="s">
        <v>4</v>
      </c>
      <c r="C6" s="927" t="s">
        <v>4</v>
      </c>
      <c r="D6" s="928" t="s">
        <v>806</v>
      </c>
      <c r="E6" s="928" t="s">
        <v>6</v>
      </c>
      <c r="F6" s="929" t="s">
        <v>807</v>
      </c>
      <c r="G6" s="930" t="s">
        <v>7</v>
      </c>
      <c r="H6" s="930"/>
      <c r="I6" s="931" t="s">
        <v>88</v>
      </c>
      <c r="J6" s="930" t="s">
        <v>7</v>
      </c>
      <c r="K6" s="930"/>
      <c r="L6" s="931" t="s">
        <v>88</v>
      </c>
    </row>
    <row r="7" spans="1:12" ht="12.75">
      <c r="A7" s="713" t="s">
        <v>63</v>
      </c>
      <c r="B7" s="714">
        <v>185508.2</v>
      </c>
      <c r="C7" s="752">
        <v>250464.905</v>
      </c>
      <c r="D7" s="752">
        <v>273069.626</v>
      </c>
      <c r="E7" s="752">
        <v>289975.904</v>
      </c>
      <c r="F7" s="754">
        <v>319969.892</v>
      </c>
      <c r="G7" s="753">
        <v>22604.72099999999</v>
      </c>
      <c r="H7" s="752"/>
      <c r="I7" s="756">
        <v>9.025105133990724</v>
      </c>
      <c r="J7" s="757">
        <v>29993.988000000012</v>
      </c>
      <c r="K7" s="757"/>
      <c r="L7" s="756">
        <v>10.343613930073312</v>
      </c>
    </row>
    <row r="8" spans="1:12" ht="12.75">
      <c r="A8" s="727" t="s">
        <v>64</v>
      </c>
      <c r="B8" s="728">
        <v>22154.5</v>
      </c>
      <c r="C8" s="728">
        <v>34119.998</v>
      </c>
      <c r="D8" s="728">
        <v>33669.825</v>
      </c>
      <c r="E8" s="728">
        <v>35716.144</v>
      </c>
      <c r="F8" s="732">
        <v>38708.212</v>
      </c>
      <c r="G8" s="729">
        <v>-450.1730000000025</v>
      </c>
      <c r="H8" s="728"/>
      <c r="I8" s="732">
        <v>-1.319381671710539</v>
      </c>
      <c r="J8" s="733">
        <v>2992.0679999999993</v>
      </c>
      <c r="K8" s="733"/>
      <c r="L8" s="732">
        <v>8.37735450949016</v>
      </c>
    </row>
    <row r="9" spans="1:12" ht="12.75">
      <c r="A9" s="727" t="s">
        <v>65</v>
      </c>
      <c r="B9" s="728">
        <v>17655.5</v>
      </c>
      <c r="C9" s="728">
        <v>28673.523</v>
      </c>
      <c r="D9" s="728">
        <v>28180.165</v>
      </c>
      <c r="E9" s="728">
        <v>31124.444</v>
      </c>
      <c r="F9" s="732">
        <v>32944.733</v>
      </c>
      <c r="G9" s="729">
        <v>-493.3580000000002</v>
      </c>
      <c r="H9" s="728"/>
      <c r="I9" s="732">
        <v>-1.7206047544279794</v>
      </c>
      <c r="J9" s="733">
        <v>1820.2890000000007</v>
      </c>
      <c r="K9" s="733"/>
      <c r="L9" s="732">
        <v>5.848422545315189</v>
      </c>
    </row>
    <row r="10" spans="1:12" ht="12.75">
      <c r="A10" s="727" t="s">
        <v>66</v>
      </c>
      <c r="B10" s="728">
        <v>4499</v>
      </c>
      <c r="C10" s="728">
        <v>5446.475</v>
      </c>
      <c r="D10" s="728">
        <v>5489.66</v>
      </c>
      <c r="E10" s="728">
        <v>4591.7</v>
      </c>
      <c r="F10" s="732">
        <v>5763.479</v>
      </c>
      <c r="G10" s="729">
        <v>43.18499999999949</v>
      </c>
      <c r="H10" s="728"/>
      <c r="I10" s="732">
        <v>0.7928981589009312</v>
      </c>
      <c r="J10" s="733">
        <v>1171.7790000000005</v>
      </c>
      <c r="K10" s="733"/>
      <c r="L10" s="732">
        <v>25.519502580743524</v>
      </c>
    </row>
    <row r="11" spans="1:12" ht="12.75">
      <c r="A11" s="727" t="s">
        <v>67</v>
      </c>
      <c r="B11" s="728">
        <v>85301</v>
      </c>
      <c r="C11" s="728">
        <v>130013.587</v>
      </c>
      <c r="D11" s="728">
        <v>141841.099</v>
      </c>
      <c r="E11" s="728">
        <v>151710.74</v>
      </c>
      <c r="F11" s="732">
        <v>166173.829</v>
      </c>
      <c r="G11" s="729">
        <v>11827.511999999988</v>
      </c>
      <c r="H11" s="728"/>
      <c r="I11" s="732">
        <v>9.097135363244757</v>
      </c>
      <c r="J11" s="733">
        <v>14463.089000000007</v>
      </c>
      <c r="K11" s="733"/>
      <c r="L11" s="732">
        <v>9.533332313849375</v>
      </c>
    </row>
    <row r="12" spans="1:12" ht="12.75">
      <c r="A12" s="727" t="s">
        <v>65</v>
      </c>
      <c r="B12" s="728">
        <v>81347.3</v>
      </c>
      <c r="C12" s="728">
        <v>123917.786</v>
      </c>
      <c r="D12" s="728">
        <v>136237.172</v>
      </c>
      <c r="E12" s="728">
        <v>145776.78</v>
      </c>
      <c r="F12" s="732">
        <v>159893.068</v>
      </c>
      <c r="G12" s="729">
        <v>12319.385999999999</v>
      </c>
      <c r="H12" s="728"/>
      <c r="I12" s="732">
        <v>9.941580137656752</v>
      </c>
      <c r="J12" s="733">
        <v>14116.288</v>
      </c>
      <c r="K12" s="733"/>
      <c r="L12" s="732">
        <v>9.683495547096047</v>
      </c>
    </row>
    <row r="13" spans="1:12" ht="12.75">
      <c r="A13" s="727" t="s">
        <v>66</v>
      </c>
      <c r="B13" s="728">
        <v>3953.7</v>
      </c>
      <c r="C13" s="728">
        <v>6095.801</v>
      </c>
      <c r="D13" s="728">
        <v>5603.927</v>
      </c>
      <c r="E13" s="728">
        <v>5933.96</v>
      </c>
      <c r="F13" s="732">
        <v>6280.761</v>
      </c>
      <c r="G13" s="729">
        <v>-491.8740000000007</v>
      </c>
      <c r="H13" s="728"/>
      <c r="I13" s="732">
        <v>-8.069062621958963</v>
      </c>
      <c r="J13" s="733">
        <v>346.8010000000004</v>
      </c>
      <c r="K13" s="733"/>
      <c r="L13" s="732">
        <v>5.844343406426743</v>
      </c>
    </row>
    <row r="14" spans="1:12" ht="12.75">
      <c r="A14" s="727" t="s">
        <v>68</v>
      </c>
      <c r="B14" s="728">
        <v>76093.4</v>
      </c>
      <c r="C14" s="728">
        <v>84137.369</v>
      </c>
      <c r="D14" s="728">
        <v>95062.837</v>
      </c>
      <c r="E14" s="728">
        <v>100068.162</v>
      </c>
      <c r="F14" s="732">
        <v>112463.152</v>
      </c>
      <c r="G14" s="729">
        <v>10925.467999999993</v>
      </c>
      <c r="H14" s="728"/>
      <c r="I14" s="732">
        <v>12.98527411761591</v>
      </c>
      <c r="J14" s="733">
        <v>12394.99</v>
      </c>
      <c r="K14" s="733"/>
      <c r="L14" s="732">
        <v>12.386547081778124</v>
      </c>
    </row>
    <row r="15" spans="1:12" ht="12.75">
      <c r="A15" s="727" t="s">
        <v>65</v>
      </c>
      <c r="B15" s="728">
        <v>67276.4</v>
      </c>
      <c r="C15" s="728">
        <v>74122.485</v>
      </c>
      <c r="D15" s="728">
        <v>82179.337</v>
      </c>
      <c r="E15" s="728">
        <v>85505.684</v>
      </c>
      <c r="F15" s="732">
        <v>97434.614</v>
      </c>
      <c r="G15" s="729">
        <v>8056.851999999999</v>
      </c>
      <c r="H15" s="728"/>
      <c r="I15" s="732">
        <v>10.86964636978914</v>
      </c>
      <c r="J15" s="733">
        <v>11928.93</v>
      </c>
      <c r="K15" s="733"/>
      <c r="L15" s="732">
        <v>13.95103745383758</v>
      </c>
    </row>
    <row r="16" spans="1:12" ht="12.75">
      <c r="A16" s="727" t="s">
        <v>66</v>
      </c>
      <c r="B16" s="728">
        <v>8817</v>
      </c>
      <c r="C16" s="728">
        <v>10014.884</v>
      </c>
      <c r="D16" s="728">
        <v>12883.5</v>
      </c>
      <c r="E16" s="728">
        <v>14562.478</v>
      </c>
      <c r="F16" s="732">
        <v>15028.538</v>
      </c>
      <c r="G16" s="729">
        <v>2868.616</v>
      </c>
      <c r="H16" s="728"/>
      <c r="I16" s="732">
        <v>28.643526974451227</v>
      </c>
      <c r="J16" s="733">
        <v>466.0600000000013</v>
      </c>
      <c r="K16" s="733"/>
      <c r="L16" s="732">
        <v>3.2004168521319056</v>
      </c>
    </row>
    <row r="17" spans="1:12" ht="12.75">
      <c r="A17" s="741" t="s">
        <v>69</v>
      </c>
      <c r="B17" s="744">
        <v>1959.3</v>
      </c>
      <c r="C17" s="744">
        <v>2193.951</v>
      </c>
      <c r="D17" s="744">
        <v>2495.865</v>
      </c>
      <c r="E17" s="744">
        <v>2480.858</v>
      </c>
      <c r="F17" s="747">
        <v>2624.699</v>
      </c>
      <c r="G17" s="743">
        <v>301.91399999999976</v>
      </c>
      <c r="H17" s="744"/>
      <c r="I17" s="747">
        <v>13.76120068315107</v>
      </c>
      <c r="J17" s="748">
        <v>143.8409999999999</v>
      </c>
      <c r="K17" s="748"/>
      <c r="L17" s="747">
        <v>5.798034389715166</v>
      </c>
    </row>
    <row r="18" spans="1:12" ht="12.75">
      <c r="A18" s="774" t="s">
        <v>70</v>
      </c>
      <c r="B18" s="771">
        <v>1074.2</v>
      </c>
      <c r="C18" s="771">
        <v>1723.9787999999999</v>
      </c>
      <c r="D18" s="771">
        <v>111.748</v>
      </c>
      <c r="E18" s="771">
        <v>329.165</v>
      </c>
      <c r="F18" s="778">
        <v>3894.9</v>
      </c>
      <c r="G18" s="775">
        <v>-1612.2307999999998</v>
      </c>
      <c r="H18" s="771"/>
      <c r="I18" s="778">
        <v>-93.51801773896523</v>
      </c>
      <c r="J18" s="777">
        <v>3565.735</v>
      </c>
      <c r="K18" s="777"/>
      <c r="L18" s="778">
        <v>1083.2667507177252</v>
      </c>
    </row>
    <row r="19" spans="1:12" ht="12.75">
      <c r="A19" s="774" t="s">
        <v>71</v>
      </c>
      <c r="B19" s="771">
        <v>207.9</v>
      </c>
      <c r="C19" s="771">
        <v>27.6</v>
      </c>
      <c r="D19" s="771">
        <v>10.599999999999909</v>
      </c>
      <c r="E19" s="771">
        <v>7.705</v>
      </c>
      <c r="F19" s="778">
        <v>2112.839</v>
      </c>
      <c r="G19" s="775">
        <v>-17.000000000000092</v>
      </c>
      <c r="H19" s="771"/>
      <c r="I19" s="778">
        <v>-61.59420289855105</v>
      </c>
      <c r="J19" s="777">
        <v>2105.134</v>
      </c>
      <c r="K19" s="777"/>
      <c r="L19" s="778">
        <v>27321.66125892278</v>
      </c>
    </row>
    <row r="20" spans="1:12" ht="12.75">
      <c r="A20" s="932" t="s">
        <v>72</v>
      </c>
      <c r="B20" s="752">
        <v>76977.3</v>
      </c>
      <c r="C20" s="752">
        <v>88416.04</v>
      </c>
      <c r="D20" s="752">
        <v>102397.69</v>
      </c>
      <c r="E20" s="752">
        <v>105652.30300000001</v>
      </c>
      <c r="F20" s="756">
        <v>99072.447</v>
      </c>
      <c r="G20" s="753">
        <v>13981.65</v>
      </c>
      <c r="H20" s="752"/>
      <c r="I20" s="756">
        <v>15.813476830674608</v>
      </c>
      <c r="J20" s="757">
        <v>-6579.856000000014</v>
      </c>
      <c r="K20" s="757"/>
      <c r="L20" s="756">
        <v>-6.2278396335572666</v>
      </c>
    </row>
    <row r="21" spans="1:12" ht="12.75">
      <c r="A21" s="933" t="s">
        <v>73</v>
      </c>
      <c r="B21" s="728">
        <v>0</v>
      </c>
      <c r="C21" s="728">
        <v>9723.876</v>
      </c>
      <c r="D21" s="728">
        <v>10206.564</v>
      </c>
      <c r="E21" s="728">
        <v>17049.747</v>
      </c>
      <c r="F21" s="732">
        <v>18729.539</v>
      </c>
      <c r="G21" s="729">
        <v>482.6880000000001</v>
      </c>
      <c r="H21" s="728"/>
      <c r="I21" s="732">
        <v>4.963946475664644</v>
      </c>
      <c r="J21" s="733">
        <v>1679.7920000000013</v>
      </c>
      <c r="K21" s="733"/>
      <c r="L21" s="732">
        <v>9.852298688068517</v>
      </c>
    </row>
    <row r="22" spans="1:12" ht="12.75">
      <c r="A22" s="933" t="s">
        <v>74</v>
      </c>
      <c r="B22" s="728">
        <v>0</v>
      </c>
      <c r="C22" s="728">
        <v>14777.421</v>
      </c>
      <c r="D22" s="728">
        <v>16906.676</v>
      </c>
      <c r="E22" s="728">
        <v>9746.221</v>
      </c>
      <c r="F22" s="732">
        <v>9081.291</v>
      </c>
      <c r="G22" s="729">
        <v>2129.255</v>
      </c>
      <c r="H22" s="728"/>
      <c r="I22" s="732">
        <v>14.408840351777208</v>
      </c>
      <c r="J22" s="733">
        <v>-664.93</v>
      </c>
      <c r="K22" s="733"/>
      <c r="L22" s="732">
        <v>-6.822439179247016</v>
      </c>
    </row>
    <row r="23" spans="1:12" ht="12.75">
      <c r="A23" s="933" t="s">
        <v>75</v>
      </c>
      <c r="B23" s="728">
        <v>0</v>
      </c>
      <c r="C23" s="728">
        <v>63914.743</v>
      </c>
      <c r="D23" s="728">
        <v>75284.45</v>
      </c>
      <c r="E23" s="728">
        <v>78856.335</v>
      </c>
      <c r="F23" s="732">
        <v>71261.617</v>
      </c>
      <c r="G23" s="729">
        <v>11369.706999999995</v>
      </c>
      <c r="H23" s="728"/>
      <c r="I23" s="732">
        <v>17.78886445651513</v>
      </c>
      <c r="J23" s="733">
        <v>-7594.718000000008</v>
      </c>
      <c r="K23" s="733"/>
      <c r="L23" s="732">
        <v>-9.631081637258449</v>
      </c>
    </row>
    <row r="24" spans="1:12" ht="12.75">
      <c r="A24" s="934" t="s">
        <v>885</v>
      </c>
      <c r="B24" s="744"/>
      <c r="C24" s="744">
        <v>88416.04</v>
      </c>
      <c r="D24" s="744">
        <v>95621.283</v>
      </c>
      <c r="E24" s="744">
        <v>105652.30300000001</v>
      </c>
      <c r="F24" s="747">
        <v>115096.247</v>
      </c>
      <c r="G24" s="743">
        <v>7205.243000000002</v>
      </c>
      <c r="H24" s="744"/>
      <c r="I24" s="747">
        <v>8.1492487109805</v>
      </c>
      <c r="J24" s="748">
        <v>9443.943999999989</v>
      </c>
      <c r="K24" s="748"/>
      <c r="L24" s="747">
        <v>8.938701506582387</v>
      </c>
    </row>
    <row r="25" spans="1:12" ht="12.75">
      <c r="A25" s="935" t="s">
        <v>76</v>
      </c>
      <c r="B25" s="771">
        <v>263767.6</v>
      </c>
      <c r="C25" s="771">
        <v>340632.5238</v>
      </c>
      <c r="D25" s="771">
        <v>375589.664</v>
      </c>
      <c r="E25" s="771">
        <v>395965.077</v>
      </c>
      <c r="F25" s="778">
        <v>425050.078</v>
      </c>
      <c r="G25" s="775">
        <v>34957.140199999965</v>
      </c>
      <c r="H25" s="771"/>
      <c r="I25" s="778">
        <v>10.262419985627915</v>
      </c>
      <c r="J25" s="777">
        <v>29085.00099999999</v>
      </c>
      <c r="K25" s="777"/>
      <c r="L25" s="778">
        <v>7.345345003746376</v>
      </c>
    </row>
    <row r="26" spans="1:12" ht="12.75">
      <c r="A26" s="739" t="s">
        <v>721</v>
      </c>
      <c r="B26" s="728">
        <v>43144.4</v>
      </c>
      <c r="C26" s="728">
        <v>50222.780999999995</v>
      </c>
      <c r="D26" s="728">
        <v>55144.17413</v>
      </c>
      <c r="E26" s="728">
        <v>61817.86899000001</v>
      </c>
      <c r="F26" s="732">
        <v>64038.2178</v>
      </c>
      <c r="G26" s="729">
        <v>4921.393130000004</v>
      </c>
      <c r="H26" s="728"/>
      <c r="I26" s="732">
        <v>9.799125082300808</v>
      </c>
      <c r="J26" s="733">
        <v>2220.3488099999886</v>
      </c>
      <c r="K26" s="733"/>
      <c r="L26" s="732">
        <v>3.591758897996248</v>
      </c>
    </row>
    <row r="27" spans="1:12" ht="12.75">
      <c r="A27" s="727" t="s">
        <v>722</v>
      </c>
      <c r="B27" s="728">
        <v>3888.5</v>
      </c>
      <c r="C27" s="728">
        <v>4772.991</v>
      </c>
      <c r="D27" s="728">
        <v>4690.2</v>
      </c>
      <c r="E27" s="728">
        <v>6054.434</v>
      </c>
      <c r="F27" s="732">
        <v>5718.073</v>
      </c>
      <c r="G27" s="729">
        <v>-82.79100000000017</v>
      </c>
      <c r="H27" s="728"/>
      <c r="I27" s="732">
        <v>-1.7345727238957744</v>
      </c>
      <c r="J27" s="733">
        <v>-336.3609999999999</v>
      </c>
      <c r="K27" s="733"/>
      <c r="L27" s="732">
        <v>-5.555614282028673</v>
      </c>
    </row>
    <row r="28" spans="1:12" ht="12.75">
      <c r="A28" s="727" t="s">
        <v>886</v>
      </c>
      <c r="B28" s="728">
        <v>13389.4</v>
      </c>
      <c r="C28" s="728">
        <v>20234.02</v>
      </c>
      <c r="D28" s="728">
        <v>14541.49813</v>
      </c>
      <c r="E28" s="728">
        <v>22907.868990000003</v>
      </c>
      <c r="F28" s="732">
        <v>20447.1348</v>
      </c>
      <c r="G28" s="729">
        <v>-5692.5218700000005</v>
      </c>
      <c r="H28" s="728"/>
      <c r="I28" s="732">
        <v>-28.13342020023703</v>
      </c>
      <c r="J28" s="733">
        <v>-2460.734190000003</v>
      </c>
      <c r="K28" s="733"/>
      <c r="L28" s="732">
        <v>-10.741872982922112</v>
      </c>
    </row>
    <row r="29" spans="1:12" ht="12.75">
      <c r="A29" s="727" t="s">
        <v>723</v>
      </c>
      <c r="B29" s="728">
        <v>719</v>
      </c>
      <c r="C29" s="728">
        <v>374.795</v>
      </c>
      <c r="D29" s="728">
        <v>550.431</v>
      </c>
      <c r="E29" s="728">
        <v>399.203</v>
      </c>
      <c r="F29" s="732">
        <v>446.659</v>
      </c>
      <c r="G29" s="729">
        <v>175.63600000000002</v>
      </c>
      <c r="H29" s="728"/>
      <c r="I29" s="732">
        <v>46.86188449685829</v>
      </c>
      <c r="J29" s="733">
        <v>47.45600000000002</v>
      </c>
      <c r="K29" s="733"/>
      <c r="L29" s="732">
        <v>11.88768621478296</v>
      </c>
    </row>
    <row r="30" spans="1:12" ht="12.75">
      <c r="A30" s="727" t="s">
        <v>725</v>
      </c>
      <c r="B30" s="728">
        <v>23143.1</v>
      </c>
      <c r="C30" s="728">
        <v>24045.067</v>
      </c>
      <c r="D30" s="728">
        <v>34069.652</v>
      </c>
      <c r="E30" s="728">
        <v>31401.868</v>
      </c>
      <c r="F30" s="732">
        <v>34885.999</v>
      </c>
      <c r="G30" s="729">
        <v>10024.585000000003</v>
      </c>
      <c r="H30" s="728"/>
      <c r="I30" s="732">
        <v>41.690817496994306</v>
      </c>
      <c r="J30" s="733">
        <v>3484.131000000005</v>
      </c>
      <c r="K30" s="733"/>
      <c r="L30" s="732">
        <v>11.095298534469366</v>
      </c>
    </row>
    <row r="31" spans="1:12" ht="12.75">
      <c r="A31" s="741" t="s">
        <v>724</v>
      </c>
      <c r="B31" s="744">
        <v>2004.4</v>
      </c>
      <c r="C31" s="744">
        <v>795.908</v>
      </c>
      <c r="D31" s="744">
        <v>1292.393</v>
      </c>
      <c r="E31" s="744">
        <v>1054.495</v>
      </c>
      <c r="F31" s="747">
        <v>2540.352</v>
      </c>
      <c r="G31" s="743">
        <v>496.485</v>
      </c>
      <c r="H31" s="744"/>
      <c r="I31" s="747">
        <v>62.379697150926994</v>
      </c>
      <c r="J31" s="748">
        <v>1485.857</v>
      </c>
      <c r="K31" s="748"/>
      <c r="L31" s="747">
        <v>140.9069744285179</v>
      </c>
    </row>
    <row r="32" spans="1:12" ht="12.75">
      <c r="A32" s="936" t="s">
        <v>726</v>
      </c>
      <c r="B32" s="752">
        <v>181487.78470000002</v>
      </c>
      <c r="C32" s="752">
        <v>260867.304</v>
      </c>
      <c r="D32" s="752">
        <v>285825.74</v>
      </c>
      <c r="E32" s="752">
        <v>307580.75299999997</v>
      </c>
      <c r="F32" s="756">
        <v>329068.917</v>
      </c>
      <c r="G32" s="753">
        <v>24958.435999999987</v>
      </c>
      <c r="H32" s="752"/>
      <c r="I32" s="756">
        <v>9.567483397612753</v>
      </c>
      <c r="J32" s="757">
        <v>21488.164000000048</v>
      </c>
      <c r="K32" s="757"/>
      <c r="L32" s="756">
        <v>6.986186161004701</v>
      </c>
    </row>
    <row r="33" spans="1:12" ht="13.5">
      <c r="A33" s="904" t="s">
        <v>887</v>
      </c>
      <c r="B33" s="835"/>
      <c r="C33" s="835">
        <v>260867.304</v>
      </c>
      <c r="D33" s="835">
        <v>285825.74</v>
      </c>
      <c r="E33" s="835">
        <v>307580.75299999997</v>
      </c>
      <c r="F33" s="837">
        <v>345092.71700000006</v>
      </c>
      <c r="G33" s="838">
        <v>24958.435999999987</v>
      </c>
      <c r="H33" s="835"/>
      <c r="I33" s="837">
        <v>9.567483397612753</v>
      </c>
      <c r="J33" s="937">
        <v>37511.964000000095</v>
      </c>
      <c r="K33" s="937"/>
      <c r="L33" s="837">
        <v>12.19580992442661</v>
      </c>
    </row>
    <row r="34" spans="1:12" ht="12.75">
      <c r="A34" s="727" t="s">
        <v>888</v>
      </c>
      <c r="B34" s="728">
        <v>31530.6847</v>
      </c>
      <c r="C34" s="728">
        <v>48550.714</v>
      </c>
      <c r="D34" s="728">
        <v>49515.3</v>
      </c>
      <c r="E34" s="728">
        <v>58858.724</v>
      </c>
      <c r="F34" s="732">
        <v>57463.124</v>
      </c>
      <c r="G34" s="729">
        <v>964.5859999999957</v>
      </c>
      <c r="H34" s="728"/>
      <c r="I34" s="732">
        <v>1.9867596591885255</v>
      </c>
      <c r="J34" s="733">
        <v>-1395.6</v>
      </c>
      <c r="K34" s="733"/>
      <c r="L34" s="732">
        <v>-2.371101351092828</v>
      </c>
    </row>
    <row r="35" spans="1:12" ht="12.75">
      <c r="A35" s="727" t="s">
        <v>889</v>
      </c>
      <c r="B35" s="728">
        <v>3431.3</v>
      </c>
      <c r="C35" s="728">
        <v>6557.671</v>
      </c>
      <c r="D35" s="728">
        <v>6022.119</v>
      </c>
      <c r="E35" s="728">
        <v>4552.376</v>
      </c>
      <c r="F35" s="732">
        <v>5144.022</v>
      </c>
      <c r="G35" s="729">
        <v>-535.5520000000006</v>
      </c>
      <c r="H35" s="728"/>
      <c r="I35" s="732">
        <v>-8.166801902687716</v>
      </c>
      <c r="J35" s="733">
        <v>591.6459999999997</v>
      </c>
      <c r="K35" s="733"/>
      <c r="L35" s="732">
        <v>12.996422088157914</v>
      </c>
    </row>
    <row r="36" spans="1:12" ht="12.75">
      <c r="A36" s="739" t="s">
        <v>727</v>
      </c>
      <c r="B36" s="728">
        <v>9953.2</v>
      </c>
      <c r="C36" s="728">
        <v>11436.154</v>
      </c>
      <c r="D36" s="728">
        <v>11436.425</v>
      </c>
      <c r="E36" s="728">
        <v>2543.4759999999997</v>
      </c>
      <c r="F36" s="732">
        <v>5946.129</v>
      </c>
      <c r="G36" s="729">
        <v>0.2709999999988213</v>
      </c>
      <c r="H36" s="728"/>
      <c r="I36" s="732">
        <v>0.0023696777780259103</v>
      </c>
      <c r="J36" s="733">
        <v>3402.6530000000002</v>
      </c>
      <c r="K36" s="733"/>
      <c r="L36" s="732">
        <v>133.77963857335396</v>
      </c>
    </row>
    <row r="37" spans="1:12" ht="12.75">
      <c r="A37" s="739" t="s">
        <v>890</v>
      </c>
      <c r="B37" s="728"/>
      <c r="C37" s="728">
        <v>11436.154</v>
      </c>
      <c r="D37" s="728">
        <v>11436.425</v>
      </c>
      <c r="E37" s="728">
        <v>829.108</v>
      </c>
      <c r="F37" s="732">
        <v>1042.265</v>
      </c>
      <c r="G37" s="729">
        <v>0.2709999999988213</v>
      </c>
      <c r="H37" s="728"/>
      <c r="I37" s="732"/>
      <c r="J37" s="733">
        <v>213.15700000000015</v>
      </c>
      <c r="K37" s="733"/>
      <c r="L37" s="732">
        <v>25.709195906926503</v>
      </c>
    </row>
    <row r="38" spans="1:12" ht="12.75">
      <c r="A38" s="739" t="s">
        <v>681</v>
      </c>
      <c r="B38" s="728"/>
      <c r="C38" s="728">
        <v>0</v>
      </c>
      <c r="D38" s="728">
        <v>0</v>
      </c>
      <c r="E38" s="728">
        <v>1714.368</v>
      </c>
      <c r="F38" s="732">
        <v>4903.864</v>
      </c>
      <c r="G38" s="729">
        <v>0</v>
      </c>
      <c r="H38" s="728"/>
      <c r="I38" s="732"/>
      <c r="J38" s="733">
        <v>0</v>
      </c>
      <c r="K38" s="733"/>
      <c r="L38" s="732">
        <v>0</v>
      </c>
    </row>
    <row r="39" spans="1:12" ht="12.75">
      <c r="A39" s="727" t="s">
        <v>728</v>
      </c>
      <c r="B39" s="728">
        <v>134728.9</v>
      </c>
      <c r="C39" s="728">
        <v>193269.999</v>
      </c>
      <c r="D39" s="728">
        <v>217622</v>
      </c>
      <c r="E39" s="728">
        <v>240361.855</v>
      </c>
      <c r="F39" s="732">
        <v>259482.081</v>
      </c>
      <c r="G39" s="729">
        <v>24352.00099999999</v>
      </c>
      <c r="H39" s="728"/>
      <c r="I39" s="732">
        <v>12.599990234387072</v>
      </c>
      <c r="J39" s="733">
        <v>19120.225999999995</v>
      </c>
      <c r="K39" s="733"/>
      <c r="L39" s="732">
        <v>7.954767198813636</v>
      </c>
    </row>
    <row r="40" spans="1:12" ht="12.75">
      <c r="A40" s="739" t="s">
        <v>77</v>
      </c>
      <c r="B40" s="728">
        <v>0</v>
      </c>
      <c r="C40" s="728">
        <v>154803.44400000002</v>
      </c>
      <c r="D40" s="728">
        <v>173970.11</v>
      </c>
      <c r="E40" s="728">
        <v>198215.244</v>
      </c>
      <c r="F40" s="732">
        <v>224013.014</v>
      </c>
      <c r="G40" s="729">
        <v>19166.66599999997</v>
      </c>
      <c r="H40" s="728"/>
      <c r="I40" s="732">
        <v>12.381291723716409</v>
      </c>
      <c r="J40" s="733">
        <v>25797.77</v>
      </c>
      <c r="K40" s="733"/>
      <c r="L40" s="732">
        <v>13.015028248785946</v>
      </c>
    </row>
    <row r="41" spans="1:12" ht="12.75">
      <c r="A41" s="739" t="s">
        <v>78</v>
      </c>
      <c r="B41" s="728">
        <v>0</v>
      </c>
      <c r="C41" s="728">
        <v>38466.555</v>
      </c>
      <c r="D41" s="728">
        <v>43651.89</v>
      </c>
      <c r="E41" s="728">
        <v>42146.611</v>
      </c>
      <c r="F41" s="732">
        <v>35469.067</v>
      </c>
      <c r="G41" s="729">
        <v>5185.334999999999</v>
      </c>
      <c r="H41" s="728"/>
      <c r="I41" s="732">
        <v>13.480112788888942</v>
      </c>
      <c r="J41" s="733">
        <v>-6677.543999999994</v>
      </c>
      <c r="K41" s="733"/>
      <c r="L41" s="732">
        <v>-15.84360839831225</v>
      </c>
    </row>
    <row r="42" spans="1:12" ht="12.75">
      <c r="A42" s="727" t="s">
        <v>908</v>
      </c>
      <c r="B42" s="728"/>
      <c r="C42" s="728">
        <v>193269.999</v>
      </c>
      <c r="D42" s="728">
        <v>217622</v>
      </c>
      <c r="E42" s="728">
        <v>240361.855</v>
      </c>
      <c r="F42" s="732">
        <v>275505.88100000005</v>
      </c>
      <c r="G42" s="729">
        <v>24352.00099999999</v>
      </c>
      <c r="H42" s="728"/>
      <c r="I42" s="732">
        <v>12.599990234387072</v>
      </c>
      <c r="J42" s="733">
        <v>35144.02600000004</v>
      </c>
      <c r="K42" s="733"/>
      <c r="L42" s="732">
        <v>14.621299207397131</v>
      </c>
    </row>
    <row r="43" spans="1:12" ht="12.75">
      <c r="A43" s="741" t="s">
        <v>891</v>
      </c>
      <c r="B43" s="744">
        <v>1843.7</v>
      </c>
      <c r="C43" s="744">
        <v>1052.766</v>
      </c>
      <c r="D43" s="744">
        <v>1229.896</v>
      </c>
      <c r="E43" s="744">
        <v>1264.322</v>
      </c>
      <c r="F43" s="747">
        <v>1033.561</v>
      </c>
      <c r="G43" s="743">
        <v>177.13</v>
      </c>
      <c r="H43" s="744"/>
      <c r="I43" s="747">
        <v>16.825201421778427</v>
      </c>
      <c r="J43" s="748">
        <v>-230.76099999999997</v>
      </c>
      <c r="K43" s="748"/>
      <c r="L43" s="747">
        <v>-18.251758650090718</v>
      </c>
    </row>
    <row r="44" spans="1:12" ht="12.75">
      <c r="A44" s="938" t="s">
        <v>48</v>
      </c>
      <c r="B44" s="771">
        <v>39135.41530000001</v>
      </c>
      <c r="C44" s="771">
        <v>29542.4348</v>
      </c>
      <c r="D44" s="771">
        <v>34619.7</v>
      </c>
      <c r="E44" s="771">
        <v>26566.5</v>
      </c>
      <c r="F44" s="778">
        <v>31943</v>
      </c>
      <c r="G44" s="775">
        <v>5077.265199999998</v>
      </c>
      <c r="H44" s="771"/>
      <c r="I44" s="778">
        <v>17.18634646863974</v>
      </c>
      <c r="J44" s="777">
        <v>5376.5</v>
      </c>
      <c r="K44" s="777"/>
      <c r="L44" s="778">
        <v>20.23789358778913</v>
      </c>
    </row>
    <row r="45" spans="1:12" ht="15.75">
      <c r="A45" s="611" t="s">
        <v>59</v>
      </c>
      <c r="B45" s="915">
        <v>8228.2</v>
      </c>
      <c r="C45" s="915">
        <v>3887.867999999999</v>
      </c>
      <c r="D45" s="915">
        <v>11862.292</v>
      </c>
      <c r="E45" s="915">
        <v>7969.55</v>
      </c>
      <c r="F45" s="939">
        <v>7180.602000000006</v>
      </c>
      <c r="G45" s="940">
        <v>8144.124000000001</v>
      </c>
      <c r="H45" s="832" t="s">
        <v>9</v>
      </c>
      <c r="I45" s="913">
        <v>209.47532169302053</v>
      </c>
      <c r="J45" s="912">
        <v>-791.5479999999912</v>
      </c>
      <c r="K45" s="941" t="s">
        <v>10</v>
      </c>
      <c r="L45" s="913">
        <v>-9.93215426216024</v>
      </c>
    </row>
    <row r="46" spans="1:12" ht="15.75">
      <c r="A46" s="39" t="s">
        <v>60</v>
      </c>
      <c r="B46" s="821">
        <v>160010.3</v>
      </c>
      <c r="C46" s="821">
        <v>225019.873</v>
      </c>
      <c r="D46" s="821">
        <v>237230.19713</v>
      </c>
      <c r="E46" s="821">
        <v>256918.26099000004</v>
      </c>
      <c r="F46" s="942">
        <v>285716.5688</v>
      </c>
      <c r="G46" s="729">
        <v>12040.624129999993</v>
      </c>
      <c r="H46" s="808" t="s">
        <v>9</v>
      </c>
      <c r="I46" s="732">
        <v>5.35091588554936</v>
      </c>
      <c r="J46" s="733">
        <v>28800.907809999968</v>
      </c>
      <c r="K46" s="764" t="s">
        <v>10</v>
      </c>
      <c r="L46" s="732">
        <v>11.210144307773039</v>
      </c>
    </row>
    <row r="47" spans="1:12" ht="15.75">
      <c r="A47" s="739" t="s">
        <v>61</v>
      </c>
      <c r="B47" s="821">
        <v>38508.4</v>
      </c>
      <c r="C47" s="728">
        <v>58077.69720000001</v>
      </c>
      <c r="D47" s="728">
        <v>66485.59700000001</v>
      </c>
      <c r="E47" s="728">
        <v>78031.30800000002</v>
      </c>
      <c r="F47" s="732">
        <v>64589.095</v>
      </c>
      <c r="G47" s="729">
        <v>8577.5998</v>
      </c>
      <c r="H47" s="808" t="s">
        <v>9</v>
      </c>
      <c r="I47" s="732">
        <v>14.769180276658764</v>
      </c>
      <c r="J47" s="733">
        <v>-13444.813000000018</v>
      </c>
      <c r="K47" s="764" t="s">
        <v>10</v>
      </c>
      <c r="L47" s="732">
        <v>-17.230023877082793</v>
      </c>
    </row>
    <row r="48" spans="1:12" ht="12.75">
      <c r="A48" s="39" t="s">
        <v>892</v>
      </c>
      <c r="B48" s="821">
        <v>168238.5</v>
      </c>
      <c r="C48" s="821">
        <v>228907.745</v>
      </c>
      <c r="D48" s="821">
        <v>249092.539</v>
      </c>
      <c r="E48" s="821">
        <v>264887.766</v>
      </c>
      <c r="F48" s="942">
        <v>292897.11400000006</v>
      </c>
      <c r="G48" s="729">
        <v>20184.793999999994</v>
      </c>
      <c r="H48" s="728"/>
      <c r="I48" s="732">
        <v>8.817872894602145</v>
      </c>
      <c r="J48" s="733">
        <v>28009.348000000056</v>
      </c>
      <c r="K48" s="733"/>
      <c r="L48" s="732">
        <v>10.574043649867942</v>
      </c>
    </row>
    <row r="49" spans="1:12" ht="12.75">
      <c r="A49" s="99" t="s">
        <v>79</v>
      </c>
      <c r="B49" s="943">
        <v>17269.7</v>
      </c>
      <c r="C49" s="943">
        <v>21557.16</v>
      </c>
      <c r="D49" s="943">
        <v>23977.087</v>
      </c>
      <c r="E49" s="943">
        <v>25088.138</v>
      </c>
      <c r="F49" s="944">
        <v>27072.778000000002</v>
      </c>
      <c r="G49" s="743">
        <v>2419.926999999996</v>
      </c>
      <c r="H49" s="744"/>
      <c r="I49" s="747">
        <v>11.225629906722387</v>
      </c>
      <c r="J49" s="748">
        <v>1984.64</v>
      </c>
      <c r="K49" s="748"/>
      <c r="L49" s="747">
        <v>7.910670771979982</v>
      </c>
    </row>
    <row r="50" spans="1:12" ht="12.75">
      <c r="A50" s="844" t="s">
        <v>787</v>
      </c>
      <c r="B50" s="36"/>
      <c r="C50" s="821"/>
      <c r="D50" s="821"/>
      <c r="E50" s="821"/>
      <c r="F50" s="822"/>
      <c r="G50" s="9"/>
      <c r="H50" s="9"/>
      <c r="I50" s="9"/>
      <c r="J50" s="762"/>
      <c r="K50" s="762"/>
      <c r="L50" s="9"/>
    </row>
    <row r="51" spans="1:12" ht="12.75">
      <c r="A51" s="844" t="s">
        <v>893</v>
      </c>
      <c r="B51" s="844"/>
      <c r="C51" s="762"/>
      <c r="D51" s="762"/>
      <c r="E51" s="762"/>
      <c r="F51" s="762"/>
      <c r="G51" s="762"/>
      <c r="H51" s="762"/>
      <c r="I51" s="762"/>
      <c r="J51" s="762"/>
      <c r="K51" s="762"/>
      <c r="L51" s="762"/>
    </row>
    <row r="52" spans="1:12" ht="12.75">
      <c r="A52" s="800" t="s">
        <v>894</v>
      </c>
      <c r="B52" s="800"/>
      <c r="C52" s="800"/>
      <c r="D52" s="800"/>
      <c r="E52" s="800"/>
      <c r="F52" s="800"/>
      <c r="G52" s="800"/>
      <c r="H52" s="800"/>
      <c r="I52" s="800"/>
      <c r="J52" s="800"/>
      <c r="K52" s="800"/>
      <c r="L52" s="800"/>
    </row>
  </sheetData>
  <mergeCells count="5">
    <mergeCell ref="A1:L1"/>
    <mergeCell ref="G4:L4"/>
    <mergeCell ref="G5:I5"/>
    <mergeCell ref="J5:L5"/>
    <mergeCell ref="A2:L2"/>
  </mergeCells>
  <printOptions/>
  <pageMargins left="2" right="2" top="1.3" bottom="1.3" header="0.5" footer="0.5"/>
  <pageSetup fitToHeight="1" fitToWidth="1" horizontalDpi="600" verticalDpi="600" orientation="portrait"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IH130"/>
  <sheetViews>
    <sheetView zoomScale="75" zoomScaleNormal="75" workbookViewId="0" topLeftCell="A1">
      <selection activeCell="E8" sqref="E8"/>
    </sheetView>
  </sheetViews>
  <sheetFormatPr defaultColWidth="9.140625" defaultRowHeight="12.75"/>
  <cols>
    <col min="1" max="1" width="4.7109375" style="135" bestFit="1" customWidth="1"/>
    <col min="2" max="2" width="28.7109375" style="135" customWidth="1"/>
    <col min="3" max="3" width="18.140625" style="135" customWidth="1"/>
    <col min="4" max="4" width="12.8515625" style="135" customWidth="1"/>
    <col min="5" max="5" width="12.00390625" style="135" customWidth="1"/>
    <col min="6" max="6" width="11.140625" style="137" customWidth="1"/>
    <col min="7" max="7" width="8.57421875" style="137" customWidth="1"/>
    <col min="8" max="8" width="9.57421875" style="135" bestFit="1" customWidth="1"/>
    <col min="9" max="9" width="8.28125" style="135" customWidth="1"/>
    <col min="10" max="16384" width="9.140625" style="135" customWidth="1"/>
  </cols>
  <sheetData>
    <row r="1" spans="1:9" ht="18.75">
      <c r="A1" s="1033" t="s">
        <v>682</v>
      </c>
      <c r="B1" s="1033"/>
      <c r="C1" s="1033"/>
      <c r="D1" s="1033"/>
      <c r="E1" s="1033"/>
      <c r="F1" s="1033"/>
      <c r="G1" s="1033"/>
      <c r="H1" s="1033"/>
      <c r="I1" s="1033"/>
    </row>
    <row r="2" spans="1:242" ht="18" customHeight="1">
      <c r="A2" s="1139" t="s">
        <v>731</v>
      </c>
      <c r="B2" s="1139"/>
      <c r="C2" s="1139"/>
      <c r="D2" s="1139"/>
      <c r="E2" s="1139"/>
      <c r="F2" s="1139"/>
      <c r="G2" s="1139"/>
      <c r="H2" s="1139"/>
      <c r="I2" s="1139"/>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row>
    <row r="3" spans="1:9" ht="14.25">
      <c r="A3" s="17"/>
      <c r="B3" s="139"/>
      <c r="C3" s="140"/>
      <c r="D3" s="140"/>
      <c r="E3" s="140"/>
      <c r="F3" s="140"/>
      <c r="G3" s="140"/>
      <c r="H3" s="139"/>
      <c r="I3" s="141"/>
    </row>
    <row r="4" spans="1:9" ht="16.5" customHeight="1">
      <c r="A4" s="980" t="s">
        <v>311</v>
      </c>
      <c r="B4" s="981" t="s">
        <v>312</v>
      </c>
      <c r="C4" s="129">
        <v>2006</v>
      </c>
      <c r="D4" s="1022">
        <v>2007</v>
      </c>
      <c r="E4" s="1023"/>
      <c r="F4" s="1023"/>
      <c r="G4" s="1024"/>
      <c r="H4" s="984" t="s">
        <v>313</v>
      </c>
      <c r="I4" s="985"/>
    </row>
    <row r="5" spans="1:9" ht="16.5" customHeight="1">
      <c r="A5" s="980"/>
      <c r="B5" s="982"/>
      <c r="C5" s="164" t="s">
        <v>812</v>
      </c>
      <c r="D5" s="984" t="s">
        <v>814</v>
      </c>
      <c r="E5" s="985"/>
      <c r="F5" s="984" t="s">
        <v>813</v>
      </c>
      <c r="G5" s="985"/>
      <c r="H5" s="976" t="s">
        <v>314</v>
      </c>
      <c r="I5" s="978" t="s">
        <v>315</v>
      </c>
    </row>
    <row r="6" spans="1:9" ht="12" customHeight="1">
      <c r="A6" s="980"/>
      <c r="B6" s="983"/>
      <c r="C6" s="165">
        <v>1</v>
      </c>
      <c r="D6" s="164">
        <v>2</v>
      </c>
      <c r="E6" s="133">
        <v>3</v>
      </c>
      <c r="F6" s="164">
        <v>4</v>
      </c>
      <c r="G6" s="133">
        <v>5</v>
      </c>
      <c r="H6" s="977"/>
      <c r="I6" s="979"/>
    </row>
    <row r="7" spans="1:9" ht="12" customHeight="1">
      <c r="A7" s="167"/>
      <c r="B7" s="168"/>
      <c r="C7" s="169" t="s">
        <v>316</v>
      </c>
      <c r="D7" s="164" t="s">
        <v>317</v>
      </c>
      <c r="E7" s="166" t="s">
        <v>318</v>
      </c>
      <c r="F7" s="164" t="s">
        <v>317</v>
      </c>
      <c r="G7" s="166" t="s">
        <v>318</v>
      </c>
      <c r="H7" s="977"/>
      <c r="I7" s="979"/>
    </row>
    <row r="8" spans="1:11" s="10" customFormat="1" ht="19.5" customHeight="1">
      <c r="A8" s="177">
        <v>1</v>
      </c>
      <c r="B8" s="178" t="s">
        <v>319</v>
      </c>
      <c r="C8" s="179">
        <v>129</v>
      </c>
      <c r="D8" s="180">
        <v>131</v>
      </c>
      <c r="E8" s="181">
        <v>100</v>
      </c>
      <c r="F8" s="180">
        <v>131</v>
      </c>
      <c r="G8" s="181">
        <v>100</v>
      </c>
      <c r="H8" s="182">
        <f>F8/C8%-100</f>
        <v>1.5503875968992276</v>
      </c>
      <c r="I8" s="182">
        <f>F8/D8%-100</f>
        <v>0</v>
      </c>
      <c r="K8" s="183"/>
    </row>
    <row r="9" spans="1:11" s="17" customFormat="1" ht="15" customHeight="1">
      <c r="A9" s="147"/>
      <c r="B9" s="184" t="s">
        <v>320</v>
      </c>
      <c r="C9" s="148">
        <v>83</v>
      </c>
      <c r="D9" s="526">
        <v>96</v>
      </c>
      <c r="E9" s="186">
        <v>73.2824427480916</v>
      </c>
      <c r="F9" s="185">
        <v>96</v>
      </c>
      <c r="G9" s="186">
        <v>73.2824427480916</v>
      </c>
      <c r="H9" s="187">
        <f aca="true" t="shared" si="0" ref="H9:H34">F9/C9%-100</f>
        <v>15.662650602409641</v>
      </c>
      <c r="I9" s="187">
        <f aca="true" t="shared" si="1" ref="I9:I34">F9/D9%-100</f>
        <v>0</v>
      </c>
      <c r="K9" s="18"/>
    </row>
    <row r="10" spans="1:11" ht="15" customHeight="1">
      <c r="A10" s="147"/>
      <c r="B10" s="149" t="s">
        <v>321</v>
      </c>
      <c r="C10" s="148">
        <v>15</v>
      </c>
      <c r="D10" s="86">
        <v>15</v>
      </c>
      <c r="E10" s="186">
        <v>11.450381679389313</v>
      </c>
      <c r="F10" s="86">
        <v>15</v>
      </c>
      <c r="G10" s="186">
        <v>11.450381679389313</v>
      </c>
      <c r="H10" s="187">
        <f t="shared" si="0"/>
        <v>0</v>
      </c>
      <c r="I10" s="187">
        <f t="shared" si="1"/>
        <v>0</v>
      </c>
      <c r="K10" s="146"/>
    </row>
    <row r="11" spans="1:11" ht="15" customHeight="1">
      <c r="A11" s="147"/>
      <c r="B11" s="149" t="s">
        <v>322</v>
      </c>
      <c r="C11" s="148">
        <v>7</v>
      </c>
      <c r="D11" s="86">
        <v>13</v>
      </c>
      <c r="E11" s="186">
        <v>9.923664122137405</v>
      </c>
      <c r="F11" s="86">
        <v>13</v>
      </c>
      <c r="G11" s="186">
        <v>9.923664122137405</v>
      </c>
      <c r="H11" s="187">
        <f t="shared" si="0"/>
        <v>85.7142857142857</v>
      </c>
      <c r="I11" s="187">
        <f t="shared" si="1"/>
        <v>0</v>
      </c>
      <c r="K11" s="146"/>
    </row>
    <row r="12" spans="1:11" ht="15" customHeight="1">
      <c r="A12" s="147"/>
      <c r="B12" s="149" t="s">
        <v>323</v>
      </c>
      <c r="C12" s="148">
        <v>14</v>
      </c>
      <c r="D12" s="86">
        <v>16</v>
      </c>
      <c r="E12" s="186">
        <v>12.213740458015266</v>
      </c>
      <c r="F12" s="86">
        <v>16</v>
      </c>
      <c r="G12" s="186">
        <v>12.213740458015266</v>
      </c>
      <c r="H12" s="187">
        <f t="shared" si="0"/>
        <v>14.285714285714278</v>
      </c>
      <c r="I12" s="187">
        <f t="shared" si="1"/>
        <v>0</v>
      </c>
      <c r="K12" s="146"/>
    </row>
    <row r="13" spans="1:11" s="17" customFormat="1" ht="15" customHeight="1">
      <c r="A13" s="147"/>
      <c r="B13" s="149" t="s">
        <v>715</v>
      </c>
      <c r="C13" s="148">
        <v>47</v>
      </c>
      <c r="D13" s="86">
        <v>52</v>
      </c>
      <c r="E13" s="186">
        <v>39.69465648854962</v>
      </c>
      <c r="F13" s="86">
        <v>52</v>
      </c>
      <c r="G13" s="186">
        <v>39.69465648854962</v>
      </c>
      <c r="H13" s="187">
        <f t="shared" si="0"/>
        <v>10.63829787234043</v>
      </c>
      <c r="I13" s="187">
        <f t="shared" si="1"/>
        <v>0</v>
      </c>
      <c r="K13" s="18"/>
    </row>
    <row r="14" spans="1:11" s="17" customFormat="1" ht="15" customHeight="1">
      <c r="A14" s="147"/>
      <c r="B14" s="188" t="s">
        <v>324</v>
      </c>
      <c r="C14" s="148">
        <v>29</v>
      </c>
      <c r="D14" s="86">
        <v>21</v>
      </c>
      <c r="E14" s="186">
        <v>16.030534351145036</v>
      </c>
      <c r="F14" s="86">
        <v>21</v>
      </c>
      <c r="G14" s="186">
        <v>16.030534351145036</v>
      </c>
      <c r="H14" s="187">
        <f t="shared" si="0"/>
        <v>-27.586206896551715</v>
      </c>
      <c r="I14" s="187">
        <f t="shared" si="1"/>
        <v>0</v>
      </c>
      <c r="K14" s="18"/>
    </row>
    <row r="15" spans="1:11" s="17" customFormat="1" ht="15" customHeight="1">
      <c r="A15" s="147"/>
      <c r="B15" s="188" t="s">
        <v>325</v>
      </c>
      <c r="C15" s="148">
        <v>4</v>
      </c>
      <c r="D15" s="86">
        <v>4</v>
      </c>
      <c r="E15" s="186">
        <v>3.0534351145038165</v>
      </c>
      <c r="F15" s="86">
        <v>4</v>
      </c>
      <c r="G15" s="186">
        <v>3.0534351145038165</v>
      </c>
      <c r="H15" s="187">
        <f t="shared" si="0"/>
        <v>0</v>
      </c>
      <c r="I15" s="187">
        <f t="shared" si="1"/>
        <v>0</v>
      </c>
      <c r="K15" s="18"/>
    </row>
    <row r="16" spans="1:11" s="17" customFormat="1" ht="15" customHeight="1">
      <c r="A16" s="147"/>
      <c r="B16" s="188" t="s">
        <v>326</v>
      </c>
      <c r="C16" s="148">
        <v>8</v>
      </c>
      <c r="D16" s="86">
        <v>5</v>
      </c>
      <c r="E16" s="186">
        <v>3.8167938931297707</v>
      </c>
      <c r="F16" s="86">
        <v>5</v>
      </c>
      <c r="G16" s="186">
        <v>3.8167938931297707</v>
      </c>
      <c r="H16" s="187">
        <f t="shared" si="0"/>
        <v>-37.5</v>
      </c>
      <c r="I16" s="187">
        <f t="shared" si="1"/>
        <v>0</v>
      </c>
      <c r="K16" s="18"/>
    </row>
    <row r="17" spans="1:11" s="17" customFormat="1" ht="15" customHeight="1">
      <c r="A17" s="147"/>
      <c r="B17" s="188" t="s">
        <v>327</v>
      </c>
      <c r="C17" s="148">
        <v>5</v>
      </c>
      <c r="D17" s="86">
        <v>5</v>
      </c>
      <c r="E17" s="186">
        <v>3.8167938931297707</v>
      </c>
      <c r="F17" s="86">
        <v>5</v>
      </c>
      <c r="G17" s="186">
        <v>3.8167938931297707</v>
      </c>
      <c r="H17" s="187">
        <f t="shared" si="0"/>
        <v>0</v>
      </c>
      <c r="I17" s="187">
        <f t="shared" si="1"/>
        <v>0</v>
      </c>
      <c r="K17" s="18"/>
    </row>
    <row r="18" spans="1:9" s="10" customFormat="1" ht="29.25" customHeight="1">
      <c r="A18" s="206">
        <v>2</v>
      </c>
      <c r="B18" s="207" t="s">
        <v>804</v>
      </c>
      <c r="C18" s="208">
        <v>79471.32</v>
      </c>
      <c r="D18" s="209">
        <v>130177.46</v>
      </c>
      <c r="E18" s="210">
        <v>100</v>
      </c>
      <c r="F18" s="209">
        <v>133398.82</v>
      </c>
      <c r="G18" s="210">
        <v>100</v>
      </c>
      <c r="H18" s="210">
        <f t="shared" si="0"/>
        <v>67.85781335958683</v>
      </c>
      <c r="I18" s="210">
        <f t="shared" si="1"/>
        <v>2.474591223396132</v>
      </c>
    </row>
    <row r="19" spans="1:9" s="17" customFormat="1" ht="15" customHeight="1">
      <c r="A19" s="147"/>
      <c r="B19" s="184" t="s">
        <v>328</v>
      </c>
      <c r="C19" s="190">
        <v>66379.15</v>
      </c>
      <c r="D19" s="189">
        <v>107708.82</v>
      </c>
      <c r="E19" s="187">
        <v>82.739992007833</v>
      </c>
      <c r="F19" s="191">
        <v>110726.41</v>
      </c>
      <c r="G19" s="187">
        <v>83.00404006572172</v>
      </c>
      <c r="H19" s="187">
        <f t="shared" si="0"/>
        <v>66.80902060360825</v>
      </c>
      <c r="I19" s="187">
        <f t="shared" si="1"/>
        <v>2.8016182890129073</v>
      </c>
    </row>
    <row r="20" spans="1:9" ht="15" customHeight="1">
      <c r="A20" s="147"/>
      <c r="B20" s="149" t="s">
        <v>321</v>
      </c>
      <c r="C20" s="152">
        <v>56287.82</v>
      </c>
      <c r="D20" s="148">
        <v>86591.61</v>
      </c>
      <c r="E20" s="187">
        <v>66.51812840717587</v>
      </c>
      <c r="F20" s="192">
        <v>90306.87</v>
      </c>
      <c r="G20" s="187">
        <v>67.69690316601002</v>
      </c>
      <c r="H20" s="187">
        <f t="shared" si="0"/>
        <v>60.43767550422098</v>
      </c>
      <c r="I20" s="187">
        <f t="shared" si="1"/>
        <v>4.290554246537269</v>
      </c>
    </row>
    <row r="21" spans="1:9" ht="15" customHeight="1">
      <c r="A21" s="147"/>
      <c r="B21" s="149" t="s">
        <v>322</v>
      </c>
      <c r="C21" s="152">
        <v>1419.05</v>
      </c>
      <c r="D21" s="148">
        <v>4194.59</v>
      </c>
      <c r="E21" s="187">
        <v>3.222209128984388</v>
      </c>
      <c r="F21" s="192">
        <v>3811.69</v>
      </c>
      <c r="G21" s="187">
        <v>2.857364105619525</v>
      </c>
      <c r="H21" s="187">
        <f t="shared" si="0"/>
        <v>168.60857616010713</v>
      </c>
      <c r="I21" s="187">
        <f t="shared" si="1"/>
        <v>-9.128424947372693</v>
      </c>
    </row>
    <row r="22" spans="1:9" ht="15" customHeight="1">
      <c r="A22" s="147"/>
      <c r="B22" s="149" t="s">
        <v>323</v>
      </c>
      <c r="C22" s="152">
        <v>4402.96</v>
      </c>
      <c r="D22" s="148">
        <v>7960.82</v>
      </c>
      <c r="E22" s="187">
        <v>6.115359755828697</v>
      </c>
      <c r="F22" s="192">
        <v>7909.32</v>
      </c>
      <c r="G22" s="187">
        <v>5.929077933373024</v>
      </c>
      <c r="H22" s="187">
        <f t="shared" si="0"/>
        <v>79.63642640405544</v>
      </c>
      <c r="I22" s="187">
        <f t="shared" si="1"/>
        <v>-0.6469182822875013</v>
      </c>
    </row>
    <row r="23" spans="1:9" ht="15" customHeight="1">
      <c r="A23" s="147"/>
      <c r="B23" s="150" t="s">
        <v>715</v>
      </c>
      <c r="C23" s="154">
        <v>4269.32</v>
      </c>
      <c r="D23" s="151">
        <v>8961.8</v>
      </c>
      <c r="E23" s="176">
        <v>6.884294715844049</v>
      </c>
      <c r="F23" s="193">
        <v>8698.53</v>
      </c>
      <c r="G23" s="176">
        <v>6.520694860719158</v>
      </c>
      <c r="H23" s="176">
        <f t="shared" si="0"/>
        <v>103.74509289535573</v>
      </c>
      <c r="I23" s="176">
        <f t="shared" si="1"/>
        <v>-2.9376910888437493</v>
      </c>
    </row>
    <row r="24" spans="1:9" ht="15" customHeight="1">
      <c r="A24" s="147"/>
      <c r="B24" s="155" t="s">
        <v>324</v>
      </c>
      <c r="C24" s="154">
        <v>5266.72</v>
      </c>
      <c r="D24" s="143">
        <v>6172.25</v>
      </c>
      <c r="E24" s="145">
        <v>4.741412222976236</v>
      </c>
      <c r="F24" s="194">
        <v>5858.27</v>
      </c>
      <c r="G24" s="145">
        <v>4.391545592382302</v>
      </c>
      <c r="H24" s="145">
        <f t="shared" si="0"/>
        <v>11.231848285080659</v>
      </c>
      <c r="I24" s="145">
        <f t="shared" si="1"/>
        <v>-5.086961804852351</v>
      </c>
    </row>
    <row r="25" spans="1:9" ht="15" customHeight="1">
      <c r="A25" s="147"/>
      <c r="B25" s="155" t="s">
        <v>325</v>
      </c>
      <c r="C25" s="154">
        <v>2351.65</v>
      </c>
      <c r="D25" s="143">
        <v>3022.46</v>
      </c>
      <c r="E25" s="145">
        <v>2.3217997954484595</v>
      </c>
      <c r="F25" s="194">
        <v>3047.46</v>
      </c>
      <c r="G25" s="145">
        <v>2.2844729810953353</v>
      </c>
      <c r="H25" s="145">
        <f t="shared" si="0"/>
        <v>29.588161503625116</v>
      </c>
      <c r="I25" s="145">
        <f t="shared" si="1"/>
        <v>0.8271408058336647</v>
      </c>
    </row>
    <row r="26" spans="1:9" ht="15" customHeight="1">
      <c r="A26" s="147"/>
      <c r="B26" s="155" t="s">
        <v>326</v>
      </c>
      <c r="C26" s="154">
        <v>729.22</v>
      </c>
      <c r="D26" s="143">
        <v>762.23</v>
      </c>
      <c r="E26" s="145">
        <v>0.5855314737282477</v>
      </c>
      <c r="F26" s="194">
        <v>748.58</v>
      </c>
      <c r="G26" s="145">
        <v>0.5611593865672875</v>
      </c>
      <c r="H26" s="145">
        <f t="shared" si="0"/>
        <v>2.6548915279339553</v>
      </c>
      <c r="I26" s="145">
        <f t="shared" si="1"/>
        <v>-1.7907980530810903</v>
      </c>
    </row>
    <row r="27" spans="1:9" ht="15" customHeight="1">
      <c r="A27" s="147"/>
      <c r="B27" s="155" t="s">
        <v>327</v>
      </c>
      <c r="C27" s="154">
        <v>4744.58</v>
      </c>
      <c r="D27" s="143">
        <v>12511.7</v>
      </c>
      <c r="E27" s="145">
        <v>9.611264500014059</v>
      </c>
      <c r="F27" s="153">
        <v>13018.1</v>
      </c>
      <c r="G27" s="145">
        <v>9.758781974233356</v>
      </c>
      <c r="H27" s="145">
        <f t="shared" si="0"/>
        <v>174.3783432885524</v>
      </c>
      <c r="I27" s="145">
        <f t="shared" si="1"/>
        <v>4.047411622721128</v>
      </c>
    </row>
    <row r="28" spans="1:13" s="174" customFormat="1" ht="30.75" customHeight="1">
      <c r="A28" s="177">
        <v>3</v>
      </c>
      <c r="B28" s="195" t="s">
        <v>329</v>
      </c>
      <c r="C28" s="443">
        <v>18643</v>
      </c>
      <c r="D28" s="987">
        <v>21014</v>
      </c>
      <c r="E28" s="986"/>
      <c r="F28" s="987">
        <v>23963</v>
      </c>
      <c r="G28" s="986"/>
      <c r="H28" s="173">
        <f t="shared" si="0"/>
        <v>28.536179799388492</v>
      </c>
      <c r="I28" s="173">
        <f t="shared" si="1"/>
        <v>14.033501475207018</v>
      </c>
      <c r="K28" s="7"/>
      <c r="L28" s="7"/>
      <c r="M28" s="7"/>
    </row>
    <row r="29" spans="1:13" s="174" customFormat="1" ht="19.5" customHeight="1">
      <c r="A29" s="170">
        <v>4</v>
      </c>
      <c r="B29" s="196" t="s">
        <v>330</v>
      </c>
      <c r="C29" s="197">
        <v>15</v>
      </c>
      <c r="D29" s="987">
        <v>21</v>
      </c>
      <c r="E29" s="986"/>
      <c r="F29" s="987">
        <v>16</v>
      </c>
      <c r="G29" s="986"/>
      <c r="H29" s="173">
        <f t="shared" si="0"/>
        <v>6.666666666666671</v>
      </c>
      <c r="I29" s="173">
        <f t="shared" si="1"/>
        <v>-23.80952380952381</v>
      </c>
      <c r="K29" s="7"/>
      <c r="L29" s="7"/>
      <c r="M29" s="7"/>
    </row>
    <row r="30" spans="1:13" s="174" customFormat="1" ht="19.5" customHeight="1">
      <c r="A30" s="177">
        <v>5</v>
      </c>
      <c r="B30" s="178" t="s">
        <v>331</v>
      </c>
      <c r="C30" s="198">
        <v>83</v>
      </c>
      <c r="D30" s="987">
        <v>93</v>
      </c>
      <c r="E30" s="986"/>
      <c r="F30" s="987">
        <v>84</v>
      </c>
      <c r="G30" s="986"/>
      <c r="H30" s="173">
        <f t="shared" si="0"/>
        <v>1.2048192771084416</v>
      </c>
      <c r="I30" s="173">
        <f t="shared" si="1"/>
        <v>-9.677419354838719</v>
      </c>
      <c r="K30" s="7"/>
      <c r="L30" s="7"/>
      <c r="M30" s="7"/>
    </row>
    <row r="31" spans="1:13" s="174" customFormat="1" ht="19.5" customHeight="1">
      <c r="A31" s="170">
        <v>6</v>
      </c>
      <c r="B31" s="171" t="s">
        <v>332</v>
      </c>
      <c r="C31" s="199">
        <v>8220</v>
      </c>
      <c r="D31" s="987">
        <v>15861</v>
      </c>
      <c r="E31" s="986"/>
      <c r="F31" s="987">
        <v>6799</v>
      </c>
      <c r="G31" s="986"/>
      <c r="H31" s="173">
        <f t="shared" si="0"/>
        <v>-17.287104622871055</v>
      </c>
      <c r="I31" s="173">
        <f t="shared" si="1"/>
        <v>-57.1338503246958</v>
      </c>
      <c r="K31" s="7"/>
      <c r="L31" s="7"/>
      <c r="M31" s="7"/>
    </row>
    <row r="32" spans="1:13" s="174" customFormat="1" ht="11.25" customHeight="1">
      <c r="A32" s="177">
        <v>7</v>
      </c>
      <c r="B32" s="200" t="s">
        <v>732</v>
      </c>
      <c r="C32" s="201"/>
      <c r="D32" s="1016"/>
      <c r="E32" s="1017"/>
      <c r="F32" s="1016"/>
      <c r="G32" s="1017"/>
      <c r="H32" s="201"/>
      <c r="I32" s="182"/>
      <c r="K32" s="7"/>
      <c r="L32" s="7"/>
      <c r="M32" s="7"/>
    </row>
    <row r="33" spans="1:13" ht="12.75" customHeight="1">
      <c r="A33" s="147"/>
      <c r="B33" s="157" t="s">
        <v>729</v>
      </c>
      <c r="C33" s="158">
        <v>52.27</v>
      </c>
      <c r="D33" s="1014">
        <v>70.79</v>
      </c>
      <c r="E33" s="1015"/>
      <c r="F33" s="1014">
        <v>76.58</v>
      </c>
      <c r="G33" s="1015"/>
      <c r="H33" s="187">
        <f t="shared" si="0"/>
        <v>46.508513487660196</v>
      </c>
      <c r="I33" s="187">
        <f t="shared" si="1"/>
        <v>8.179121344822704</v>
      </c>
      <c r="K33" s="7"/>
      <c r="L33" s="7"/>
      <c r="M33" s="7"/>
    </row>
    <row r="34" spans="1:13" ht="16.5" customHeight="1">
      <c r="A34" s="159"/>
      <c r="B34" s="160" t="s">
        <v>730</v>
      </c>
      <c r="C34" s="161">
        <v>18.83</v>
      </c>
      <c r="D34" s="1014">
        <v>34.12</v>
      </c>
      <c r="E34" s="1015"/>
      <c r="F34" s="1014">
        <v>31.89</v>
      </c>
      <c r="G34" s="1015"/>
      <c r="H34" s="176">
        <f t="shared" si="0"/>
        <v>69.35740839086566</v>
      </c>
      <c r="I34" s="176">
        <f t="shared" si="1"/>
        <v>-6.535756154747929</v>
      </c>
      <c r="K34" s="7"/>
      <c r="L34" s="7"/>
      <c r="M34" s="7"/>
    </row>
    <row r="35" spans="1:13" s="174" customFormat="1" ht="25.5" customHeight="1">
      <c r="A35" s="170">
        <v>8</v>
      </c>
      <c r="B35" s="195" t="s">
        <v>333</v>
      </c>
      <c r="C35" s="202">
        <f>C29*C34/C18%</f>
        <v>0.355411235147472</v>
      </c>
      <c r="D35" s="1011">
        <f>D29*D34/D18%</f>
        <v>0.5504178680395209</v>
      </c>
      <c r="E35" s="1011"/>
      <c r="F35" s="1011">
        <f>F29*F34/F18%</f>
        <v>0.38249213898593704</v>
      </c>
      <c r="G35" s="1011"/>
      <c r="H35" s="173"/>
      <c r="I35" s="173"/>
      <c r="K35" s="7"/>
      <c r="L35" s="7"/>
      <c r="M35" s="7"/>
    </row>
    <row r="36" spans="1:13" ht="25.5" customHeight="1">
      <c r="A36" s="142"/>
      <c r="B36" s="156" t="s">
        <v>334</v>
      </c>
      <c r="C36" s="137">
        <v>636862</v>
      </c>
      <c r="D36" s="1012">
        <v>699518</v>
      </c>
      <c r="E36" s="1013"/>
      <c r="F36" s="1012">
        <v>699518</v>
      </c>
      <c r="G36" s="1013"/>
      <c r="H36" s="145"/>
      <c r="I36" s="145"/>
      <c r="K36" s="7"/>
      <c r="L36" s="7"/>
      <c r="M36" s="7"/>
    </row>
    <row r="37" spans="1:13" s="174" customFormat="1" ht="36" customHeight="1">
      <c r="A37" s="203">
        <v>9</v>
      </c>
      <c r="B37" s="204" t="s">
        <v>335</v>
      </c>
      <c r="C37" s="1138">
        <f>C18/C36%</f>
        <v>12.478577776661194</v>
      </c>
      <c r="D37" s="1009">
        <f>D18/D36%</f>
        <v>18.60959403474964</v>
      </c>
      <c r="E37" s="1010"/>
      <c r="F37" s="1009">
        <f>F18/F36%</f>
        <v>19.070105415443205</v>
      </c>
      <c r="G37" s="1010"/>
      <c r="H37" s="173"/>
      <c r="I37" s="173"/>
      <c r="K37" s="7"/>
      <c r="L37" s="7"/>
      <c r="M37" s="7"/>
    </row>
    <row r="38" spans="9:12" ht="12.75">
      <c r="I38" s="18"/>
      <c r="K38" s="7"/>
      <c r="L38" s="7"/>
    </row>
    <row r="39" spans="2:9" ht="12.75">
      <c r="B39" s="162" t="s">
        <v>336</v>
      </c>
      <c r="D39" s="146"/>
      <c r="E39" s="146"/>
      <c r="F39" s="163"/>
      <c r="I39" s="18"/>
    </row>
    <row r="40" ht="12.75">
      <c r="I40" s="18"/>
    </row>
    <row r="41" spans="4:9" ht="12.75">
      <c r="D41" s="146"/>
      <c r="E41" s="146"/>
      <c r="F41" s="163"/>
      <c r="I41" s="18"/>
    </row>
    <row r="42" ht="12.75">
      <c r="I42" s="18"/>
    </row>
    <row r="43" ht="12.75">
      <c r="I43" s="18"/>
    </row>
    <row r="44" ht="12.75">
      <c r="I44" s="18"/>
    </row>
    <row r="45" ht="12.75">
      <c r="I45" s="18"/>
    </row>
    <row r="46" ht="12.75">
      <c r="I46" s="18"/>
    </row>
    <row r="47" ht="12.75">
      <c r="I47" s="18"/>
    </row>
    <row r="48" ht="12.75">
      <c r="I48" s="18"/>
    </row>
    <row r="49" ht="12.75">
      <c r="I49" s="18"/>
    </row>
    <row r="50" ht="12.75">
      <c r="I50" s="18"/>
    </row>
    <row r="51" ht="12.75">
      <c r="I51" s="18"/>
    </row>
    <row r="52" ht="12.75">
      <c r="I52" s="18"/>
    </row>
    <row r="53" ht="12.75">
      <c r="I53" s="18"/>
    </row>
    <row r="54" ht="12.75">
      <c r="I54" s="18"/>
    </row>
    <row r="55" ht="12.75">
      <c r="I55" s="18"/>
    </row>
    <row r="56" ht="12.75">
      <c r="I56" s="18"/>
    </row>
    <row r="57" ht="12.75">
      <c r="I57" s="18"/>
    </row>
    <row r="58" ht="12.75">
      <c r="I58" s="18"/>
    </row>
    <row r="59" ht="12.75">
      <c r="I59" s="18"/>
    </row>
    <row r="60" ht="12.75">
      <c r="I60" s="18"/>
    </row>
    <row r="61" ht="12.75">
      <c r="I61" s="18"/>
    </row>
    <row r="62" ht="12.75">
      <c r="I62" s="18"/>
    </row>
    <row r="63" ht="12.75">
      <c r="I63" s="18"/>
    </row>
    <row r="64" ht="12.75">
      <c r="I64" s="18"/>
    </row>
    <row r="65" ht="12.75">
      <c r="I65" s="18"/>
    </row>
    <row r="66" ht="12.75">
      <c r="I66" s="18"/>
    </row>
    <row r="67" ht="12.75">
      <c r="I67" s="18"/>
    </row>
    <row r="68" ht="12.75">
      <c r="I68" s="18"/>
    </row>
    <row r="69" ht="12.75">
      <c r="I69" s="18"/>
    </row>
    <row r="70" ht="12.75">
      <c r="I70" s="18"/>
    </row>
    <row r="71" ht="12.75">
      <c r="I71" s="18"/>
    </row>
    <row r="72" ht="12.75">
      <c r="I72" s="18"/>
    </row>
    <row r="73" ht="12.75">
      <c r="I73" s="18"/>
    </row>
    <row r="74" ht="12.75">
      <c r="I74" s="18"/>
    </row>
    <row r="75" ht="12.75">
      <c r="I75" s="18"/>
    </row>
    <row r="76" ht="12.75">
      <c r="I76" s="18"/>
    </row>
    <row r="77" ht="12.75">
      <c r="I77" s="18"/>
    </row>
    <row r="78" ht="12.75">
      <c r="I78" s="18"/>
    </row>
    <row r="79" ht="12.75">
      <c r="I79" s="18"/>
    </row>
    <row r="80" ht="12.75">
      <c r="I80" s="18"/>
    </row>
    <row r="81" ht="12.75">
      <c r="I81" s="18"/>
    </row>
    <row r="82" ht="12.75">
      <c r="I82" s="18"/>
    </row>
    <row r="83" ht="12.75">
      <c r="I83" s="18"/>
    </row>
    <row r="84" ht="12.75">
      <c r="I84" s="18"/>
    </row>
    <row r="85" ht="12.75">
      <c r="I85" s="18"/>
    </row>
    <row r="86" ht="12.75">
      <c r="I86" s="18"/>
    </row>
    <row r="87" ht="12.75">
      <c r="I87" s="18"/>
    </row>
    <row r="88" ht="12.75">
      <c r="I88" s="18"/>
    </row>
    <row r="89" ht="12.75">
      <c r="I89" s="18"/>
    </row>
    <row r="90" ht="12.75">
      <c r="I90" s="18"/>
    </row>
    <row r="91" ht="12.75">
      <c r="I91" s="18"/>
    </row>
    <row r="92" ht="12.75">
      <c r="I92" s="18"/>
    </row>
    <row r="93" ht="12.75">
      <c r="I93" s="18"/>
    </row>
    <row r="94" ht="12.75">
      <c r="I94" s="18"/>
    </row>
    <row r="95" ht="12.75">
      <c r="I95" s="18"/>
    </row>
    <row r="96" ht="12.75">
      <c r="I96" s="18"/>
    </row>
    <row r="97" ht="12.75">
      <c r="I97" s="18"/>
    </row>
    <row r="98" ht="12.75">
      <c r="I98" s="18"/>
    </row>
    <row r="99" ht="12.75">
      <c r="I99" s="18"/>
    </row>
    <row r="100" ht="12.75">
      <c r="I100" s="18"/>
    </row>
    <row r="101" ht="12.75">
      <c r="I101" s="18"/>
    </row>
    <row r="102" ht="12.75">
      <c r="I102" s="18"/>
    </row>
    <row r="103" ht="12.75">
      <c r="I103" s="18"/>
    </row>
    <row r="104" ht="12.75">
      <c r="I104" s="18"/>
    </row>
    <row r="105" ht="12.75">
      <c r="I105" s="18"/>
    </row>
    <row r="106" ht="12.75">
      <c r="I106" s="18"/>
    </row>
    <row r="107" ht="12.75">
      <c r="I107" s="18"/>
    </row>
    <row r="108" ht="12.75">
      <c r="I108" s="18"/>
    </row>
    <row r="109" ht="12.75">
      <c r="I109" s="18"/>
    </row>
    <row r="110" ht="12.75">
      <c r="I110" s="18"/>
    </row>
    <row r="111" ht="12.75">
      <c r="I111" s="18"/>
    </row>
    <row r="112" ht="12.75">
      <c r="I112" s="18"/>
    </row>
    <row r="113" ht="12.75">
      <c r="I113" s="18"/>
    </row>
    <row r="114" ht="12.75">
      <c r="I114" s="18"/>
    </row>
    <row r="115" ht="12.75">
      <c r="I115" s="18"/>
    </row>
    <row r="116" ht="12.75">
      <c r="I116" s="18"/>
    </row>
    <row r="117" ht="12.75">
      <c r="I117" s="18"/>
    </row>
    <row r="118" ht="12.75">
      <c r="I118" s="18"/>
    </row>
    <row r="119" ht="12.75">
      <c r="I119" s="18"/>
    </row>
    <row r="120" ht="12.75">
      <c r="I120" s="18"/>
    </row>
    <row r="121" ht="12.75">
      <c r="I121" s="18"/>
    </row>
    <row r="122" ht="12.75">
      <c r="I122" s="18"/>
    </row>
    <row r="123" ht="12.75">
      <c r="I123" s="18"/>
    </row>
    <row r="124" ht="12.75">
      <c r="I124" s="18"/>
    </row>
    <row r="125" ht="12.75">
      <c r="I125" s="18"/>
    </row>
    <row r="126" ht="12.75">
      <c r="I126" s="18"/>
    </row>
    <row r="127" ht="12.75">
      <c r="I127" s="18"/>
    </row>
    <row r="128" ht="12.75">
      <c r="I128" s="18"/>
    </row>
    <row r="129" ht="12.75">
      <c r="I129" s="18"/>
    </row>
    <row r="130" ht="12.75">
      <c r="I130" s="18"/>
    </row>
  </sheetData>
  <mergeCells count="30">
    <mergeCell ref="H4:I4"/>
    <mergeCell ref="D5:E5"/>
    <mergeCell ref="F5:G5"/>
    <mergeCell ref="H5:H7"/>
    <mergeCell ref="I5:I7"/>
    <mergeCell ref="D4:G4"/>
    <mergeCell ref="A2:I2"/>
    <mergeCell ref="D33:E33"/>
    <mergeCell ref="F33:G33"/>
    <mergeCell ref="D29:E29"/>
    <mergeCell ref="F29:G29"/>
    <mergeCell ref="D28:E28"/>
    <mergeCell ref="F28:G28"/>
    <mergeCell ref="A4:A6"/>
    <mergeCell ref="B4:B6"/>
    <mergeCell ref="D30:E30"/>
    <mergeCell ref="F30:G30"/>
    <mergeCell ref="D32:E32"/>
    <mergeCell ref="D31:E31"/>
    <mergeCell ref="F31:G31"/>
    <mergeCell ref="A1:I1"/>
    <mergeCell ref="D37:E37"/>
    <mergeCell ref="F37:G37"/>
    <mergeCell ref="D35:E35"/>
    <mergeCell ref="F35:G35"/>
    <mergeCell ref="D36:E36"/>
    <mergeCell ref="F36:G36"/>
    <mergeCell ref="D34:E34"/>
    <mergeCell ref="F34:G34"/>
    <mergeCell ref="F32:G32"/>
  </mergeCells>
  <printOptions/>
  <pageMargins left="2" right="2" top="1.3" bottom="1.3" header="0.5" footer="0.5"/>
  <pageSetup fitToHeight="1" fitToWidth="1" horizontalDpi="600" verticalDpi="600" orientation="portrait" paperSize="9" scale="48" r:id="rId1"/>
</worksheet>
</file>

<file path=xl/worksheets/sheet6.xml><?xml version="1.0" encoding="utf-8"?>
<worksheet xmlns="http://schemas.openxmlformats.org/spreadsheetml/2006/main" xmlns:r="http://schemas.openxmlformats.org/officeDocument/2006/relationships">
  <sheetPr>
    <pageSetUpPr fitToPage="1"/>
  </sheetPr>
  <dimension ref="A1:I115"/>
  <sheetViews>
    <sheetView workbookViewId="0" topLeftCell="A1">
      <selection activeCell="C7" sqref="C7"/>
    </sheetView>
  </sheetViews>
  <sheetFormatPr defaultColWidth="9.140625" defaultRowHeight="12.75"/>
  <cols>
    <col min="1" max="1" width="4.7109375" style="135" bestFit="1" customWidth="1"/>
    <col min="2" max="2" width="27.00390625" style="135" customWidth="1"/>
    <col min="3" max="3" width="21.140625" style="135" bestFit="1" customWidth="1"/>
    <col min="4" max="4" width="12.8515625" style="135" customWidth="1"/>
    <col min="5" max="5" width="13.57421875" style="135" customWidth="1"/>
    <col min="6" max="6" width="12.28125" style="137" bestFit="1" customWidth="1"/>
    <col min="7" max="7" width="10.140625" style="137" customWidth="1"/>
    <col min="8" max="8" width="9.57421875" style="135" bestFit="1" customWidth="1"/>
    <col min="9" max="9" width="8.28125" style="135" customWidth="1"/>
    <col min="10" max="16384" width="9.140625" style="135" customWidth="1"/>
  </cols>
  <sheetData>
    <row r="1" spans="1:9" ht="15.75">
      <c r="A1" s="1008" t="s">
        <v>683</v>
      </c>
      <c r="B1" s="1008"/>
      <c r="C1" s="1008"/>
      <c r="D1" s="1008"/>
      <c r="E1" s="1008"/>
      <c r="F1" s="163"/>
      <c r="I1" s="18"/>
    </row>
    <row r="2" spans="1:7" ht="18.75">
      <c r="A2" s="969" t="s">
        <v>796</v>
      </c>
      <c r="B2" s="969"/>
      <c r="C2" s="969"/>
      <c r="D2" s="969"/>
      <c r="E2" s="969"/>
      <c r="F2" s="135"/>
      <c r="G2" s="135"/>
    </row>
    <row r="3" spans="1:7" ht="20.25">
      <c r="A3" s="498"/>
      <c r="B3" s="498"/>
      <c r="C3" s="498"/>
      <c r="D3" s="498"/>
      <c r="E3" s="498"/>
      <c r="F3" s="135"/>
      <c r="G3" s="135"/>
    </row>
    <row r="4" spans="1:7" ht="23.25" customHeight="1">
      <c r="A4" s="970" t="s">
        <v>311</v>
      </c>
      <c r="B4" s="971" t="s">
        <v>338</v>
      </c>
      <c r="C4" s="971" t="s">
        <v>339</v>
      </c>
      <c r="D4" s="517" t="s">
        <v>340</v>
      </c>
      <c r="E4" s="971" t="s">
        <v>341</v>
      </c>
      <c r="F4" s="135"/>
      <c r="G4" s="135"/>
    </row>
    <row r="5" spans="1:7" ht="23.25" customHeight="1">
      <c r="A5" s="970"/>
      <c r="B5" s="972"/>
      <c r="C5" s="972"/>
      <c r="D5" s="518" t="s">
        <v>342</v>
      </c>
      <c r="E5" s="972"/>
      <c r="F5" s="135"/>
      <c r="G5" s="135"/>
    </row>
    <row r="6" spans="1:7" ht="25.5">
      <c r="A6" s="508">
        <v>1</v>
      </c>
      <c r="B6" s="509" t="s">
        <v>716</v>
      </c>
      <c r="C6" s="509" t="s">
        <v>343</v>
      </c>
      <c r="D6" s="508">
        <v>9</v>
      </c>
      <c r="E6" s="508" t="s">
        <v>344</v>
      </c>
      <c r="F6" s="135"/>
      <c r="G6" s="135"/>
    </row>
    <row r="7" spans="1:7" ht="25.5">
      <c r="A7" s="510">
        <v>2</v>
      </c>
      <c r="B7" s="511" t="s">
        <v>717</v>
      </c>
      <c r="C7" s="511" t="s">
        <v>345</v>
      </c>
      <c r="D7" s="510">
        <v>40</v>
      </c>
      <c r="E7" s="510" t="s">
        <v>346</v>
      </c>
      <c r="F7" s="135"/>
      <c r="G7" s="135"/>
    </row>
    <row r="8" spans="1:7" ht="25.5">
      <c r="A8" s="510">
        <v>3</v>
      </c>
      <c r="B8" s="511" t="s">
        <v>741</v>
      </c>
      <c r="C8" s="511" t="s">
        <v>345</v>
      </c>
      <c r="D8" s="510">
        <v>20</v>
      </c>
      <c r="E8" s="510" t="s">
        <v>664</v>
      </c>
      <c r="G8" s="18"/>
    </row>
    <row r="9" spans="1:7" ht="25.5">
      <c r="A9" s="510">
        <v>4</v>
      </c>
      <c r="B9" s="511" t="s">
        <v>718</v>
      </c>
      <c r="C9" s="511" t="s">
        <v>343</v>
      </c>
      <c r="D9" s="510">
        <v>6</v>
      </c>
      <c r="E9" s="510" t="s">
        <v>665</v>
      </c>
      <c r="G9" s="18"/>
    </row>
    <row r="10" spans="1:7" ht="25.5">
      <c r="A10" s="510">
        <v>5</v>
      </c>
      <c r="B10" s="511" t="s">
        <v>742</v>
      </c>
      <c r="C10" s="511" t="s">
        <v>345</v>
      </c>
      <c r="D10" s="510">
        <v>20</v>
      </c>
      <c r="E10" s="510" t="s">
        <v>666</v>
      </c>
      <c r="F10" s="18"/>
      <c r="G10" s="135"/>
    </row>
    <row r="11" spans="1:7" ht="25.5">
      <c r="A11" s="512">
        <v>6</v>
      </c>
      <c r="B11" s="513" t="s">
        <v>743</v>
      </c>
      <c r="C11" s="513" t="s">
        <v>345</v>
      </c>
      <c r="D11" s="512">
        <v>160</v>
      </c>
      <c r="E11" s="512" t="s">
        <v>677</v>
      </c>
      <c r="F11" s="18"/>
      <c r="G11" s="135"/>
    </row>
    <row r="12" spans="1:7" ht="25.5">
      <c r="A12" s="143">
        <v>7</v>
      </c>
      <c r="B12" s="516" t="s">
        <v>747</v>
      </c>
      <c r="C12" s="516" t="s">
        <v>748</v>
      </c>
      <c r="D12" s="143">
        <v>11</v>
      </c>
      <c r="E12" s="514" t="s">
        <v>749</v>
      </c>
      <c r="G12" s="18"/>
    </row>
    <row r="13" spans="1:7" ht="25.5">
      <c r="A13" s="143">
        <v>8</v>
      </c>
      <c r="B13" s="516" t="s">
        <v>750</v>
      </c>
      <c r="C13" s="516" t="s">
        <v>343</v>
      </c>
      <c r="D13" s="143">
        <v>96</v>
      </c>
      <c r="E13" s="514" t="s">
        <v>751</v>
      </c>
      <c r="G13" s="18"/>
    </row>
    <row r="14" spans="1:9" ht="25.5">
      <c r="A14" s="143">
        <v>9</v>
      </c>
      <c r="B14" s="516" t="s">
        <v>752</v>
      </c>
      <c r="C14" s="516" t="s">
        <v>748</v>
      </c>
      <c r="D14" s="143">
        <v>194</v>
      </c>
      <c r="E14" s="514" t="s">
        <v>753</v>
      </c>
      <c r="I14" s="18"/>
    </row>
    <row r="15" spans="1:9" ht="25.5">
      <c r="A15" s="143">
        <v>10</v>
      </c>
      <c r="B15" s="516" t="s">
        <v>754</v>
      </c>
      <c r="C15" s="516" t="s">
        <v>748</v>
      </c>
      <c r="D15" s="143">
        <v>80</v>
      </c>
      <c r="E15" s="514" t="s">
        <v>755</v>
      </c>
      <c r="I15" s="18"/>
    </row>
    <row r="16" spans="1:9" ht="25.5">
      <c r="A16" s="143">
        <v>11</v>
      </c>
      <c r="B16" s="516" t="s">
        <v>762</v>
      </c>
      <c r="C16" s="516" t="s">
        <v>343</v>
      </c>
      <c r="D16" s="143">
        <v>6</v>
      </c>
      <c r="E16" s="515" t="s">
        <v>763</v>
      </c>
      <c r="I16" s="18"/>
    </row>
    <row r="17" spans="1:9" ht="25.5">
      <c r="A17" s="143">
        <v>12</v>
      </c>
      <c r="B17" s="516" t="s">
        <v>764</v>
      </c>
      <c r="C17" s="516" t="s">
        <v>343</v>
      </c>
      <c r="D17" s="143">
        <v>12</v>
      </c>
      <c r="E17" s="515" t="s">
        <v>765</v>
      </c>
      <c r="I17" s="18"/>
    </row>
    <row r="18" spans="1:9" ht="25.5">
      <c r="A18" s="143">
        <v>13</v>
      </c>
      <c r="B18" s="516" t="s">
        <v>766</v>
      </c>
      <c r="C18" s="516" t="s">
        <v>343</v>
      </c>
      <c r="D18" s="143">
        <v>19.5</v>
      </c>
      <c r="E18" s="515" t="s">
        <v>767</v>
      </c>
      <c r="I18" s="18"/>
    </row>
    <row r="19" spans="1:9" ht="25.5">
      <c r="A19" s="143">
        <v>14</v>
      </c>
      <c r="B19" s="516" t="s">
        <v>788</v>
      </c>
      <c r="C19" s="516" t="s">
        <v>343</v>
      </c>
      <c r="D19" s="143">
        <v>29.4</v>
      </c>
      <c r="E19" s="514" t="s">
        <v>789</v>
      </c>
      <c r="I19" s="18"/>
    </row>
    <row r="20" spans="1:9" ht="25.5">
      <c r="A20" s="143">
        <v>15</v>
      </c>
      <c r="B20" s="516" t="s">
        <v>790</v>
      </c>
      <c r="C20" s="516" t="s">
        <v>748</v>
      </c>
      <c r="D20" s="143">
        <v>6.25</v>
      </c>
      <c r="E20" s="514" t="s">
        <v>791</v>
      </c>
      <c r="I20" s="18"/>
    </row>
    <row r="21" spans="1:9" ht="25.5">
      <c r="A21" s="143">
        <v>16</v>
      </c>
      <c r="B21" s="516" t="s">
        <v>792</v>
      </c>
      <c r="C21" s="516" t="s">
        <v>343</v>
      </c>
      <c r="D21" s="143">
        <v>24.35</v>
      </c>
      <c r="E21" s="514" t="s">
        <v>793</v>
      </c>
      <c r="I21" s="18"/>
    </row>
    <row r="22" spans="1:9" ht="25.5">
      <c r="A22" s="143">
        <v>17</v>
      </c>
      <c r="B22" s="516" t="s">
        <v>794</v>
      </c>
      <c r="C22" s="516" t="s">
        <v>343</v>
      </c>
      <c r="D22" s="143">
        <v>20</v>
      </c>
      <c r="E22" s="514" t="s">
        <v>795</v>
      </c>
      <c r="I22" s="18"/>
    </row>
    <row r="23" spans="1:9" ht="25.5">
      <c r="A23" s="143">
        <v>18</v>
      </c>
      <c r="B23" s="516" t="s">
        <v>815</v>
      </c>
      <c r="C23" s="516" t="s">
        <v>748</v>
      </c>
      <c r="D23" s="143">
        <v>84</v>
      </c>
      <c r="E23" s="528" t="s">
        <v>816</v>
      </c>
      <c r="I23" s="18"/>
    </row>
    <row r="24" spans="1:9" ht="25.5">
      <c r="A24" s="143">
        <v>19</v>
      </c>
      <c r="B24" s="516" t="s">
        <v>817</v>
      </c>
      <c r="C24" s="516" t="s">
        <v>748</v>
      </c>
      <c r="D24" s="143">
        <v>122</v>
      </c>
      <c r="E24" s="528" t="s">
        <v>818</v>
      </c>
      <c r="I24" s="18"/>
    </row>
    <row r="25" spans="1:9" ht="12.75">
      <c r="A25" s="987" t="s">
        <v>316</v>
      </c>
      <c r="B25" s="968"/>
      <c r="C25" s="986"/>
      <c r="D25" s="529">
        <f>SUM(D6:D24)</f>
        <v>959.5</v>
      </c>
      <c r="E25" s="527"/>
      <c r="I25" s="18"/>
    </row>
    <row r="26" ht="12.75">
      <c r="G26" s="18"/>
    </row>
    <row r="27" ht="12.75">
      <c r="I27" s="18"/>
    </row>
    <row r="28" ht="12.75">
      <c r="I28" s="18"/>
    </row>
    <row r="29" ht="12.75">
      <c r="I29" s="18"/>
    </row>
    <row r="30" ht="12.75">
      <c r="I30" s="18"/>
    </row>
    <row r="31" ht="12.75">
      <c r="I31" s="18"/>
    </row>
    <row r="32" ht="12.75">
      <c r="I32" s="18"/>
    </row>
    <row r="33" ht="12.75">
      <c r="I33" s="18"/>
    </row>
    <row r="34" ht="12.75">
      <c r="I34" s="18"/>
    </row>
    <row r="35" ht="12.75">
      <c r="I35" s="18"/>
    </row>
    <row r="36" ht="12.75">
      <c r="I36" s="18"/>
    </row>
    <row r="37" ht="12.75">
      <c r="I37" s="18"/>
    </row>
    <row r="38" ht="12.75">
      <c r="I38" s="18"/>
    </row>
    <row r="39" ht="12.75">
      <c r="I39" s="18"/>
    </row>
    <row r="40" ht="12.75">
      <c r="I40" s="18"/>
    </row>
    <row r="41" ht="12.75">
      <c r="I41" s="18"/>
    </row>
    <row r="42" ht="12.75">
      <c r="I42" s="18"/>
    </row>
    <row r="43" ht="12.75">
      <c r="I43" s="18"/>
    </row>
    <row r="44" ht="12.75">
      <c r="I44" s="18"/>
    </row>
    <row r="45" ht="12.75">
      <c r="I45" s="18"/>
    </row>
    <row r="46" ht="12.75">
      <c r="I46" s="18"/>
    </row>
    <row r="47" ht="12.75">
      <c r="I47" s="18"/>
    </row>
    <row r="48" ht="12.75">
      <c r="I48" s="18"/>
    </row>
    <row r="49" ht="12.75">
      <c r="I49" s="18"/>
    </row>
    <row r="50" ht="12.75">
      <c r="I50" s="18"/>
    </row>
    <row r="51" ht="12.75">
      <c r="I51" s="18"/>
    </row>
    <row r="52" ht="12.75">
      <c r="I52" s="18"/>
    </row>
    <row r="53" ht="12.75">
      <c r="I53" s="18"/>
    </row>
    <row r="54" ht="12.75">
      <c r="I54" s="18"/>
    </row>
    <row r="55" ht="12.75">
      <c r="I55" s="18"/>
    </row>
    <row r="56" ht="12.75">
      <c r="I56" s="18"/>
    </row>
    <row r="57" ht="12.75">
      <c r="I57" s="18"/>
    </row>
    <row r="58" ht="12.75">
      <c r="I58" s="18"/>
    </row>
    <row r="59" ht="12.75">
      <c r="I59" s="18"/>
    </row>
    <row r="60" ht="12.75">
      <c r="I60" s="18"/>
    </row>
    <row r="61" ht="12.75">
      <c r="I61" s="18"/>
    </row>
    <row r="62" ht="12.75">
      <c r="I62" s="18"/>
    </row>
    <row r="63" ht="12.75">
      <c r="I63" s="18"/>
    </row>
    <row r="64" ht="12.75">
      <c r="I64" s="18"/>
    </row>
    <row r="65" ht="12.75">
      <c r="I65" s="18"/>
    </row>
    <row r="66" ht="12.75">
      <c r="I66" s="18"/>
    </row>
    <row r="67" ht="12.75">
      <c r="I67" s="18"/>
    </row>
    <row r="68" ht="12.75">
      <c r="I68" s="18"/>
    </row>
    <row r="69" ht="12.75">
      <c r="I69" s="18"/>
    </row>
    <row r="70" ht="12.75">
      <c r="I70" s="18"/>
    </row>
    <row r="71" ht="12.75">
      <c r="I71" s="18"/>
    </row>
    <row r="72" ht="12.75">
      <c r="I72" s="18"/>
    </row>
    <row r="73" ht="12.75">
      <c r="I73" s="18"/>
    </row>
    <row r="74" ht="12.75">
      <c r="I74" s="18"/>
    </row>
    <row r="75" ht="12.75">
      <c r="I75" s="18"/>
    </row>
    <row r="76" ht="12.75">
      <c r="I76" s="18"/>
    </row>
    <row r="77" ht="12.75">
      <c r="I77" s="18"/>
    </row>
    <row r="78" ht="12.75">
      <c r="I78" s="18"/>
    </row>
    <row r="79" ht="12.75">
      <c r="I79" s="18"/>
    </row>
    <row r="80" ht="12.75">
      <c r="I80" s="18"/>
    </row>
    <row r="81" ht="12.75">
      <c r="I81" s="18"/>
    </row>
    <row r="82" ht="12.75">
      <c r="I82" s="18"/>
    </row>
    <row r="83" ht="12.75">
      <c r="I83" s="18"/>
    </row>
    <row r="84" ht="12.75">
      <c r="I84" s="18"/>
    </row>
    <row r="85" ht="12.75">
      <c r="I85" s="18"/>
    </row>
    <row r="86" ht="12.75">
      <c r="I86" s="18"/>
    </row>
    <row r="87" ht="12.75">
      <c r="I87" s="18"/>
    </row>
    <row r="88" ht="12.75">
      <c r="I88" s="18"/>
    </row>
    <row r="89" ht="12.75">
      <c r="I89" s="18"/>
    </row>
    <row r="90" ht="12.75">
      <c r="I90" s="18"/>
    </row>
    <row r="91" ht="12.75">
      <c r="I91" s="18"/>
    </row>
    <row r="92" ht="12.75">
      <c r="I92" s="18"/>
    </row>
    <row r="93" ht="12.75">
      <c r="I93" s="18"/>
    </row>
    <row r="94" ht="12.75">
      <c r="I94" s="18"/>
    </row>
    <row r="95" ht="12.75">
      <c r="I95" s="18"/>
    </row>
    <row r="96" ht="12.75">
      <c r="I96" s="18"/>
    </row>
    <row r="97" ht="12.75">
      <c r="I97" s="18"/>
    </row>
    <row r="98" ht="12.75">
      <c r="I98" s="18"/>
    </row>
    <row r="99" ht="12.75">
      <c r="I99" s="18"/>
    </row>
    <row r="100" ht="12.75">
      <c r="I100" s="18"/>
    </row>
    <row r="101" ht="12.75">
      <c r="I101" s="18"/>
    </row>
    <row r="102" ht="12.75">
      <c r="I102" s="18"/>
    </row>
    <row r="103" ht="12.75">
      <c r="I103" s="18"/>
    </row>
    <row r="104" ht="12.75">
      <c r="I104" s="18"/>
    </row>
    <row r="105" ht="12.75">
      <c r="I105" s="18"/>
    </row>
    <row r="106" ht="12.75">
      <c r="I106" s="18"/>
    </row>
    <row r="107" ht="12.75">
      <c r="I107" s="18"/>
    </row>
    <row r="108" ht="12.75">
      <c r="I108" s="18"/>
    </row>
    <row r="109" ht="12.75">
      <c r="I109" s="18"/>
    </row>
    <row r="110" ht="12.75">
      <c r="I110" s="18"/>
    </row>
    <row r="111" ht="12.75">
      <c r="I111" s="18"/>
    </row>
    <row r="112" ht="12.75">
      <c r="I112" s="18"/>
    </row>
    <row r="113" ht="12.75">
      <c r="I113" s="18"/>
    </row>
    <row r="114" ht="12.75">
      <c r="I114" s="18"/>
    </row>
    <row r="115" ht="12.75">
      <c r="I115" s="18"/>
    </row>
  </sheetData>
  <mergeCells count="7">
    <mergeCell ref="A25:C25"/>
    <mergeCell ref="A1:E1"/>
    <mergeCell ref="A2:E2"/>
    <mergeCell ref="A4:A5"/>
    <mergeCell ref="B4:B5"/>
    <mergeCell ref="C4:C5"/>
    <mergeCell ref="E4:E5"/>
  </mergeCells>
  <printOptions/>
  <pageMargins left="1.3" right="1.3" top="2" bottom="2" header="0.5" footer="0.5"/>
  <pageSetup fitToHeight="1" fitToWidth="1" horizontalDpi="300" verticalDpi="3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5"/>
  <sheetViews>
    <sheetView workbookViewId="0" topLeftCell="A1">
      <selection activeCell="A2" sqref="A2:N2"/>
    </sheetView>
  </sheetViews>
  <sheetFormatPr defaultColWidth="9.140625" defaultRowHeight="12.75"/>
  <cols>
    <col min="1" max="1" width="23.421875" style="444" customWidth="1"/>
    <col min="2" max="2" width="9.8515625" style="444" bestFit="1" customWidth="1"/>
    <col min="3" max="3" width="8.00390625" style="444" customWidth="1"/>
    <col min="4" max="4" width="8.8515625" style="444" bestFit="1" customWidth="1"/>
    <col min="5" max="5" width="7.57421875" style="444" bestFit="1" customWidth="1"/>
    <col min="6" max="6" width="8.00390625" style="444" bestFit="1" customWidth="1"/>
    <col min="7" max="7" width="8.140625" style="444" bestFit="1" customWidth="1"/>
    <col min="8" max="8" width="7.421875" style="444" customWidth="1"/>
    <col min="9" max="9" width="8.421875" style="444" bestFit="1" customWidth="1"/>
    <col min="10" max="10" width="7.8515625" style="444" bestFit="1" customWidth="1"/>
    <col min="11" max="11" width="8.421875" style="444" bestFit="1" customWidth="1"/>
    <col min="12" max="14" width="9.57421875" style="444" bestFit="1" customWidth="1"/>
    <col min="15" max="16384" width="9.140625" style="444" customWidth="1"/>
  </cols>
  <sheetData>
    <row r="1" spans="1:14" s="135" customFormat="1" ht="18.75">
      <c r="A1" s="1033" t="s">
        <v>367</v>
      </c>
      <c r="B1" s="1033"/>
      <c r="C1" s="1033"/>
      <c r="D1" s="1033"/>
      <c r="E1" s="1033"/>
      <c r="F1" s="1033"/>
      <c r="G1" s="1033"/>
      <c r="H1" s="1033"/>
      <c r="I1" s="1033"/>
      <c r="J1" s="1033"/>
      <c r="K1" s="1033"/>
      <c r="L1" s="1033"/>
      <c r="M1" s="1033"/>
      <c r="N1" s="1033"/>
    </row>
    <row r="2" spans="1:14" s="135" customFormat="1" ht="22.5">
      <c r="A2" s="1140" t="s">
        <v>733</v>
      </c>
      <c r="B2" s="1140"/>
      <c r="C2" s="1140"/>
      <c r="D2" s="1140"/>
      <c r="E2" s="1140"/>
      <c r="F2" s="1140"/>
      <c r="G2" s="1140"/>
      <c r="H2" s="1140"/>
      <c r="I2" s="1140"/>
      <c r="J2" s="1140"/>
      <c r="K2" s="1140"/>
      <c r="L2" s="1140"/>
      <c r="M2" s="1140"/>
      <c r="N2" s="1140"/>
    </row>
    <row r="3" spans="1:14" ht="12.75">
      <c r="A3" s="135"/>
      <c r="B3" s="135"/>
      <c r="C3" s="135"/>
      <c r="D3" s="135"/>
      <c r="E3" s="135"/>
      <c r="F3" s="135"/>
      <c r="G3" s="135"/>
      <c r="H3" s="135"/>
      <c r="I3" s="135"/>
      <c r="J3" s="135"/>
      <c r="K3" s="135"/>
      <c r="L3" s="135"/>
      <c r="M3" s="135"/>
      <c r="N3" s="135"/>
    </row>
    <row r="4" spans="1:14" ht="12.75">
      <c r="A4" s="1018" t="s">
        <v>347</v>
      </c>
      <c r="B4" s="970" t="s">
        <v>348</v>
      </c>
      <c r="C4" s="970"/>
      <c r="D4" s="970"/>
      <c r="E4" s="970"/>
      <c r="F4" s="970"/>
      <c r="G4" s="970"/>
      <c r="H4" s="970"/>
      <c r="I4" s="970"/>
      <c r="J4" s="970"/>
      <c r="K4" s="970"/>
      <c r="L4" s="980" t="s">
        <v>313</v>
      </c>
      <c r="M4" s="980"/>
      <c r="N4" s="980"/>
    </row>
    <row r="5" spans="1:14" ht="18" customHeight="1">
      <c r="A5" s="1019"/>
      <c r="B5" s="124">
        <v>2005</v>
      </c>
      <c r="C5" s="970">
        <v>2006</v>
      </c>
      <c r="D5" s="970"/>
      <c r="E5" s="970"/>
      <c r="F5" s="1022">
        <v>2007</v>
      </c>
      <c r="G5" s="1023"/>
      <c r="H5" s="1023"/>
      <c r="I5" s="1023"/>
      <c r="J5" s="1023"/>
      <c r="K5" s="469"/>
      <c r="L5" s="980"/>
      <c r="M5" s="980"/>
      <c r="N5" s="980"/>
    </row>
    <row r="6" spans="1:14" ht="18" customHeight="1">
      <c r="A6" s="1019"/>
      <c r="B6" s="222" t="s">
        <v>820</v>
      </c>
      <c r="C6" s="984" t="s">
        <v>821</v>
      </c>
      <c r="D6" s="1021"/>
      <c r="E6" s="985"/>
      <c r="F6" s="984" t="s">
        <v>822</v>
      </c>
      <c r="G6" s="1021"/>
      <c r="H6" s="985"/>
      <c r="I6" s="984" t="s">
        <v>821</v>
      </c>
      <c r="J6" s="1021"/>
      <c r="K6" s="985"/>
      <c r="L6" s="980"/>
      <c r="M6" s="980"/>
      <c r="N6" s="980"/>
    </row>
    <row r="7" spans="1:14" ht="18" customHeight="1">
      <c r="A7" s="1019"/>
      <c r="B7" s="223" t="s">
        <v>349</v>
      </c>
      <c r="C7" s="224" t="s">
        <v>350</v>
      </c>
      <c r="D7" s="223" t="s">
        <v>351</v>
      </c>
      <c r="E7" s="223" t="s">
        <v>349</v>
      </c>
      <c r="F7" s="224" t="s">
        <v>350</v>
      </c>
      <c r="G7" s="223" t="s">
        <v>351</v>
      </c>
      <c r="H7" s="223" t="s">
        <v>349</v>
      </c>
      <c r="I7" s="224" t="s">
        <v>350</v>
      </c>
      <c r="J7" s="223" t="s">
        <v>351</v>
      </c>
      <c r="K7" s="223" t="s">
        <v>349</v>
      </c>
      <c r="L7" s="980"/>
      <c r="M7" s="980"/>
      <c r="N7" s="980"/>
    </row>
    <row r="8" spans="1:14" ht="18" customHeight="1">
      <c r="A8" s="1020"/>
      <c r="B8" s="164">
        <v>1</v>
      </c>
      <c r="C8" s="223">
        <v>2</v>
      </c>
      <c r="D8" s="223">
        <v>3</v>
      </c>
      <c r="E8" s="224">
        <v>4</v>
      </c>
      <c r="F8" s="223">
        <v>5</v>
      </c>
      <c r="G8" s="223">
        <v>6</v>
      </c>
      <c r="H8" s="224">
        <v>7</v>
      </c>
      <c r="I8" s="223">
        <v>8</v>
      </c>
      <c r="J8" s="223">
        <v>9</v>
      </c>
      <c r="K8" s="164">
        <v>10</v>
      </c>
      <c r="L8" s="225" t="s">
        <v>352</v>
      </c>
      <c r="M8" s="226" t="s">
        <v>353</v>
      </c>
      <c r="N8" s="225" t="s">
        <v>354</v>
      </c>
    </row>
    <row r="9" spans="1:14" ht="18" customHeight="1">
      <c r="A9" s="211" t="s">
        <v>355</v>
      </c>
      <c r="B9" s="227" t="s">
        <v>251</v>
      </c>
      <c r="C9" s="227" t="s">
        <v>251</v>
      </c>
      <c r="D9" s="227" t="s">
        <v>251</v>
      </c>
      <c r="E9" s="227" t="s">
        <v>251</v>
      </c>
      <c r="F9" s="228">
        <v>577.02</v>
      </c>
      <c r="G9" s="228">
        <v>492.04</v>
      </c>
      <c r="H9" s="228">
        <v>529.76</v>
      </c>
      <c r="I9" s="228">
        <v>541.89</v>
      </c>
      <c r="J9" s="229">
        <v>501</v>
      </c>
      <c r="K9" s="228">
        <v>525.64</v>
      </c>
      <c r="L9" s="230" t="s">
        <v>251</v>
      </c>
      <c r="M9" s="230" t="s">
        <v>251</v>
      </c>
      <c r="N9" s="230">
        <f>K9/H9%-100</f>
        <v>-0.7777106614315983</v>
      </c>
    </row>
    <row r="10" spans="1:14" ht="17.25" customHeight="1">
      <c r="A10" s="212" t="s">
        <v>356</v>
      </c>
      <c r="B10" s="231" t="s">
        <v>251</v>
      </c>
      <c r="C10" s="231" t="s">
        <v>251</v>
      </c>
      <c r="D10" s="231" t="s">
        <v>251</v>
      </c>
      <c r="E10" s="231" t="s">
        <v>251</v>
      </c>
      <c r="F10" s="232">
        <v>535.01</v>
      </c>
      <c r="G10" s="232">
        <v>469.33</v>
      </c>
      <c r="H10" s="232">
        <v>485.38</v>
      </c>
      <c r="I10" s="232">
        <v>484.44</v>
      </c>
      <c r="J10" s="232">
        <v>441.07</v>
      </c>
      <c r="K10" s="232">
        <v>441.07</v>
      </c>
      <c r="L10" s="233" t="s">
        <v>251</v>
      </c>
      <c r="M10" s="233" t="s">
        <v>251</v>
      </c>
      <c r="N10" s="233">
        <f aca="true" t="shared" si="0" ref="N10:N18">K10/H10%-100</f>
        <v>-9.128929910585512</v>
      </c>
    </row>
    <row r="11" spans="1:14" ht="18" customHeight="1">
      <c r="A11" s="212" t="s">
        <v>744</v>
      </c>
      <c r="B11" s="231" t="s">
        <v>251</v>
      </c>
      <c r="C11" s="231" t="s">
        <v>251</v>
      </c>
      <c r="D11" s="231" t="s">
        <v>251</v>
      </c>
      <c r="E11" s="231" t="s">
        <v>251</v>
      </c>
      <c r="F11" s="232">
        <v>641.74</v>
      </c>
      <c r="G11" s="232">
        <v>573.35</v>
      </c>
      <c r="H11" s="232">
        <v>604.94</v>
      </c>
      <c r="I11" s="232">
        <v>609.43</v>
      </c>
      <c r="J11" s="232">
        <v>600.65</v>
      </c>
      <c r="K11" s="232">
        <v>601.03</v>
      </c>
      <c r="L11" s="233" t="s">
        <v>251</v>
      </c>
      <c r="M11" s="233" t="s">
        <v>251</v>
      </c>
      <c r="N11" s="233">
        <f t="shared" si="0"/>
        <v>-0.6463450920752507</v>
      </c>
    </row>
    <row r="12" spans="1:14" ht="18" customHeight="1">
      <c r="A12" s="212" t="s">
        <v>719</v>
      </c>
      <c r="B12" s="231" t="s">
        <v>251</v>
      </c>
      <c r="C12" s="231" t="s">
        <v>251</v>
      </c>
      <c r="D12" s="231" t="s">
        <v>251</v>
      </c>
      <c r="E12" s="231" t="s">
        <v>251</v>
      </c>
      <c r="F12" s="232">
        <v>456.44</v>
      </c>
      <c r="G12" s="232">
        <v>436.11</v>
      </c>
      <c r="H12" s="232">
        <v>441.47</v>
      </c>
      <c r="I12" s="232">
        <v>439.98</v>
      </c>
      <c r="J12" s="232">
        <v>418.56</v>
      </c>
      <c r="K12" s="232">
        <v>418.56</v>
      </c>
      <c r="L12" s="233" t="s">
        <v>251</v>
      </c>
      <c r="M12" s="233" t="s">
        <v>251</v>
      </c>
      <c r="N12" s="233">
        <f t="shared" si="0"/>
        <v>-5.18948059890819</v>
      </c>
    </row>
    <row r="13" spans="1:14" ht="18" customHeight="1">
      <c r="A13" s="212" t="s">
        <v>324</v>
      </c>
      <c r="B13" s="231" t="s">
        <v>251</v>
      </c>
      <c r="C13" s="231" t="s">
        <v>251</v>
      </c>
      <c r="D13" s="231" t="s">
        <v>251</v>
      </c>
      <c r="E13" s="231" t="s">
        <v>251</v>
      </c>
      <c r="F13" s="232">
        <v>347.76</v>
      </c>
      <c r="G13" s="232">
        <v>322.48</v>
      </c>
      <c r="H13" s="232">
        <v>347.07</v>
      </c>
      <c r="I13" s="232">
        <v>347.07</v>
      </c>
      <c r="J13" s="232">
        <v>326.83</v>
      </c>
      <c r="K13" s="232">
        <v>329.42</v>
      </c>
      <c r="L13" s="233" t="s">
        <v>251</v>
      </c>
      <c r="M13" s="233" t="s">
        <v>251</v>
      </c>
      <c r="N13" s="233">
        <f t="shared" si="0"/>
        <v>-5.0854294522718675</v>
      </c>
    </row>
    <row r="14" spans="1:14" ht="18" customHeight="1">
      <c r="A14" s="212" t="s">
        <v>325</v>
      </c>
      <c r="B14" s="231" t="s">
        <v>251</v>
      </c>
      <c r="C14" s="231" t="s">
        <v>251</v>
      </c>
      <c r="D14" s="231" t="s">
        <v>251</v>
      </c>
      <c r="E14" s="231" t="s">
        <v>251</v>
      </c>
      <c r="F14" s="232">
        <v>233.07</v>
      </c>
      <c r="G14" s="232">
        <v>201.29</v>
      </c>
      <c r="H14" s="232">
        <v>233.07</v>
      </c>
      <c r="I14" s="232">
        <v>235.38</v>
      </c>
      <c r="J14" s="232">
        <v>233.84</v>
      </c>
      <c r="K14" s="232">
        <v>235</v>
      </c>
      <c r="L14" s="233" t="s">
        <v>251</v>
      </c>
      <c r="M14" s="233" t="s">
        <v>251</v>
      </c>
      <c r="N14" s="233">
        <f t="shared" si="0"/>
        <v>0.8280774016390069</v>
      </c>
    </row>
    <row r="15" spans="1:14" ht="18" customHeight="1">
      <c r="A15" s="212" t="s">
        <v>326</v>
      </c>
      <c r="B15" s="231" t="s">
        <v>251</v>
      </c>
      <c r="C15" s="231" t="s">
        <v>251</v>
      </c>
      <c r="D15" s="231" t="s">
        <v>251</v>
      </c>
      <c r="E15" s="231" t="s">
        <v>251</v>
      </c>
      <c r="F15" s="232">
        <v>152.79</v>
      </c>
      <c r="G15" s="232">
        <v>148.51</v>
      </c>
      <c r="H15" s="232">
        <v>148.71</v>
      </c>
      <c r="I15" s="232">
        <v>148.71</v>
      </c>
      <c r="J15" s="232">
        <v>146.05</v>
      </c>
      <c r="K15" s="232">
        <v>146.05</v>
      </c>
      <c r="L15" s="233" t="s">
        <v>251</v>
      </c>
      <c r="M15" s="233" t="s">
        <v>251</v>
      </c>
      <c r="N15" s="233">
        <f t="shared" si="0"/>
        <v>-1.7887162934570568</v>
      </c>
    </row>
    <row r="16" spans="1:14" ht="18" customHeight="1">
      <c r="A16" s="213" t="s">
        <v>327</v>
      </c>
      <c r="B16" s="234" t="s">
        <v>251</v>
      </c>
      <c r="C16" s="234" t="s">
        <v>251</v>
      </c>
      <c r="D16" s="234" t="s">
        <v>251</v>
      </c>
      <c r="E16" s="234" t="s">
        <v>251</v>
      </c>
      <c r="F16" s="193">
        <v>666.62</v>
      </c>
      <c r="G16" s="193">
        <v>643.11</v>
      </c>
      <c r="H16" s="193">
        <v>643.11</v>
      </c>
      <c r="I16" s="193">
        <v>669.14</v>
      </c>
      <c r="J16" s="193">
        <v>650.14</v>
      </c>
      <c r="K16" s="193">
        <v>669.14</v>
      </c>
      <c r="L16" s="235" t="s">
        <v>251</v>
      </c>
      <c r="M16" s="235" t="s">
        <v>251</v>
      </c>
      <c r="N16" s="235">
        <f t="shared" si="0"/>
        <v>4.047519086936916</v>
      </c>
    </row>
    <row r="17" spans="1:14" ht="18" customHeight="1">
      <c r="A17" s="106" t="s">
        <v>222</v>
      </c>
      <c r="B17" s="214">
        <v>293.26</v>
      </c>
      <c r="C17" s="214">
        <v>339.98</v>
      </c>
      <c r="D17" s="214">
        <v>334.15</v>
      </c>
      <c r="E17" s="214">
        <v>334.77</v>
      </c>
      <c r="F17" s="215">
        <v>526.97</v>
      </c>
      <c r="G17" s="215">
        <v>476.07</v>
      </c>
      <c r="H17" s="215">
        <v>498.98</v>
      </c>
      <c r="I17" s="214">
        <v>507.46</v>
      </c>
      <c r="J17" s="214">
        <v>480.99</v>
      </c>
      <c r="K17" s="214">
        <v>494.59</v>
      </c>
      <c r="L17" s="214">
        <f>E17/B17%-100</f>
        <v>14.154675032394465</v>
      </c>
      <c r="M17" s="214">
        <f>K17/E17%-100</f>
        <v>47.74023956746424</v>
      </c>
      <c r="N17" s="214">
        <f t="shared" si="0"/>
        <v>-0.879794781353965</v>
      </c>
    </row>
    <row r="18" spans="1:14" ht="18" customHeight="1">
      <c r="A18" s="468" t="s">
        <v>768</v>
      </c>
      <c r="B18" s="479"/>
      <c r="C18" s="480"/>
      <c r="D18" s="478"/>
      <c r="E18" s="478"/>
      <c r="F18" s="478">
        <v>132.88</v>
      </c>
      <c r="G18" s="478">
        <v>117.59</v>
      </c>
      <c r="H18" s="478">
        <v>123.31</v>
      </c>
      <c r="I18" s="481">
        <v>126.57</v>
      </c>
      <c r="J18" s="478">
        <v>118.95</v>
      </c>
      <c r="K18" s="478">
        <v>122.69</v>
      </c>
      <c r="L18" s="482"/>
      <c r="M18" s="482"/>
      <c r="N18" s="483">
        <f t="shared" si="0"/>
        <v>-0.5027978266158613</v>
      </c>
    </row>
    <row r="19" spans="1:14" ht="18" customHeight="1">
      <c r="A19" s="13"/>
      <c r="B19" s="216"/>
      <c r="C19" s="217"/>
      <c r="D19" s="45"/>
      <c r="E19" s="45"/>
      <c r="F19" s="45"/>
      <c r="G19" s="45"/>
      <c r="H19" s="45"/>
      <c r="I19" s="218"/>
      <c r="J19" s="219"/>
      <c r="K19" s="219"/>
      <c r="L19" s="220"/>
      <c r="M19" s="220"/>
      <c r="N19" s="220"/>
    </row>
    <row r="20" spans="1:14" ht="18" customHeight="1">
      <c r="A20" s="1022" t="s">
        <v>357</v>
      </c>
      <c r="B20" s="1023"/>
      <c r="C20" s="1023"/>
      <c r="D20" s="1023"/>
      <c r="E20" s="1023"/>
      <c r="F20" s="1023"/>
      <c r="G20" s="1023"/>
      <c r="H20" s="1023"/>
      <c r="I20" s="1023"/>
      <c r="J20" s="1023"/>
      <c r="K20" s="1023"/>
      <c r="L20" s="1023"/>
      <c r="M20" s="1023"/>
      <c r="N20" s="1024"/>
    </row>
    <row r="21" spans="1:14" ht="18" customHeight="1">
      <c r="A21" s="971" t="s">
        <v>312</v>
      </c>
      <c r="B21" s="1022">
        <v>2006</v>
      </c>
      <c r="C21" s="1023"/>
      <c r="D21" s="1024"/>
      <c r="E21" s="1022">
        <v>2007</v>
      </c>
      <c r="F21" s="1023"/>
      <c r="G21" s="1023"/>
      <c r="H21" s="1023"/>
      <c r="I21" s="1023"/>
      <c r="J21" s="1024"/>
      <c r="K21" s="984" t="s">
        <v>313</v>
      </c>
      <c r="L21" s="1021"/>
      <c r="M21" s="1021"/>
      <c r="N21" s="985"/>
    </row>
    <row r="22" spans="1:14" ht="18" customHeight="1">
      <c r="A22" s="1025"/>
      <c r="B22" s="984" t="s">
        <v>819</v>
      </c>
      <c r="C22" s="1021"/>
      <c r="D22" s="985"/>
      <c r="E22" s="984" t="s">
        <v>823</v>
      </c>
      <c r="F22" s="1021"/>
      <c r="G22" s="985"/>
      <c r="H22" s="984" t="s">
        <v>821</v>
      </c>
      <c r="I22" s="1021"/>
      <c r="J22" s="985"/>
      <c r="K22" s="973" t="s">
        <v>358</v>
      </c>
      <c r="L22" s="974"/>
      <c r="M22" s="973" t="s">
        <v>359</v>
      </c>
      <c r="N22" s="974"/>
    </row>
    <row r="23" spans="1:14" ht="31.5">
      <c r="A23" s="1025"/>
      <c r="B23" s="223" t="s">
        <v>360</v>
      </c>
      <c r="C23" s="223" t="s">
        <v>678</v>
      </c>
      <c r="D23" s="223" t="s">
        <v>361</v>
      </c>
      <c r="E23" s="236" t="s">
        <v>360</v>
      </c>
      <c r="F23" s="236" t="s">
        <v>679</v>
      </c>
      <c r="G23" s="223" t="s">
        <v>361</v>
      </c>
      <c r="H23" s="236" t="s">
        <v>360</v>
      </c>
      <c r="I23" s="236" t="s">
        <v>678</v>
      </c>
      <c r="J23" s="223" t="s">
        <v>361</v>
      </c>
      <c r="K23" s="983"/>
      <c r="L23" s="975"/>
      <c r="M23" s="983"/>
      <c r="N23" s="975"/>
    </row>
    <row r="24" spans="1:14" ht="18" customHeight="1">
      <c r="A24" s="972"/>
      <c r="B24" s="237">
        <v>1</v>
      </c>
      <c r="C24" s="237">
        <v>2</v>
      </c>
      <c r="D24" s="225">
        <v>3</v>
      </c>
      <c r="E24" s="238">
        <v>4</v>
      </c>
      <c r="F24" s="238">
        <v>5</v>
      </c>
      <c r="G24" s="238">
        <v>6</v>
      </c>
      <c r="H24" s="238">
        <v>7</v>
      </c>
      <c r="I24" s="238">
        <v>8</v>
      </c>
      <c r="J24" s="225">
        <v>9</v>
      </c>
      <c r="K24" s="225" t="s">
        <v>362</v>
      </c>
      <c r="L24" s="226" t="s">
        <v>363</v>
      </c>
      <c r="M24" s="225" t="s">
        <v>364</v>
      </c>
      <c r="N24" s="225" t="s">
        <v>220</v>
      </c>
    </row>
    <row r="25" spans="1:14" ht="18" customHeight="1">
      <c r="A25" s="239" t="s">
        <v>316</v>
      </c>
      <c r="B25" s="484">
        <v>784.04</v>
      </c>
      <c r="C25" s="484">
        <v>282.52</v>
      </c>
      <c r="D25" s="485">
        <v>100</v>
      </c>
      <c r="E25" s="485">
        <v>1486.61</v>
      </c>
      <c r="F25" s="485">
        <v>716.42</v>
      </c>
      <c r="G25" s="485">
        <v>100</v>
      </c>
      <c r="H25" s="485">
        <v>1225.26</v>
      </c>
      <c r="I25" s="485">
        <v>510.23</v>
      </c>
      <c r="J25" s="485">
        <v>100</v>
      </c>
      <c r="K25" s="499">
        <v>56.275190041324436</v>
      </c>
      <c r="L25" s="227">
        <v>-17.580266512400698</v>
      </c>
      <c r="M25" s="227">
        <v>80.59960356788895</v>
      </c>
      <c r="N25" s="227">
        <v>-28.78060355657297</v>
      </c>
    </row>
    <row r="26" spans="1:14" ht="18" customHeight="1">
      <c r="A26" s="240" t="s">
        <v>355</v>
      </c>
      <c r="B26" s="486">
        <v>453.19</v>
      </c>
      <c r="C26" s="486">
        <v>231</v>
      </c>
      <c r="D26" s="487">
        <v>81.7641228939544</v>
      </c>
      <c r="E26" s="488">
        <v>679.56</v>
      </c>
      <c r="F26" s="488">
        <v>482.47</v>
      </c>
      <c r="G26" s="487">
        <v>67.34457441165796</v>
      </c>
      <c r="H26" s="296">
        <v>396.06</v>
      </c>
      <c r="I26" s="296">
        <v>238.16</v>
      </c>
      <c r="J26" s="487">
        <v>46.67698880896851</v>
      </c>
      <c r="K26" s="500">
        <v>-12.606191663540685</v>
      </c>
      <c r="L26" s="231">
        <v>-41.71817058096415</v>
      </c>
      <c r="M26" s="231">
        <v>3.0995670995670963</v>
      </c>
      <c r="N26" s="231">
        <v>-50.6373453271706</v>
      </c>
    </row>
    <row r="27" spans="1:14" ht="18" customHeight="1">
      <c r="A27" s="240" t="s">
        <v>356</v>
      </c>
      <c r="B27" s="486">
        <v>18.59</v>
      </c>
      <c r="C27" s="486">
        <v>5.93</v>
      </c>
      <c r="D27" s="487">
        <v>2.098966444853461</v>
      </c>
      <c r="E27" s="488">
        <v>188.76</v>
      </c>
      <c r="F27" s="488">
        <v>58.37</v>
      </c>
      <c r="G27" s="487">
        <v>8.147455403255073</v>
      </c>
      <c r="H27" s="296">
        <v>125.07</v>
      </c>
      <c r="I27" s="296">
        <v>62.97</v>
      </c>
      <c r="J27" s="487">
        <v>12.341493052152952</v>
      </c>
      <c r="K27" s="500">
        <v>572.7810650887574</v>
      </c>
      <c r="L27" s="231">
        <v>-33.74125874125875</v>
      </c>
      <c r="M27" s="231">
        <v>961.8887015177065</v>
      </c>
      <c r="N27" s="231">
        <v>7.880760664725031</v>
      </c>
    </row>
    <row r="28" spans="1:14" ht="18" customHeight="1">
      <c r="A28" s="240" t="s">
        <v>744</v>
      </c>
      <c r="B28" s="486">
        <v>45.09</v>
      </c>
      <c r="C28" s="486">
        <v>15.78</v>
      </c>
      <c r="D28" s="487">
        <v>5.585445278210391</v>
      </c>
      <c r="E28" s="488">
        <v>107.54</v>
      </c>
      <c r="F28" s="488">
        <v>48.97</v>
      </c>
      <c r="G28" s="487">
        <v>6.8353758968203</v>
      </c>
      <c r="H28" s="296">
        <v>24.51</v>
      </c>
      <c r="I28" s="296">
        <v>6.37</v>
      </c>
      <c r="J28" s="487">
        <v>1.248456578405817</v>
      </c>
      <c r="K28" s="500">
        <v>-45.642049234863606</v>
      </c>
      <c r="L28" s="231">
        <v>-77.20848056537102</v>
      </c>
      <c r="M28" s="231">
        <v>-59.632446134347276</v>
      </c>
      <c r="N28" s="231">
        <v>-86.99203594037165</v>
      </c>
    </row>
    <row r="29" spans="1:14" ht="18" customHeight="1">
      <c r="A29" s="240" t="s">
        <v>719</v>
      </c>
      <c r="B29" s="486">
        <v>162.67</v>
      </c>
      <c r="C29" s="486">
        <v>25.63</v>
      </c>
      <c r="D29" s="487">
        <v>9.07192411156732</v>
      </c>
      <c r="E29" s="488">
        <v>166.74</v>
      </c>
      <c r="F29" s="488">
        <v>53.32</v>
      </c>
      <c r="G29" s="487">
        <v>7.442561625861924</v>
      </c>
      <c r="H29" s="296">
        <v>339.57</v>
      </c>
      <c r="I29" s="296">
        <v>126.08</v>
      </c>
      <c r="J29" s="487">
        <v>24.71042471042471</v>
      </c>
      <c r="K29" s="500">
        <v>108.74777156205818</v>
      </c>
      <c r="L29" s="231">
        <v>103.65239294710327</v>
      </c>
      <c r="M29" s="231">
        <v>391.92352711666024</v>
      </c>
      <c r="N29" s="231">
        <v>136.45911477869467</v>
      </c>
    </row>
    <row r="30" spans="1:14" ht="18" customHeight="1">
      <c r="A30" s="240" t="s">
        <v>324</v>
      </c>
      <c r="B30" s="486">
        <v>20.18</v>
      </c>
      <c r="C30" s="486">
        <v>1.07</v>
      </c>
      <c r="D30" s="487">
        <v>0.3787342489027325</v>
      </c>
      <c r="E30" s="488">
        <v>28.13</v>
      </c>
      <c r="F30" s="488">
        <v>3.36</v>
      </c>
      <c r="G30" s="487">
        <v>0.468998632087323</v>
      </c>
      <c r="H30" s="296">
        <v>11.66</v>
      </c>
      <c r="I30" s="296">
        <v>1.75</v>
      </c>
      <c r="J30" s="487">
        <v>0.3429825764851146</v>
      </c>
      <c r="K30" s="500">
        <v>-42.220019821605554</v>
      </c>
      <c r="L30" s="231">
        <v>-58.549591183789545</v>
      </c>
      <c r="M30" s="231">
        <v>63.551401869158866</v>
      </c>
      <c r="N30" s="231">
        <v>-47.916666666666664</v>
      </c>
    </row>
    <row r="31" spans="1:18" ht="18" customHeight="1">
      <c r="A31" s="240" t="s">
        <v>325</v>
      </c>
      <c r="B31" s="486">
        <v>3.17</v>
      </c>
      <c r="C31" s="486">
        <v>0.16</v>
      </c>
      <c r="D31" s="487">
        <v>0.056633158714427284</v>
      </c>
      <c r="E31" s="488">
        <v>7.99</v>
      </c>
      <c r="F31" s="488">
        <v>0.74</v>
      </c>
      <c r="G31" s="487">
        <v>0.10329136540018423</v>
      </c>
      <c r="H31" s="296">
        <v>2.81</v>
      </c>
      <c r="I31" s="296">
        <v>0.24</v>
      </c>
      <c r="J31" s="487">
        <v>0.04703761048938714</v>
      </c>
      <c r="K31" s="500">
        <v>-11.35646687697161</v>
      </c>
      <c r="L31" s="231">
        <v>-64.83103879849813</v>
      </c>
      <c r="M31" s="231">
        <v>50</v>
      </c>
      <c r="N31" s="231">
        <v>-67.56756756756758</v>
      </c>
      <c r="O31"/>
      <c r="P31"/>
      <c r="Q31"/>
      <c r="R31"/>
    </row>
    <row r="32" spans="1:18" ht="18" customHeight="1">
      <c r="A32" s="242" t="s">
        <v>326</v>
      </c>
      <c r="B32" s="489">
        <v>2.29</v>
      </c>
      <c r="C32" s="489">
        <v>1.63</v>
      </c>
      <c r="D32" s="490">
        <v>0.5769503044032279</v>
      </c>
      <c r="E32" s="491">
        <v>0.23</v>
      </c>
      <c r="F32" s="491">
        <v>0.55</v>
      </c>
      <c r="G32" s="490">
        <v>0.07677060941905586</v>
      </c>
      <c r="H32" s="297">
        <v>0.6</v>
      </c>
      <c r="I32" s="297">
        <v>1.45</v>
      </c>
      <c r="J32" s="490">
        <v>0.28418556337338063</v>
      </c>
      <c r="K32" s="501">
        <v>-73.7991266375546</v>
      </c>
      <c r="L32" s="234">
        <v>160.8695652173913</v>
      </c>
      <c r="M32" s="234">
        <v>-11.042944785276063</v>
      </c>
      <c r="N32" s="234">
        <v>163.63636363636363</v>
      </c>
      <c r="O32"/>
      <c r="P32"/>
      <c r="Q32"/>
      <c r="R32"/>
    </row>
    <row r="33" spans="1:18" ht="18" customHeight="1">
      <c r="A33" s="221" t="s">
        <v>327</v>
      </c>
      <c r="B33" s="492">
        <v>78.86</v>
      </c>
      <c r="C33" s="492">
        <v>1.32</v>
      </c>
      <c r="D33" s="490">
        <v>0.4672235593940251</v>
      </c>
      <c r="E33" s="493">
        <v>307.66</v>
      </c>
      <c r="F33" s="493">
        <v>68.64</v>
      </c>
      <c r="G33" s="494">
        <v>9.58097205549817</v>
      </c>
      <c r="H33" s="495">
        <v>324.98</v>
      </c>
      <c r="I33" s="495">
        <v>73.21</v>
      </c>
      <c r="J33" s="490">
        <v>14.348431099700136</v>
      </c>
      <c r="K33" s="501">
        <v>312.09738777580526</v>
      </c>
      <c r="L33" s="502">
        <v>5.629591107066233</v>
      </c>
      <c r="M33" s="502">
        <v>5446.212121212121</v>
      </c>
      <c r="N33" s="502">
        <v>6.657925407925404</v>
      </c>
      <c r="O33"/>
      <c r="P33"/>
      <c r="Q33"/>
      <c r="R33"/>
    </row>
    <row r="34" spans="1:18" ht="18" customHeight="1">
      <c r="A34" s="162"/>
      <c r="B34" s="135"/>
      <c r="C34" s="135"/>
      <c r="D34" s="135"/>
      <c r="E34" s="135"/>
      <c r="F34" s="135"/>
      <c r="G34" s="135"/>
      <c r="H34" s="135"/>
      <c r="I34" s="135"/>
      <c r="J34" s="135"/>
      <c r="K34" s="135"/>
      <c r="L34" s="18"/>
      <c r="M34" s="18"/>
      <c r="N34" s="135"/>
      <c r="O34"/>
      <c r="P34"/>
      <c r="Q34"/>
      <c r="R34"/>
    </row>
    <row r="35" spans="1:18" ht="18" customHeight="1">
      <c r="A35" s="446" t="s">
        <v>365</v>
      </c>
      <c r="L35" s="445"/>
      <c r="M35" s="445"/>
      <c r="O35"/>
      <c r="P35"/>
      <c r="Q35"/>
      <c r="R35"/>
    </row>
    <row r="36" spans="12:18" ht="18" customHeight="1">
      <c r="L36" s="445"/>
      <c r="M36" s="445"/>
      <c r="O36"/>
      <c r="P36"/>
      <c r="Q36"/>
      <c r="R36"/>
    </row>
    <row r="37" spans="6:12" ht="18" customHeight="1">
      <c r="F37" s="445"/>
      <c r="G37" s="445"/>
      <c r="I37"/>
      <c r="J37"/>
      <c r="K37"/>
      <c r="L37"/>
    </row>
    <row r="38" spans="6:12" ht="18" customHeight="1">
      <c r="F38" s="445"/>
      <c r="G38" s="445"/>
      <c r="I38"/>
      <c r="J38"/>
      <c r="K38"/>
      <c r="L38"/>
    </row>
    <row r="39" spans="6:12" ht="18" customHeight="1">
      <c r="F39" s="445"/>
      <c r="G39" s="445"/>
      <c r="I39"/>
      <c r="J39"/>
      <c r="K39"/>
      <c r="L39"/>
    </row>
    <row r="40" spans="6:12" ht="18" customHeight="1">
      <c r="F40" s="445"/>
      <c r="G40" s="445"/>
      <c r="I40"/>
      <c r="J40"/>
      <c r="K40"/>
      <c r="L40"/>
    </row>
    <row r="41" spans="6:12" ht="18" customHeight="1">
      <c r="F41" s="445"/>
      <c r="G41" s="445"/>
      <c r="I41"/>
      <c r="J41"/>
      <c r="K41"/>
      <c r="L41"/>
    </row>
    <row r="42" spans="1:12" ht="18" customHeight="1">
      <c r="A42" s="23"/>
      <c r="F42" s="445"/>
      <c r="G42" s="445"/>
      <c r="I42"/>
      <c r="J42"/>
      <c r="K42"/>
      <c r="L42"/>
    </row>
    <row r="43" spans="1:12" ht="18" customHeight="1">
      <c r="A43" s="23"/>
      <c r="F43" s="445"/>
      <c r="G43" s="445"/>
      <c r="I43"/>
      <c r="J43"/>
      <c r="K43"/>
      <c r="L43"/>
    </row>
    <row r="44" spans="6:12" ht="12.75">
      <c r="F44" s="445"/>
      <c r="G44" s="445"/>
      <c r="I44"/>
      <c r="J44"/>
      <c r="K44"/>
      <c r="L44"/>
    </row>
    <row r="45" spans="6:12" ht="12.75">
      <c r="F45" s="445"/>
      <c r="G45" s="445"/>
      <c r="I45"/>
      <c r="J45"/>
      <c r="K45"/>
      <c r="L45"/>
    </row>
    <row r="46" spans="6:12" ht="18" customHeight="1">
      <c r="F46" s="445"/>
      <c r="G46" s="445"/>
      <c r="I46"/>
      <c r="J46"/>
      <c r="K46"/>
      <c r="L46"/>
    </row>
    <row r="47" spans="6:12" ht="12.75" customHeight="1">
      <c r="F47" s="445"/>
      <c r="G47" s="445"/>
      <c r="I47"/>
      <c r="J47"/>
      <c r="K47"/>
      <c r="L47"/>
    </row>
    <row r="48" spans="6:12" ht="12.75">
      <c r="F48" s="445"/>
      <c r="G48" s="445"/>
      <c r="I48"/>
      <c r="J48"/>
      <c r="K48"/>
      <c r="L48"/>
    </row>
    <row r="49" spans="12:18" ht="12.75">
      <c r="L49" s="445"/>
      <c r="M49" s="445"/>
      <c r="O49"/>
      <c r="P49"/>
      <c r="Q49"/>
      <c r="R49"/>
    </row>
    <row r="50" spans="12:18" ht="12.75">
      <c r="L50" s="445"/>
      <c r="M50" s="445"/>
      <c r="O50"/>
      <c r="P50"/>
      <c r="Q50"/>
      <c r="R50"/>
    </row>
    <row r="51" spans="12:18" ht="12.75">
      <c r="L51" s="445"/>
      <c r="M51" s="445"/>
      <c r="O51"/>
      <c r="P51"/>
      <c r="Q51"/>
      <c r="R51"/>
    </row>
    <row r="52" spans="12:18" ht="12.75">
      <c r="L52" s="445"/>
      <c r="M52" s="445"/>
      <c r="O52"/>
      <c r="P52"/>
      <c r="Q52"/>
      <c r="R52"/>
    </row>
    <row r="53" spans="12:18" ht="12.75">
      <c r="L53" s="445"/>
      <c r="M53" s="445"/>
      <c r="O53"/>
      <c r="P53"/>
      <c r="Q53"/>
      <c r="R53"/>
    </row>
    <row r="54" spans="12:18" ht="12.75">
      <c r="L54" s="445"/>
      <c r="M54" s="445"/>
      <c r="O54"/>
      <c r="P54"/>
      <c r="Q54"/>
      <c r="R54"/>
    </row>
    <row r="55" spans="12:18" ht="12.75">
      <c r="L55" s="445"/>
      <c r="M55" s="445"/>
      <c r="O55"/>
      <c r="P55"/>
      <c r="Q55"/>
      <c r="R55"/>
    </row>
    <row r="56" spans="12:18" ht="12.75">
      <c r="L56" s="445"/>
      <c r="M56" s="445"/>
      <c r="O56"/>
      <c r="P56"/>
      <c r="Q56"/>
      <c r="R56"/>
    </row>
    <row r="57" spans="12:18" ht="12.75">
      <c r="L57" s="445"/>
      <c r="M57" s="445"/>
      <c r="O57"/>
      <c r="P57"/>
      <c r="Q57"/>
      <c r="R57"/>
    </row>
    <row r="58" spans="12:18" ht="12.75">
      <c r="L58" s="445"/>
      <c r="M58" s="445"/>
      <c r="O58"/>
      <c r="P58"/>
      <c r="Q58"/>
      <c r="R58"/>
    </row>
    <row r="59" spans="12:18" ht="12.75">
      <c r="L59" s="445"/>
      <c r="M59" s="445"/>
      <c r="O59"/>
      <c r="P59"/>
      <c r="Q59"/>
      <c r="R59"/>
    </row>
    <row r="60" spans="12:18" ht="12.75">
      <c r="L60" s="445"/>
      <c r="M60" s="445"/>
      <c r="O60"/>
      <c r="P60"/>
      <c r="Q60"/>
      <c r="R60"/>
    </row>
    <row r="61" spans="12:18" ht="12.75">
      <c r="L61" s="445"/>
      <c r="M61" s="445"/>
      <c r="O61"/>
      <c r="P61"/>
      <c r="Q61"/>
      <c r="R61"/>
    </row>
    <row r="62" spans="12:18" ht="12.75">
      <c r="L62" s="445"/>
      <c r="M62" s="445"/>
      <c r="O62"/>
      <c r="P62"/>
      <c r="Q62"/>
      <c r="R62"/>
    </row>
    <row r="63" spans="12:18" ht="12.75">
      <c r="L63" s="445"/>
      <c r="M63" s="445"/>
      <c r="O63"/>
      <c r="P63"/>
      <c r="Q63"/>
      <c r="R63"/>
    </row>
    <row r="64" spans="12:18" ht="12.75">
      <c r="L64" s="445"/>
      <c r="M64" s="445"/>
      <c r="O64"/>
      <c r="P64"/>
      <c r="Q64"/>
      <c r="R64"/>
    </row>
    <row r="65" spans="12:13" ht="12.75">
      <c r="L65" s="445"/>
      <c r="M65" s="445"/>
    </row>
    <row r="66" spans="12:13" ht="12.75">
      <c r="L66" s="445"/>
      <c r="M66" s="445"/>
    </row>
    <row r="67" spans="12:13" ht="12.75">
      <c r="L67" s="445"/>
      <c r="M67" s="445"/>
    </row>
    <row r="68" spans="12:13" ht="12.75">
      <c r="L68" s="445"/>
      <c r="M68" s="445"/>
    </row>
    <row r="69" spans="12:13" ht="12.75">
      <c r="L69" s="445"/>
      <c r="M69" s="445"/>
    </row>
    <row r="70" spans="12:13" ht="12.75">
      <c r="L70" s="445"/>
      <c r="M70" s="445"/>
    </row>
    <row r="71" spans="12:13" ht="12.75">
      <c r="L71" s="445"/>
      <c r="M71" s="445"/>
    </row>
    <row r="72" spans="12:13" ht="12.75">
      <c r="L72" s="445"/>
      <c r="M72" s="445"/>
    </row>
    <row r="73" spans="12:13" ht="12.75">
      <c r="L73" s="445"/>
      <c r="M73" s="445"/>
    </row>
    <row r="74" spans="12:13" ht="12.75">
      <c r="L74" s="445"/>
      <c r="M74" s="445"/>
    </row>
    <row r="75" spans="12:13" ht="12.75">
      <c r="L75" s="445"/>
      <c r="M75" s="445"/>
    </row>
    <row r="76" spans="12:13" ht="12.75">
      <c r="L76" s="445"/>
      <c r="M76" s="445"/>
    </row>
    <row r="77" spans="12:13" ht="12.75">
      <c r="L77" s="445"/>
      <c r="M77" s="445"/>
    </row>
    <row r="78" spans="12:13" ht="12.75">
      <c r="L78" s="445"/>
      <c r="M78" s="445"/>
    </row>
    <row r="79" spans="12:13" ht="12.75">
      <c r="L79" s="445"/>
      <c r="M79" s="445"/>
    </row>
    <row r="80" spans="12:13" ht="12.75">
      <c r="L80" s="445"/>
      <c r="M80" s="445"/>
    </row>
    <row r="81" spans="12:13" ht="12.75">
      <c r="L81" s="445"/>
      <c r="M81" s="445"/>
    </row>
    <row r="82" spans="12:13" ht="12.75">
      <c r="L82" s="445"/>
      <c r="M82" s="445"/>
    </row>
    <row r="83" spans="12:13" ht="12.75">
      <c r="L83" s="445"/>
      <c r="M83" s="445"/>
    </row>
    <row r="84" spans="12:13" ht="12.75">
      <c r="L84" s="445"/>
      <c r="M84" s="445"/>
    </row>
    <row r="85" spans="12:13" ht="12.75">
      <c r="L85" s="445"/>
      <c r="M85" s="445"/>
    </row>
    <row r="86" spans="12:13" ht="12.75">
      <c r="L86" s="445"/>
      <c r="M86" s="445"/>
    </row>
    <row r="87" spans="12:13" ht="12.75">
      <c r="L87" s="445"/>
      <c r="M87" s="445"/>
    </row>
    <row r="88" spans="12:13" ht="12.75">
      <c r="L88" s="445"/>
      <c r="M88" s="445"/>
    </row>
    <row r="89" spans="12:13" ht="12.75">
      <c r="L89" s="445"/>
      <c r="M89" s="445"/>
    </row>
    <row r="90" spans="12:13" ht="12.75">
      <c r="L90" s="445"/>
      <c r="M90" s="445"/>
    </row>
    <row r="91" spans="12:13" ht="12.75">
      <c r="L91" s="445"/>
      <c r="M91" s="445"/>
    </row>
    <row r="92" spans="12:13" ht="12.75">
      <c r="L92" s="445"/>
      <c r="M92" s="445"/>
    </row>
    <row r="93" spans="12:13" ht="12.75">
      <c r="L93" s="445"/>
      <c r="M93" s="445"/>
    </row>
    <row r="94" spans="12:13" ht="12.75">
      <c r="L94" s="445"/>
      <c r="M94" s="445"/>
    </row>
    <row r="95" spans="12:13" ht="12.75">
      <c r="L95" s="445"/>
      <c r="M95" s="445"/>
    </row>
    <row r="96" spans="12:13" ht="12.75">
      <c r="L96" s="445"/>
      <c r="M96" s="445"/>
    </row>
    <row r="97" spans="12:13" ht="12.75">
      <c r="L97" s="445"/>
      <c r="M97" s="445"/>
    </row>
    <row r="98" spans="12:13" ht="12.75">
      <c r="L98" s="445"/>
      <c r="M98" s="445"/>
    </row>
    <row r="99" spans="12:13" ht="12.75">
      <c r="L99" s="445"/>
      <c r="M99" s="445"/>
    </row>
    <row r="100" spans="12:13" ht="12.75">
      <c r="L100" s="445"/>
      <c r="M100" s="445"/>
    </row>
    <row r="101" spans="12:13" ht="12.75">
      <c r="L101" s="445"/>
      <c r="M101" s="445"/>
    </row>
    <row r="102" spans="12:13" ht="12.75">
      <c r="L102" s="445"/>
      <c r="M102" s="445"/>
    </row>
    <row r="103" spans="12:13" ht="12.75">
      <c r="L103" s="445"/>
      <c r="M103" s="445"/>
    </row>
    <row r="104" spans="12:13" ht="12.75">
      <c r="L104" s="445"/>
      <c r="M104" s="445"/>
    </row>
    <row r="105" spans="12:13" ht="12.75">
      <c r="L105" s="445"/>
      <c r="M105" s="445"/>
    </row>
    <row r="106" spans="12:13" ht="12.75">
      <c r="L106" s="445"/>
      <c r="M106" s="445"/>
    </row>
    <row r="107" spans="12:13" ht="12.75">
      <c r="L107" s="445"/>
      <c r="M107" s="445"/>
    </row>
    <row r="108" spans="12:13" ht="12.75">
      <c r="L108" s="445"/>
      <c r="M108" s="445"/>
    </row>
    <row r="109" spans="12:13" ht="12.75">
      <c r="L109" s="445"/>
      <c r="M109" s="445"/>
    </row>
    <row r="110" spans="12:13" ht="12.75">
      <c r="L110" s="445"/>
      <c r="M110" s="445"/>
    </row>
    <row r="111" spans="12:13" ht="12.75">
      <c r="L111" s="445"/>
      <c r="M111" s="445"/>
    </row>
    <row r="112" spans="12:13" ht="12.75">
      <c r="L112" s="445"/>
      <c r="M112" s="445"/>
    </row>
    <row r="113" spans="12:13" ht="12.75">
      <c r="L113" s="445"/>
      <c r="M113" s="445"/>
    </row>
    <row r="114" spans="12:13" ht="12.75">
      <c r="L114" s="445"/>
      <c r="M114" s="445"/>
    </row>
    <row r="115" spans="12:13" ht="12.75">
      <c r="L115" s="445"/>
      <c r="M115" s="445"/>
    </row>
    <row r="116" spans="12:13" ht="12.75">
      <c r="L116" s="445"/>
      <c r="M116" s="445"/>
    </row>
    <row r="117" spans="12:13" ht="12.75">
      <c r="L117" s="445"/>
      <c r="M117" s="445"/>
    </row>
    <row r="118" spans="12:13" ht="12.75">
      <c r="L118" s="445"/>
      <c r="M118" s="445"/>
    </row>
    <row r="119" spans="12:13" ht="12.75">
      <c r="L119" s="445"/>
      <c r="M119" s="445"/>
    </row>
    <row r="120" spans="12:13" ht="12.75">
      <c r="L120" s="445"/>
      <c r="M120" s="445"/>
    </row>
    <row r="121" spans="12:13" ht="12.75">
      <c r="L121" s="445"/>
      <c r="M121" s="445"/>
    </row>
    <row r="122" spans="12:13" ht="12.75">
      <c r="L122" s="445"/>
      <c r="M122" s="445"/>
    </row>
    <row r="123" spans="12:13" ht="12.75">
      <c r="L123" s="445"/>
      <c r="M123" s="445"/>
    </row>
    <row r="124" spans="12:13" ht="12.75">
      <c r="L124" s="445"/>
      <c r="M124" s="445"/>
    </row>
    <row r="125" spans="12:13" ht="12.75">
      <c r="L125" s="445"/>
      <c r="M125" s="445"/>
    </row>
    <row r="126" spans="12:13" ht="12.75">
      <c r="L126" s="445"/>
      <c r="M126" s="445"/>
    </row>
    <row r="127" spans="12:13" ht="12.75">
      <c r="L127" s="445"/>
      <c r="M127" s="445"/>
    </row>
    <row r="128" spans="12:13" ht="12.75">
      <c r="L128" s="445"/>
      <c r="M128" s="445"/>
    </row>
    <row r="129" spans="12:13" ht="12.75">
      <c r="L129" s="445"/>
      <c r="M129" s="445"/>
    </row>
    <row r="130" spans="12:13" ht="12.75">
      <c r="L130" s="445"/>
      <c r="M130" s="445"/>
    </row>
    <row r="131" spans="12:13" ht="12.75">
      <c r="L131" s="445"/>
      <c r="M131" s="445"/>
    </row>
    <row r="132" spans="12:13" ht="12.75">
      <c r="L132" s="445"/>
      <c r="M132" s="445"/>
    </row>
    <row r="133" spans="12:13" ht="12.75">
      <c r="L133" s="445"/>
      <c r="M133" s="445"/>
    </row>
    <row r="134" spans="12:13" ht="12.75">
      <c r="L134" s="445"/>
      <c r="M134" s="445"/>
    </row>
    <row r="135" spans="12:13" ht="12.75">
      <c r="L135" s="445"/>
      <c r="M135" s="445"/>
    </row>
    <row r="136" spans="12:13" ht="12.75">
      <c r="L136" s="445"/>
      <c r="M136" s="445"/>
    </row>
    <row r="137" spans="12:13" ht="12.75">
      <c r="L137" s="445"/>
      <c r="M137" s="445"/>
    </row>
    <row r="138" spans="12:13" ht="12.75">
      <c r="L138" s="445"/>
      <c r="M138" s="445"/>
    </row>
    <row r="139" spans="12:13" ht="12.75">
      <c r="L139" s="445"/>
      <c r="M139" s="445"/>
    </row>
    <row r="140" spans="12:13" ht="12.75">
      <c r="L140" s="445"/>
      <c r="M140" s="445"/>
    </row>
    <row r="141" spans="12:13" ht="12.75">
      <c r="L141" s="445"/>
      <c r="M141" s="445"/>
    </row>
    <row r="142" spans="12:13" ht="12.75">
      <c r="L142" s="445"/>
      <c r="M142" s="445"/>
    </row>
    <row r="143" spans="12:13" ht="12.75">
      <c r="L143" s="445"/>
      <c r="M143" s="445"/>
    </row>
    <row r="144" spans="12:13" ht="12.75">
      <c r="L144" s="445"/>
      <c r="M144" s="445"/>
    </row>
    <row r="145" spans="12:13" ht="12.75">
      <c r="L145" s="445"/>
      <c r="M145" s="445"/>
    </row>
  </sheetData>
  <mergeCells count="20">
    <mergeCell ref="A2:N2"/>
    <mergeCell ref="A20:N20"/>
    <mergeCell ref="A21:A24"/>
    <mergeCell ref="B21:D21"/>
    <mergeCell ref="K21:N21"/>
    <mergeCell ref="B22:D22"/>
    <mergeCell ref="E22:G22"/>
    <mergeCell ref="H22:J22"/>
    <mergeCell ref="K22:L23"/>
    <mergeCell ref="E21:J21"/>
    <mergeCell ref="A1:N1"/>
    <mergeCell ref="M22:N23"/>
    <mergeCell ref="A4:A8"/>
    <mergeCell ref="B4:K4"/>
    <mergeCell ref="L4:N7"/>
    <mergeCell ref="C5:E5"/>
    <mergeCell ref="C6:E6"/>
    <mergeCell ref="F6:H6"/>
    <mergeCell ref="I6:K6"/>
    <mergeCell ref="F5:J5"/>
  </mergeCells>
  <printOptions horizontalCentered="1"/>
  <pageMargins left="1.3" right="1.3" top="2" bottom="2" header="0.5" footer="0.5"/>
  <pageSetup fitToHeight="1" fitToWidth="1" horizontalDpi="600" verticalDpi="600" orientation="portrait" paperSize="9" scale="54" r:id="rId1"/>
</worksheet>
</file>

<file path=xl/worksheets/sheet8.xml><?xml version="1.0" encoding="utf-8"?>
<worksheet xmlns="http://schemas.openxmlformats.org/spreadsheetml/2006/main" xmlns:r="http://schemas.openxmlformats.org/officeDocument/2006/relationships">
  <sheetPr>
    <pageSetUpPr fitToPage="1"/>
  </sheetPr>
  <dimension ref="A1:L91"/>
  <sheetViews>
    <sheetView showGridLines="0" workbookViewId="0" topLeftCell="A1">
      <selection activeCell="A3" sqref="A3:IV4"/>
    </sheetView>
  </sheetViews>
  <sheetFormatPr defaultColWidth="9.140625" defaultRowHeight="12.75"/>
  <cols>
    <col min="1" max="1" width="28.7109375" style="7" customWidth="1"/>
    <col min="2" max="2" width="7.8515625" style="7" customWidth="1"/>
    <col min="3" max="3" width="7.57421875" style="7" bestFit="1" customWidth="1"/>
    <col min="4" max="4" width="8.8515625" style="7" bestFit="1" customWidth="1"/>
    <col min="5" max="5" width="8.00390625" style="7" bestFit="1" customWidth="1"/>
    <col min="6" max="6" width="9.28125" style="7" bestFit="1" customWidth="1"/>
    <col min="7" max="7" width="8.8515625" style="7" bestFit="1" customWidth="1"/>
    <col min="8" max="8" width="9.00390625" style="7" bestFit="1" customWidth="1"/>
    <col min="9" max="12" width="8.421875" style="7" customWidth="1"/>
    <col min="13" max="16384" width="9.140625" style="7" customWidth="1"/>
  </cols>
  <sheetData>
    <row r="1" spans="1:12" ht="20.25">
      <c r="A1" s="1131" t="s">
        <v>123</v>
      </c>
      <c r="B1" s="1131"/>
      <c r="C1" s="1131"/>
      <c r="D1" s="1131"/>
      <c r="E1" s="1131"/>
      <c r="F1" s="1131"/>
      <c r="G1" s="1131"/>
      <c r="H1" s="1131"/>
      <c r="I1" s="1131"/>
      <c r="J1" s="1131"/>
      <c r="K1" s="1131"/>
      <c r="L1" s="1131"/>
    </row>
    <row r="2" spans="1:12" ht="25.5">
      <c r="A2" s="1141" t="s">
        <v>734</v>
      </c>
      <c r="B2" s="243"/>
      <c r="C2" s="244"/>
      <c r="D2" s="244"/>
      <c r="E2" s="244"/>
      <c r="F2" s="244"/>
      <c r="G2" s="244"/>
      <c r="H2" s="244"/>
      <c r="I2" s="243"/>
      <c r="J2" s="243"/>
      <c r="K2" s="243"/>
      <c r="L2" s="243"/>
    </row>
    <row r="3" spans="1:12" s="1143" customFormat="1" ht="20.25">
      <c r="A3" s="100" t="s">
        <v>83</v>
      </c>
      <c r="B3" s="100"/>
      <c r="C3" s="1142"/>
      <c r="D3" s="1142"/>
      <c r="E3" s="1142"/>
      <c r="F3" s="1142"/>
      <c r="G3" s="1142"/>
      <c r="H3" s="1142"/>
      <c r="I3" s="1142"/>
      <c r="J3" s="1142"/>
      <c r="K3" s="1142"/>
      <c r="L3" s="1142"/>
    </row>
    <row r="4" spans="1:12" s="1143" customFormat="1" ht="20.25">
      <c r="A4" s="1144" t="s">
        <v>909</v>
      </c>
      <c r="B4" s="1145"/>
      <c r="C4" s="1146"/>
      <c r="D4" s="1146"/>
      <c r="E4" s="1146"/>
      <c r="F4" s="1146"/>
      <c r="G4" s="1146"/>
      <c r="H4" s="1145"/>
      <c r="I4" s="1145"/>
      <c r="J4" s="1145"/>
      <c r="K4" s="1145"/>
      <c r="L4" s="1145"/>
    </row>
    <row r="5" spans="1:12" ht="12.75">
      <c r="A5" s="265"/>
      <c r="B5" s="126" t="s">
        <v>84</v>
      </c>
      <c r="C5" s="266" t="s">
        <v>85</v>
      </c>
      <c r="D5" s="1030" t="s">
        <v>2</v>
      </c>
      <c r="E5" s="1004"/>
      <c r="F5" s="1030" t="s">
        <v>86</v>
      </c>
      <c r="G5" s="1003"/>
      <c r="H5" s="1004"/>
      <c r="I5" s="267"/>
      <c r="J5" s="268" t="s">
        <v>313</v>
      </c>
      <c r="K5" s="267"/>
      <c r="L5" s="269"/>
    </row>
    <row r="6" spans="1:12" ht="12.75">
      <c r="A6" s="134" t="s">
        <v>87</v>
      </c>
      <c r="B6" s="262" t="s">
        <v>88</v>
      </c>
      <c r="C6" s="263" t="s">
        <v>824</v>
      </c>
      <c r="D6" s="263" t="s">
        <v>785</v>
      </c>
      <c r="E6" s="263" t="s">
        <v>824</v>
      </c>
      <c r="F6" s="263" t="s">
        <v>770</v>
      </c>
      <c r="G6" s="263" t="s">
        <v>785</v>
      </c>
      <c r="H6" s="263" t="s">
        <v>824</v>
      </c>
      <c r="I6" s="264" t="s">
        <v>89</v>
      </c>
      <c r="J6" s="264" t="s">
        <v>89</v>
      </c>
      <c r="K6" s="264" t="s">
        <v>90</v>
      </c>
      <c r="L6" s="264" t="s">
        <v>90</v>
      </c>
    </row>
    <row r="7" spans="1:12" ht="12.75">
      <c r="A7" s="125">
        <v>1</v>
      </c>
      <c r="B7" s="127">
        <v>2</v>
      </c>
      <c r="C7" s="123" t="s">
        <v>91</v>
      </c>
      <c r="D7" s="123">
        <v>4</v>
      </c>
      <c r="E7" s="123">
        <v>5</v>
      </c>
      <c r="F7" s="123">
        <v>6</v>
      </c>
      <c r="G7" s="123">
        <v>7</v>
      </c>
      <c r="H7" s="122">
        <v>8</v>
      </c>
      <c r="I7" s="123" t="s">
        <v>92</v>
      </c>
      <c r="J7" s="123" t="s">
        <v>93</v>
      </c>
      <c r="K7" s="123" t="s">
        <v>94</v>
      </c>
      <c r="L7" s="123" t="s">
        <v>95</v>
      </c>
    </row>
    <row r="8" spans="1:12" ht="12.75">
      <c r="A8" s="270"/>
      <c r="B8" s="86"/>
      <c r="C8" s="294"/>
      <c r="D8" s="246"/>
      <c r="E8" s="245"/>
      <c r="F8" s="246"/>
      <c r="G8" s="246"/>
      <c r="H8" s="247"/>
      <c r="I8" s="246"/>
      <c r="J8" s="246"/>
      <c r="K8" s="246"/>
      <c r="L8" s="245"/>
    </row>
    <row r="9" spans="1:12" ht="12.75">
      <c r="A9" s="271" t="s">
        <v>685</v>
      </c>
      <c r="B9" s="248">
        <v>100</v>
      </c>
      <c r="C9" s="295">
        <v>163.1</v>
      </c>
      <c r="D9" s="109">
        <v>174.3</v>
      </c>
      <c r="E9" s="272">
        <v>176</v>
      </c>
      <c r="F9" s="109">
        <v>184.5</v>
      </c>
      <c r="G9" s="109">
        <v>185.1</v>
      </c>
      <c r="H9" s="272">
        <v>185.9</v>
      </c>
      <c r="I9" s="249">
        <v>7.9092581238503925</v>
      </c>
      <c r="J9" s="249">
        <v>0.9753298909925405</v>
      </c>
      <c r="K9" s="249">
        <v>5.625000000000014</v>
      </c>
      <c r="L9" s="273">
        <v>0.43219881145326156</v>
      </c>
    </row>
    <row r="10" spans="1:12" ht="12.75">
      <c r="A10" s="274"/>
      <c r="B10" s="208"/>
      <c r="C10" s="296"/>
      <c r="D10" s="18"/>
      <c r="E10" s="275"/>
      <c r="F10" s="18"/>
      <c r="G10" s="18"/>
      <c r="H10" s="275"/>
      <c r="I10" s="250"/>
      <c r="J10" s="250"/>
      <c r="K10" s="250"/>
      <c r="L10" s="276"/>
    </row>
    <row r="11" spans="1:12" ht="12.75">
      <c r="A11" s="271" t="s">
        <v>686</v>
      </c>
      <c r="B11" s="248">
        <v>53.2</v>
      </c>
      <c r="C11" s="295">
        <v>154.3</v>
      </c>
      <c r="D11" s="109">
        <v>161.7</v>
      </c>
      <c r="E11" s="272">
        <v>164.9</v>
      </c>
      <c r="F11" s="109">
        <v>175.5</v>
      </c>
      <c r="G11" s="109">
        <v>176.5</v>
      </c>
      <c r="H11" s="272">
        <v>177.9</v>
      </c>
      <c r="I11" s="249">
        <v>6.8697342838625985</v>
      </c>
      <c r="J11" s="249">
        <v>1.9789734075448422</v>
      </c>
      <c r="K11" s="249">
        <v>7.883565797453002</v>
      </c>
      <c r="L11" s="273">
        <v>0.7932011331444784</v>
      </c>
    </row>
    <row r="12" spans="1:12" ht="12.75">
      <c r="A12" s="24"/>
      <c r="B12" s="208"/>
      <c r="C12" s="296"/>
      <c r="D12" s="18"/>
      <c r="E12" s="275"/>
      <c r="F12" s="18"/>
      <c r="G12" s="18"/>
      <c r="H12" s="275"/>
      <c r="I12" s="251"/>
      <c r="J12" s="251"/>
      <c r="K12" s="251"/>
      <c r="L12" s="277"/>
    </row>
    <row r="13" spans="1:12" ht="12.75">
      <c r="A13" s="274" t="s">
        <v>96</v>
      </c>
      <c r="B13" s="252">
        <v>18</v>
      </c>
      <c r="C13" s="296">
        <v>145.7</v>
      </c>
      <c r="D13" s="18">
        <v>162.6</v>
      </c>
      <c r="E13" s="275">
        <v>162.9</v>
      </c>
      <c r="F13" s="18">
        <v>173.7</v>
      </c>
      <c r="G13" s="18">
        <v>175.3</v>
      </c>
      <c r="H13" s="275">
        <v>177</v>
      </c>
      <c r="I13" s="251">
        <v>11.805078929306802</v>
      </c>
      <c r="J13" s="251">
        <v>0.18450184501845968</v>
      </c>
      <c r="K13" s="251">
        <v>8.655616942909745</v>
      </c>
      <c r="L13" s="277">
        <v>0.9697661152310246</v>
      </c>
    </row>
    <row r="14" spans="1:12" ht="12.75">
      <c r="A14" s="274" t="s">
        <v>687</v>
      </c>
      <c r="B14" s="252" t="s">
        <v>97</v>
      </c>
      <c r="C14" s="296">
        <v>142.3</v>
      </c>
      <c r="D14" s="18">
        <v>160.3</v>
      </c>
      <c r="E14" s="275">
        <v>159.9</v>
      </c>
      <c r="F14" s="18">
        <v>164.2</v>
      </c>
      <c r="G14" s="18">
        <v>165.8</v>
      </c>
      <c r="H14" s="275">
        <v>167.7</v>
      </c>
      <c r="I14" s="251">
        <v>12.368236120871387</v>
      </c>
      <c r="J14" s="251">
        <v>-0.2495321272613893</v>
      </c>
      <c r="K14" s="251">
        <v>4.878048780487788</v>
      </c>
      <c r="L14" s="277">
        <v>1.1459589867309745</v>
      </c>
    </row>
    <row r="15" spans="1:12" ht="12.75" hidden="1">
      <c r="A15" s="274" t="s">
        <v>688</v>
      </c>
      <c r="B15" s="152">
        <v>1.79</v>
      </c>
      <c r="C15" s="296">
        <v>177.4</v>
      </c>
      <c r="D15" s="18">
        <v>195.6</v>
      </c>
      <c r="E15" s="275">
        <v>199.9</v>
      </c>
      <c r="F15" s="18">
        <v>246.8</v>
      </c>
      <c r="G15" s="18">
        <v>249.8</v>
      </c>
      <c r="H15" s="275">
        <v>252.6</v>
      </c>
      <c r="I15" s="251">
        <v>12.683201803833157</v>
      </c>
      <c r="J15" s="251">
        <v>2.198364008179965</v>
      </c>
      <c r="K15" s="251">
        <v>26.363181590795378</v>
      </c>
      <c r="L15" s="277">
        <v>1.1208967173738955</v>
      </c>
    </row>
    <row r="16" spans="1:12" ht="12.75" hidden="1">
      <c r="A16" s="274" t="s">
        <v>689</v>
      </c>
      <c r="B16" s="152">
        <v>2.05</v>
      </c>
      <c r="C16" s="296">
        <v>144.6</v>
      </c>
      <c r="D16" s="18">
        <v>147.8</v>
      </c>
      <c r="E16" s="275">
        <v>150.2</v>
      </c>
      <c r="F16" s="18">
        <v>169</v>
      </c>
      <c r="G16" s="18">
        <v>168.8</v>
      </c>
      <c r="H16" s="275">
        <v>170.5</v>
      </c>
      <c r="I16" s="251">
        <v>3.872752420470249</v>
      </c>
      <c r="J16" s="251">
        <v>1.6238159675236545</v>
      </c>
      <c r="K16" s="251">
        <v>13.515312916111853</v>
      </c>
      <c r="L16" s="277">
        <v>1.0071090047393199</v>
      </c>
    </row>
    <row r="17" spans="1:12" ht="12.75">
      <c r="A17" s="274" t="s">
        <v>98</v>
      </c>
      <c r="B17" s="152">
        <v>2.73</v>
      </c>
      <c r="C17" s="296">
        <v>128.5</v>
      </c>
      <c r="D17" s="18">
        <v>147.1</v>
      </c>
      <c r="E17" s="275">
        <v>152.2</v>
      </c>
      <c r="F17" s="18">
        <v>171.2</v>
      </c>
      <c r="G17" s="18">
        <v>173.4</v>
      </c>
      <c r="H17" s="275">
        <v>178.4</v>
      </c>
      <c r="I17" s="251">
        <v>18.44357976653697</v>
      </c>
      <c r="J17" s="251">
        <v>3.4670292318150757</v>
      </c>
      <c r="K17" s="251">
        <v>17.21419185282525</v>
      </c>
      <c r="L17" s="277">
        <v>2.8835063437139468</v>
      </c>
    </row>
    <row r="18" spans="1:12" ht="12.75">
      <c r="A18" s="274" t="s">
        <v>690</v>
      </c>
      <c r="B18" s="152">
        <v>7.89</v>
      </c>
      <c r="C18" s="296">
        <v>134.9</v>
      </c>
      <c r="D18" s="18">
        <v>127.7</v>
      </c>
      <c r="E18" s="275">
        <v>144</v>
      </c>
      <c r="F18" s="18">
        <v>152.2</v>
      </c>
      <c r="G18" s="18">
        <v>151.2</v>
      </c>
      <c r="H18" s="275">
        <v>152.8</v>
      </c>
      <c r="I18" s="251">
        <v>6.745737583395098</v>
      </c>
      <c r="J18" s="251">
        <v>12.764291307752544</v>
      </c>
      <c r="K18" s="251">
        <v>6.111111111111114</v>
      </c>
      <c r="L18" s="277">
        <v>1.058201058201064</v>
      </c>
    </row>
    <row r="19" spans="1:12" ht="12.75" hidden="1">
      <c r="A19" s="274" t="s">
        <v>99</v>
      </c>
      <c r="B19" s="152">
        <v>6.25</v>
      </c>
      <c r="C19" s="296">
        <v>124.5</v>
      </c>
      <c r="D19" s="18">
        <v>120.9</v>
      </c>
      <c r="E19" s="275">
        <v>140.8</v>
      </c>
      <c r="F19" s="18">
        <v>147.2</v>
      </c>
      <c r="G19" s="18">
        <v>145.3</v>
      </c>
      <c r="H19" s="275">
        <v>147.5</v>
      </c>
      <c r="I19" s="251">
        <v>13.09236947791166</v>
      </c>
      <c r="J19" s="251">
        <v>16.45988420181969</v>
      </c>
      <c r="K19" s="251">
        <v>4.758522727272734</v>
      </c>
      <c r="L19" s="277">
        <v>1.5141087405368125</v>
      </c>
    </row>
    <row r="20" spans="1:12" ht="12.75" hidden="1">
      <c r="A20" s="274" t="s">
        <v>691</v>
      </c>
      <c r="B20" s="152">
        <v>5.15</v>
      </c>
      <c r="C20" s="296">
        <v>125.5</v>
      </c>
      <c r="D20" s="18">
        <v>124.2</v>
      </c>
      <c r="E20" s="275">
        <v>144.3</v>
      </c>
      <c r="F20" s="18">
        <v>154.2</v>
      </c>
      <c r="G20" s="18">
        <v>152.3</v>
      </c>
      <c r="H20" s="275">
        <v>150</v>
      </c>
      <c r="I20" s="251">
        <v>14.980079681274901</v>
      </c>
      <c r="J20" s="251">
        <v>16.183574879227052</v>
      </c>
      <c r="K20" s="251">
        <v>3.9501039501039372</v>
      </c>
      <c r="L20" s="277">
        <v>-1.510177281680896</v>
      </c>
    </row>
    <row r="21" spans="1:12" ht="12.75" hidden="1">
      <c r="A21" s="274" t="s">
        <v>692</v>
      </c>
      <c r="B21" s="152">
        <v>1.1</v>
      </c>
      <c r="C21" s="296">
        <v>129.8</v>
      </c>
      <c r="D21" s="18">
        <v>108</v>
      </c>
      <c r="E21" s="275">
        <v>132.3</v>
      </c>
      <c r="F21" s="18">
        <v>118.1</v>
      </c>
      <c r="G21" s="18">
        <v>114.6</v>
      </c>
      <c r="H21" s="275">
        <v>147.4</v>
      </c>
      <c r="I21" s="251">
        <v>1.9260400616332873</v>
      </c>
      <c r="J21" s="251">
        <v>22.5</v>
      </c>
      <c r="K21" s="251">
        <v>11.413454270597128</v>
      </c>
      <c r="L21" s="277">
        <v>28.621291448516587</v>
      </c>
    </row>
    <row r="22" spans="1:12" ht="12.75" hidden="1">
      <c r="A22" s="274" t="s">
        <v>100</v>
      </c>
      <c r="B22" s="152">
        <v>1.65</v>
      </c>
      <c r="C22" s="296">
        <v>176.4</v>
      </c>
      <c r="D22" s="18">
        <v>154.1</v>
      </c>
      <c r="E22" s="275">
        <v>157.1</v>
      </c>
      <c r="F22" s="18">
        <v>170</v>
      </c>
      <c r="G22" s="18">
        <v>172.2</v>
      </c>
      <c r="H22" s="275">
        <v>171.2</v>
      </c>
      <c r="I22" s="251">
        <v>-10.94104308390024</v>
      </c>
      <c r="J22" s="251">
        <v>1.9467878001297834</v>
      </c>
      <c r="K22" s="251">
        <v>8.97517504774028</v>
      </c>
      <c r="L22" s="277">
        <v>-0.5807200929152145</v>
      </c>
    </row>
    <row r="23" spans="1:12" ht="12.75" hidden="1">
      <c r="A23" s="274" t="s">
        <v>693</v>
      </c>
      <c r="B23" s="152">
        <v>1.59</v>
      </c>
      <c r="C23" s="296">
        <v>175</v>
      </c>
      <c r="D23" s="18">
        <v>151.3</v>
      </c>
      <c r="E23" s="275">
        <v>154.4</v>
      </c>
      <c r="F23" s="18">
        <v>168.9</v>
      </c>
      <c r="G23" s="18">
        <v>171.5</v>
      </c>
      <c r="H23" s="275">
        <v>170.9</v>
      </c>
      <c r="I23" s="251">
        <v>-11.771428571428572</v>
      </c>
      <c r="J23" s="251">
        <v>2.048909451421025</v>
      </c>
      <c r="K23" s="251">
        <v>10.686528497409313</v>
      </c>
      <c r="L23" s="277">
        <v>-0.3498542274052454</v>
      </c>
    </row>
    <row r="24" spans="1:12" ht="12.75" hidden="1">
      <c r="A24" s="274" t="s">
        <v>694</v>
      </c>
      <c r="B24" s="208">
        <v>0.05</v>
      </c>
      <c r="C24" s="296">
        <v>209.8</v>
      </c>
      <c r="D24" s="18">
        <v>218.5</v>
      </c>
      <c r="E24" s="275">
        <v>219.5</v>
      </c>
      <c r="F24" s="18">
        <v>185.8</v>
      </c>
      <c r="G24" s="18">
        <v>181.6</v>
      </c>
      <c r="H24" s="275">
        <v>177</v>
      </c>
      <c r="I24" s="251">
        <v>4.623450905624395</v>
      </c>
      <c r="J24" s="251">
        <v>0.4576659038901596</v>
      </c>
      <c r="K24" s="251">
        <v>-19.3621867881549</v>
      </c>
      <c r="L24" s="277">
        <v>-2.533039647577084</v>
      </c>
    </row>
    <row r="25" spans="1:12" ht="12.75">
      <c r="A25" s="274" t="s">
        <v>101</v>
      </c>
      <c r="B25" s="252">
        <v>1.85</v>
      </c>
      <c r="C25" s="296">
        <v>146.2</v>
      </c>
      <c r="D25" s="18">
        <v>148.1</v>
      </c>
      <c r="E25" s="275">
        <v>148.3</v>
      </c>
      <c r="F25" s="18">
        <v>186.8</v>
      </c>
      <c r="G25" s="18">
        <v>187.8</v>
      </c>
      <c r="H25" s="275">
        <v>188.3</v>
      </c>
      <c r="I25" s="251">
        <v>1.4363885088919375</v>
      </c>
      <c r="J25" s="251">
        <v>0.13504388926402555</v>
      </c>
      <c r="K25" s="251">
        <v>26.97235333782872</v>
      </c>
      <c r="L25" s="277">
        <v>0.26624068157615</v>
      </c>
    </row>
    <row r="26" spans="1:12" ht="12.75">
      <c r="A26" s="274" t="s">
        <v>102</v>
      </c>
      <c r="B26" s="252">
        <v>5.21</v>
      </c>
      <c r="C26" s="296">
        <v>171.5</v>
      </c>
      <c r="D26" s="18">
        <v>169.3</v>
      </c>
      <c r="E26" s="275">
        <v>173.4</v>
      </c>
      <c r="F26" s="18">
        <v>185.2</v>
      </c>
      <c r="G26" s="18">
        <v>189.7</v>
      </c>
      <c r="H26" s="275">
        <v>191.4</v>
      </c>
      <c r="I26" s="251">
        <v>1.10787172011662</v>
      </c>
      <c r="J26" s="251">
        <v>2.4217365623154166</v>
      </c>
      <c r="K26" s="251">
        <v>10.38062283737024</v>
      </c>
      <c r="L26" s="277">
        <v>0.8961518186610533</v>
      </c>
    </row>
    <row r="27" spans="1:12" ht="12.75">
      <c r="A27" s="274" t="s">
        <v>103</v>
      </c>
      <c r="B27" s="252">
        <v>4.05</v>
      </c>
      <c r="C27" s="296">
        <v>150.5</v>
      </c>
      <c r="D27" s="18">
        <v>157.9</v>
      </c>
      <c r="E27" s="275">
        <v>157.9</v>
      </c>
      <c r="F27" s="18">
        <v>170.2</v>
      </c>
      <c r="G27" s="18">
        <v>168.8</v>
      </c>
      <c r="H27" s="275">
        <v>168.7</v>
      </c>
      <c r="I27" s="251">
        <v>4.916943521594689</v>
      </c>
      <c r="J27" s="251">
        <v>0</v>
      </c>
      <c r="K27" s="251">
        <v>6.839772007599734</v>
      </c>
      <c r="L27" s="277">
        <v>-0.05924170616114566</v>
      </c>
    </row>
    <row r="28" spans="1:12" ht="12.75">
      <c r="A28" s="274" t="s">
        <v>104</v>
      </c>
      <c r="B28" s="252">
        <v>3.07</v>
      </c>
      <c r="C28" s="296">
        <v>150.9</v>
      </c>
      <c r="D28" s="18">
        <v>146.5</v>
      </c>
      <c r="E28" s="275">
        <v>147</v>
      </c>
      <c r="F28" s="18">
        <v>158</v>
      </c>
      <c r="G28" s="18">
        <v>162.5</v>
      </c>
      <c r="H28" s="275">
        <v>164.7</v>
      </c>
      <c r="I28" s="251">
        <v>-2.5844930417494965</v>
      </c>
      <c r="J28" s="251">
        <v>0.341296928327651</v>
      </c>
      <c r="K28" s="251">
        <v>12.040816326530603</v>
      </c>
      <c r="L28" s="277">
        <v>1.353846153846149</v>
      </c>
    </row>
    <row r="29" spans="1:12" ht="12.75">
      <c r="A29" s="274" t="s">
        <v>105</v>
      </c>
      <c r="B29" s="252">
        <v>1.21</v>
      </c>
      <c r="C29" s="296">
        <v>162.2</v>
      </c>
      <c r="D29" s="18">
        <v>167.7</v>
      </c>
      <c r="E29" s="275">
        <v>166.3</v>
      </c>
      <c r="F29" s="18">
        <v>150.1</v>
      </c>
      <c r="G29" s="18">
        <v>147.3</v>
      </c>
      <c r="H29" s="275">
        <v>143.6</v>
      </c>
      <c r="I29" s="251">
        <v>2.527743526510477</v>
      </c>
      <c r="J29" s="251">
        <v>-0.8348240906380369</v>
      </c>
      <c r="K29" s="251">
        <v>-13.650030066145519</v>
      </c>
      <c r="L29" s="277">
        <v>-2.511880515953848</v>
      </c>
    </row>
    <row r="30" spans="1:12" ht="12.75">
      <c r="A30" s="274" t="s">
        <v>106</v>
      </c>
      <c r="B30" s="152">
        <v>2.28</v>
      </c>
      <c r="C30" s="296">
        <v>166.5</v>
      </c>
      <c r="D30" s="18">
        <v>183.2</v>
      </c>
      <c r="E30" s="275">
        <v>183.3</v>
      </c>
      <c r="F30" s="18">
        <v>188.7</v>
      </c>
      <c r="G30" s="18">
        <v>188.8</v>
      </c>
      <c r="H30" s="275">
        <v>188.8</v>
      </c>
      <c r="I30" s="251">
        <v>10.0900900900901</v>
      </c>
      <c r="J30" s="251">
        <v>0.054585152838456</v>
      </c>
      <c r="K30" s="251">
        <v>3.0005455537370267</v>
      </c>
      <c r="L30" s="277">
        <v>0</v>
      </c>
    </row>
    <row r="31" spans="1:12" ht="12.75" hidden="1">
      <c r="A31" s="274" t="s">
        <v>107</v>
      </c>
      <c r="B31" s="152">
        <v>0.75</v>
      </c>
      <c r="C31" s="296">
        <v>138.8</v>
      </c>
      <c r="D31" s="18">
        <v>141.2</v>
      </c>
      <c r="E31" s="275">
        <v>141.5</v>
      </c>
      <c r="F31" s="18">
        <v>143.3</v>
      </c>
      <c r="G31" s="18">
        <v>143.3</v>
      </c>
      <c r="H31" s="275">
        <v>143.5</v>
      </c>
      <c r="I31" s="251">
        <v>1.9452449567723278</v>
      </c>
      <c r="J31" s="251">
        <v>0.21246458923513956</v>
      </c>
      <c r="K31" s="251">
        <v>1.4134275618374659</v>
      </c>
      <c r="L31" s="277">
        <v>0.13956734124214165</v>
      </c>
    </row>
    <row r="32" spans="1:12" ht="12.75" hidden="1">
      <c r="A32" s="274" t="s">
        <v>108</v>
      </c>
      <c r="B32" s="152">
        <v>1.53</v>
      </c>
      <c r="C32" s="296">
        <v>177.6</v>
      </c>
      <c r="D32" s="18">
        <v>199.6</v>
      </c>
      <c r="E32" s="275">
        <v>199.6</v>
      </c>
      <c r="F32" s="18">
        <v>206.8</v>
      </c>
      <c r="G32" s="18">
        <v>206.8</v>
      </c>
      <c r="H32" s="275">
        <v>206.8</v>
      </c>
      <c r="I32" s="251">
        <v>12.387387387387378</v>
      </c>
      <c r="J32" s="251">
        <v>0</v>
      </c>
      <c r="K32" s="251">
        <v>3.6072144288577164</v>
      </c>
      <c r="L32" s="277">
        <v>0</v>
      </c>
    </row>
    <row r="33" spans="1:12" ht="12.75">
      <c r="A33" s="274" t="s">
        <v>109</v>
      </c>
      <c r="B33" s="152">
        <v>6.91</v>
      </c>
      <c r="C33" s="296">
        <v>198.5</v>
      </c>
      <c r="D33" s="18">
        <v>204.6</v>
      </c>
      <c r="E33" s="275">
        <v>205.1</v>
      </c>
      <c r="F33" s="18">
        <v>210.4</v>
      </c>
      <c r="G33" s="18">
        <v>210.5</v>
      </c>
      <c r="H33" s="275">
        <v>211.5</v>
      </c>
      <c r="I33" s="251">
        <v>3.32493702770779</v>
      </c>
      <c r="J33" s="251">
        <v>0.24437927663734627</v>
      </c>
      <c r="K33" s="251">
        <v>3.1204290589956116</v>
      </c>
      <c r="L33" s="277">
        <v>0.4750593824227991</v>
      </c>
    </row>
    <row r="34" spans="1:12" ht="12.75">
      <c r="A34" s="24"/>
      <c r="B34" s="152"/>
      <c r="C34" s="296"/>
      <c r="D34" s="18"/>
      <c r="E34" s="275"/>
      <c r="F34" s="18"/>
      <c r="G34" s="18"/>
      <c r="H34" s="275"/>
      <c r="I34" s="250"/>
      <c r="J34" s="250"/>
      <c r="K34" s="250"/>
      <c r="L34" s="276"/>
    </row>
    <row r="35" spans="1:12" ht="12.75">
      <c r="A35" s="58" t="s">
        <v>695</v>
      </c>
      <c r="B35" s="248">
        <v>46.8</v>
      </c>
      <c r="C35" s="295">
        <v>173.4</v>
      </c>
      <c r="D35" s="109">
        <v>188.9</v>
      </c>
      <c r="E35" s="272">
        <v>189</v>
      </c>
      <c r="F35" s="109">
        <v>195</v>
      </c>
      <c r="G35" s="109">
        <v>195</v>
      </c>
      <c r="H35" s="272">
        <v>195</v>
      </c>
      <c r="I35" s="249">
        <v>8.996539792387551</v>
      </c>
      <c r="J35" s="249">
        <v>0.052938062466907354</v>
      </c>
      <c r="K35" s="249">
        <v>3.1746031746031917</v>
      </c>
      <c r="L35" s="273">
        <v>0</v>
      </c>
    </row>
    <row r="36" spans="1:12" ht="12.75">
      <c r="A36" s="24"/>
      <c r="B36" s="252"/>
      <c r="C36" s="296"/>
      <c r="D36" s="18"/>
      <c r="E36" s="275"/>
      <c r="F36" s="18"/>
      <c r="G36" s="18"/>
      <c r="H36" s="275"/>
      <c r="I36" s="251"/>
      <c r="J36" s="251"/>
      <c r="K36" s="251"/>
      <c r="L36" s="277"/>
    </row>
    <row r="37" spans="1:12" ht="12.75">
      <c r="A37" s="274" t="s">
        <v>110</v>
      </c>
      <c r="B37" s="252">
        <v>8.92</v>
      </c>
      <c r="C37" s="296">
        <v>142.3</v>
      </c>
      <c r="D37" s="18">
        <v>146</v>
      </c>
      <c r="E37" s="275">
        <v>146</v>
      </c>
      <c r="F37" s="18">
        <v>149.6</v>
      </c>
      <c r="G37" s="18">
        <v>149.5</v>
      </c>
      <c r="H37" s="275">
        <v>149.4</v>
      </c>
      <c r="I37" s="251">
        <v>2.6001405481377304</v>
      </c>
      <c r="J37" s="251">
        <v>0</v>
      </c>
      <c r="K37" s="251">
        <v>2.328767123287662</v>
      </c>
      <c r="L37" s="277">
        <v>-0.0668896321070207</v>
      </c>
    </row>
    <row r="38" spans="1:12" ht="12.75">
      <c r="A38" s="274" t="s">
        <v>696</v>
      </c>
      <c r="B38" s="252" t="s">
        <v>111</v>
      </c>
      <c r="C38" s="296">
        <v>131.1</v>
      </c>
      <c r="D38" s="18">
        <v>133.9</v>
      </c>
      <c r="E38" s="275">
        <v>133.9</v>
      </c>
      <c r="F38" s="18">
        <v>136.7</v>
      </c>
      <c r="G38" s="18">
        <v>135.5</v>
      </c>
      <c r="H38" s="275">
        <v>135.2</v>
      </c>
      <c r="I38" s="251">
        <v>2.135774218154097</v>
      </c>
      <c r="J38" s="251">
        <v>0</v>
      </c>
      <c r="K38" s="251">
        <v>0.9708737864077506</v>
      </c>
      <c r="L38" s="277">
        <v>-0.22140221402214877</v>
      </c>
    </row>
    <row r="39" spans="1:12" ht="12.75">
      <c r="A39" s="274" t="s">
        <v>697</v>
      </c>
      <c r="B39" s="252" t="s">
        <v>112</v>
      </c>
      <c r="C39" s="296">
        <v>141.5</v>
      </c>
      <c r="D39" s="18">
        <v>145.2</v>
      </c>
      <c r="E39" s="275">
        <v>145.2</v>
      </c>
      <c r="F39" s="18">
        <v>148.6</v>
      </c>
      <c r="G39" s="18">
        <v>148.8</v>
      </c>
      <c r="H39" s="275">
        <v>148.9</v>
      </c>
      <c r="I39" s="251">
        <v>2.6148409893992834</v>
      </c>
      <c r="J39" s="251">
        <v>0</v>
      </c>
      <c r="K39" s="251">
        <v>2.548209366391191</v>
      </c>
      <c r="L39" s="277">
        <v>0.06720430107527875</v>
      </c>
    </row>
    <row r="40" spans="1:12" ht="12.75" hidden="1">
      <c r="A40" s="274" t="s">
        <v>698</v>
      </c>
      <c r="B40" s="152">
        <v>0.89</v>
      </c>
      <c r="C40" s="296">
        <v>181.2</v>
      </c>
      <c r="D40" s="18">
        <v>187.5</v>
      </c>
      <c r="E40" s="275">
        <v>187.5</v>
      </c>
      <c r="F40" s="18">
        <v>194.8</v>
      </c>
      <c r="G40" s="18">
        <v>194.8</v>
      </c>
      <c r="H40" s="275">
        <v>194.8</v>
      </c>
      <c r="I40" s="251">
        <v>3.476821192052995</v>
      </c>
      <c r="J40" s="251">
        <v>0</v>
      </c>
      <c r="K40" s="251">
        <v>3.893333333333345</v>
      </c>
      <c r="L40" s="277">
        <v>0</v>
      </c>
    </row>
    <row r="41" spans="1:12" ht="12.75">
      <c r="A41" s="274" t="s">
        <v>113</v>
      </c>
      <c r="B41" s="152">
        <v>2.2</v>
      </c>
      <c r="C41" s="296">
        <v>134.4</v>
      </c>
      <c r="D41" s="18">
        <v>138.1</v>
      </c>
      <c r="E41" s="275">
        <v>138.1</v>
      </c>
      <c r="F41" s="18">
        <v>146.5</v>
      </c>
      <c r="G41" s="18">
        <v>146.5</v>
      </c>
      <c r="H41" s="275">
        <v>146.5</v>
      </c>
      <c r="I41" s="251">
        <v>2.75297619047619</v>
      </c>
      <c r="J41" s="251">
        <v>0</v>
      </c>
      <c r="K41" s="251">
        <v>6.082548877624916</v>
      </c>
      <c r="L41" s="277">
        <v>0</v>
      </c>
    </row>
    <row r="42" spans="1:12" ht="12.75">
      <c r="A42" s="274" t="s">
        <v>114</v>
      </c>
      <c r="B42" s="152">
        <v>14.87</v>
      </c>
      <c r="C42" s="296">
        <v>184.2</v>
      </c>
      <c r="D42" s="18">
        <v>210</v>
      </c>
      <c r="E42" s="275">
        <v>210.3</v>
      </c>
      <c r="F42" s="18">
        <v>216.5</v>
      </c>
      <c r="G42" s="18">
        <v>216.5</v>
      </c>
      <c r="H42" s="275">
        <v>216.5</v>
      </c>
      <c r="I42" s="251">
        <v>14.169381107491859</v>
      </c>
      <c r="J42" s="251">
        <v>0.142857142857153</v>
      </c>
      <c r="K42" s="251">
        <v>2.9481692819781244</v>
      </c>
      <c r="L42" s="277">
        <v>0</v>
      </c>
    </row>
    <row r="43" spans="1:12" ht="12.75" hidden="1">
      <c r="A43" s="274" t="s">
        <v>699</v>
      </c>
      <c r="B43" s="152">
        <v>3.5</v>
      </c>
      <c r="C43" s="296">
        <v>136.5</v>
      </c>
      <c r="D43" s="18">
        <v>141.6</v>
      </c>
      <c r="E43" s="275">
        <v>141.6</v>
      </c>
      <c r="F43" s="18">
        <v>149.9</v>
      </c>
      <c r="G43" s="18">
        <v>149.9</v>
      </c>
      <c r="H43" s="275">
        <v>149.9</v>
      </c>
      <c r="I43" s="251">
        <v>3.736263736263723</v>
      </c>
      <c r="J43" s="251">
        <v>0</v>
      </c>
      <c r="K43" s="251">
        <v>5.861581920903959</v>
      </c>
      <c r="L43" s="277">
        <v>0</v>
      </c>
    </row>
    <row r="44" spans="1:12" ht="12.75" hidden="1">
      <c r="A44" s="274" t="s">
        <v>700</v>
      </c>
      <c r="B44" s="152">
        <v>4.19</v>
      </c>
      <c r="C44" s="296">
        <v>154.9</v>
      </c>
      <c r="D44" s="18">
        <v>161.8</v>
      </c>
      <c r="E44" s="275">
        <v>161.8</v>
      </c>
      <c r="F44" s="18">
        <v>168.5</v>
      </c>
      <c r="G44" s="18">
        <v>168.5</v>
      </c>
      <c r="H44" s="275">
        <v>168.5</v>
      </c>
      <c r="I44" s="251">
        <v>4.454486765655275</v>
      </c>
      <c r="J44" s="251">
        <v>0</v>
      </c>
      <c r="K44" s="251">
        <v>4.140914709517915</v>
      </c>
      <c r="L44" s="277">
        <v>0</v>
      </c>
    </row>
    <row r="45" spans="1:12" ht="12.75" hidden="1">
      <c r="A45" s="274" t="s">
        <v>701</v>
      </c>
      <c r="B45" s="152">
        <v>1.26</v>
      </c>
      <c r="C45" s="296">
        <v>142.1</v>
      </c>
      <c r="D45" s="18">
        <v>145.4</v>
      </c>
      <c r="E45" s="275">
        <v>145.4</v>
      </c>
      <c r="F45" s="18">
        <v>159.1</v>
      </c>
      <c r="G45" s="18">
        <v>159.2</v>
      </c>
      <c r="H45" s="275">
        <v>159.2</v>
      </c>
      <c r="I45" s="251">
        <v>2.3223082336382816</v>
      </c>
      <c r="J45" s="251">
        <v>0</v>
      </c>
      <c r="K45" s="251">
        <v>9.49105914718018</v>
      </c>
      <c r="L45" s="277">
        <v>0</v>
      </c>
    </row>
    <row r="46" spans="1:12" ht="12.75">
      <c r="A46" s="274" t="s">
        <v>702</v>
      </c>
      <c r="B46" s="252" t="s">
        <v>115</v>
      </c>
      <c r="C46" s="296">
        <v>242.5</v>
      </c>
      <c r="D46" s="18">
        <v>297.6</v>
      </c>
      <c r="E46" s="275">
        <v>298.2</v>
      </c>
      <c r="F46" s="18">
        <v>301.8</v>
      </c>
      <c r="G46" s="18">
        <v>301.8</v>
      </c>
      <c r="H46" s="275">
        <v>301.8</v>
      </c>
      <c r="I46" s="251">
        <v>22.969072164948457</v>
      </c>
      <c r="J46" s="251">
        <v>0.20161290322579362</v>
      </c>
      <c r="K46" s="251">
        <v>1.2072434607646017</v>
      </c>
      <c r="L46" s="277">
        <v>0</v>
      </c>
    </row>
    <row r="47" spans="1:12" ht="12.75">
      <c r="A47" s="274" t="s">
        <v>703</v>
      </c>
      <c r="B47" s="152">
        <v>4.03</v>
      </c>
      <c r="C47" s="296">
        <v>209.4</v>
      </c>
      <c r="D47" s="18">
        <v>253.7</v>
      </c>
      <c r="E47" s="275">
        <v>253.7</v>
      </c>
      <c r="F47" s="18">
        <v>254.9</v>
      </c>
      <c r="G47" s="18">
        <v>254.9</v>
      </c>
      <c r="H47" s="275">
        <v>254.9</v>
      </c>
      <c r="I47" s="251">
        <v>21.155682903533886</v>
      </c>
      <c r="J47" s="251">
        <v>0</v>
      </c>
      <c r="K47" s="251">
        <v>0.47299960583366385</v>
      </c>
      <c r="L47" s="277">
        <v>0</v>
      </c>
    </row>
    <row r="48" spans="1:12" ht="12.75" hidden="1">
      <c r="A48" s="274" t="s">
        <v>704</v>
      </c>
      <c r="B48" s="152">
        <v>3.61</v>
      </c>
      <c r="C48" s="296">
        <v>219.4</v>
      </c>
      <c r="D48" s="18">
        <v>268.6</v>
      </c>
      <c r="E48" s="275">
        <v>268.6</v>
      </c>
      <c r="F48" s="18">
        <v>269.9</v>
      </c>
      <c r="G48" s="18">
        <v>269.9</v>
      </c>
      <c r="H48" s="275">
        <v>269.9</v>
      </c>
      <c r="I48" s="251">
        <v>22.424794895168645</v>
      </c>
      <c r="J48" s="251">
        <v>0</v>
      </c>
      <c r="K48" s="251">
        <v>0.4839910647803265</v>
      </c>
      <c r="L48" s="277">
        <v>0</v>
      </c>
    </row>
    <row r="49" spans="1:12" ht="12.75" hidden="1">
      <c r="A49" s="274" t="s">
        <v>705</v>
      </c>
      <c r="B49" s="152">
        <v>2.54</v>
      </c>
      <c r="C49" s="296">
        <v>236.6</v>
      </c>
      <c r="D49" s="18">
        <v>300.3</v>
      </c>
      <c r="E49" s="275">
        <v>300.3</v>
      </c>
      <c r="F49" s="18">
        <v>302.5</v>
      </c>
      <c r="G49" s="18">
        <v>302.5</v>
      </c>
      <c r="H49" s="275">
        <v>302.5</v>
      </c>
      <c r="I49" s="251">
        <v>26.923076923076934</v>
      </c>
      <c r="J49" s="251">
        <v>0</v>
      </c>
      <c r="K49" s="251">
        <v>0.73260073260073</v>
      </c>
      <c r="L49" s="277">
        <v>0</v>
      </c>
    </row>
    <row r="50" spans="1:12" ht="12.75" hidden="1">
      <c r="A50" s="274" t="s">
        <v>706</v>
      </c>
      <c r="B50" s="152">
        <v>1.07</v>
      </c>
      <c r="C50" s="296">
        <v>172.2</v>
      </c>
      <c r="D50" s="18">
        <v>185.7</v>
      </c>
      <c r="E50" s="275">
        <v>185.7</v>
      </c>
      <c r="F50" s="18">
        <v>184.2</v>
      </c>
      <c r="G50" s="18">
        <v>184.2</v>
      </c>
      <c r="H50" s="275">
        <v>184.2</v>
      </c>
      <c r="I50" s="251">
        <v>7.839721254355396</v>
      </c>
      <c r="J50" s="251">
        <v>0</v>
      </c>
      <c r="K50" s="251">
        <v>-0.8077544426494399</v>
      </c>
      <c r="L50" s="277">
        <v>0</v>
      </c>
    </row>
    <row r="51" spans="1:12" ht="12.75" hidden="1">
      <c r="A51" s="274" t="s">
        <v>707</v>
      </c>
      <c r="B51" s="152">
        <v>0.42</v>
      </c>
      <c r="C51" s="296">
        <v>123.4</v>
      </c>
      <c r="D51" s="18">
        <v>126.6</v>
      </c>
      <c r="E51" s="275">
        <v>126.6</v>
      </c>
      <c r="F51" s="18">
        <v>126.6</v>
      </c>
      <c r="G51" s="18">
        <v>126.6</v>
      </c>
      <c r="H51" s="275">
        <v>126.6</v>
      </c>
      <c r="I51" s="251">
        <v>2.5931928687195978</v>
      </c>
      <c r="J51" s="251">
        <v>0</v>
      </c>
      <c r="K51" s="251">
        <v>0</v>
      </c>
      <c r="L51" s="277">
        <v>0</v>
      </c>
    </row>
    <row r="52" spans="1:12" ht="12.75">
      <c r="A52" s="274" t="s">
        <v>116</v>
      </c>
      <c r="B52" s="152">
        <v>8.03</v>
      </c>
      <c r="C52" s="296">
        <v>172.2</v>
      </c>
      <c r="D52" s="18">
        <v>177.4</v>
      </c>
      <c r="E52" s="275">
        <v>177.4</v>
      </c>
      <c r="F52" s="18">
        <v>181.6</v>
      </c>
      <c r="G52" s="18">
        <v>181.6</v>
      </c>
      <c r="H52" s="275">
        <v>181.6</v>
      </c>
      <c r="I52" s="251">
        <v>3.019744483159144</v>
      </c>
      <c r="J52" s="251">
        <v>0</v>
      </c>
      <c r="K52" s="251">
        <v>2.367531003382183</v>
      </c>
      <c r="L52" s="277">
        <v>0</v>
      </c>
    </row>
    <row r="53" spans="1:12" ht="12.75" hidden="1">
      <c r="A53" s="274" t="s">
        <v>708</v>
      </c>
      <c r="B53" s="152">
        <v>6.21</v>
      </c>
      <c r="C53" s="296">
        <v>177</v>
      </c>
      <c r="D53" s="18">
        <v>183.2</v>
      </c>
      <c r="E53" s="275">
        <v>183.2</v>
      </c>
      <c r="F53" s="18">
        <v>187.4</v>
      </c>
      <c r="G53" s="18">
        <v>187.4</v>
      </c>
      <c r="H53" s="275">
        <v>187.4</v>
      </c>
      <c r="I53" s="251">
        <v>3.502824858757066</v>
      </c>
      <c r="J53" s="251">
        <v>0</v>
      </c>
      <c r="K53" s="251">
        <v>2.2925764192139866</v>
      </c>
      <c r="L53" s="277">
        <v>0</v>
      </c>
    </row>
    <row r="54" spans="1:12" ht="12.75" hidden="1">
      <c r="A54" s="274" t="s">
        <v>709</v>
      </c>
      <c r="B54" s="152">
        <v>1.82</v>
      </c>
      <c r="C54" s="296">
        <v>155.4</v>
      </c>
      <c r="D54" s="18">
        <v>157.6</v>
      </c>
      <c r="E54" s="275">
        <v>157.6</v>
      </c>
      <c r="F54" s="18">
        <v>161.4</v>
      </c>
      <c r="G54" s="18">
        <v>161.4</v>
      </c>
      <c r="H54" s="275">
        <v>161.4</v>
      </c>
      <c r="I54" s="251">
        <v>1.4157014157013919</v>
      </c>
      <c r="J54" s="251">
        <v>0</v>
      </c>
      <c r="K54" s="251">
        <v>2.411167512690369</v>
      </c>
      <c r="L54" s="277">
        <v>0</v>
      </c>
    </row>
    <row r="55" spans="1:12" ht="12.75">
      <c r="A55" s="274" t="s">
        <v>117</v>
      </c>
      <c r="B55" s="152">
        <v>7.09</v>
      </c>
      <c r="C55" s="296">
        <v>191.2</v>
      </c>
      <c r="D55" s="18">
        <v>200</v>
      </c>
      <c r="E55" s="275">
        <v>200.1</v>
      </c>
      <c r="F55" s="18">
        <v>212</v>
      </c>
      <c r="G55" s="18">
        <v>212.1</v>
      </c>
      <c r="H55" s="275">
        <v>212.1</v>
      </c>
      <c r="I55" s="251">
        <v>4.6548117154811735</v>
      </c>
      <c r="J55" s="251">
        <v>0.04999999999999716</v>
      </c>
      <c r="K55" s="251">
        <v>5.9970014992503735</v>
      </c>
      <c r="L55" s="277">
        <v>0</v>
      </c>
    </row>
    <row r="56" spans="1:12" ht="12.75" hidden="1">
      <c r="A56" s="274" t="s">
        <v>710</v>
      </c>
      <c r="B56" s="152">
        <v>4.78</v>
      </c>
      <c r="C56" s="296">
        <v>210.6</v>
      </c>
      <c r="D56" s="18">
        <v>221.2</v>
      </c>
      <c r="E56" s="275">
        <v>221.2</v>
      </c>
      <c r="F56" s="18">
        <v>237</v>
      </c>
      <c r="G56" s="18">
        <v>237</v>
      </c>
      <c r="H56" s="275">
        <v>237</v>
      </c>
      <c r="I56" s="251">
        <v>5.033238366571709</v>
      </c>
      <c r="J56" s="251">
        <v>0</v>
      </c>
      <c r="K56" s="251">
        <v>7.142857142857139</v>
      </c>
      <c r="L56" s="277">
        <v>0</v>
      </c>
    </row>
    <row r="57" spans="1:12" ht="12.75" hidden="1">
      <c r="A57" s="274" t="s">
        <v>711</v>
      </c>
      <c r="B57" s="152">
        <v>1.63</v>
      </c>
      <c r="C57" s="296">
        <v>144.2</v>
      </c>
      <c r="D57" s="18">
        <v>149.7</v>
      </c>
      <c r="E57" s="275">
        <v>149.7</v>
      </c>
      <c r="F57" s="18">
        <v>149.5</v>
      </c>
      <c r="G57" s="18">
        <v>149.5</v>
      </c>
      <c r="H57" s="275">
        <v>149.5</v>
      </c>
      <c r="I57" s="251">
        <v>3.8141470180305106</v>
      </c>
      <c r="J57" s="251">
        <v>0</v>
      </c>
      <c r="K57" s="251">
        <v>-0.13360053440213449</v>
      </c>
      <c r="L57" s="277">
        <v>0</v>
      </c>
    </row>
    <row r="58" spans="1:12" ht="12.75" hidden="1">
      <c r="A58" s="274" t="s">
        <v>712</v>
      </c>
      <c r="B58" s="152">
        <v>0.68</v>
      </c>
      <c r="C58" s="296">
        <v>175.1</v>
      </c>
      <c r="D58" s="18">
        <v>178.8</v>
      </c>
      <c r="E58" s="275">
        <v>179.2</v>
      </c>
      <c r="F58" s="18">
        <v>193.7</v>
      </c>
      <c r="G58" s="18">
        <v>194.8</v>
      </c>
      <c r="H58" s="275">
        <v>194.1</v>
      </c>
      <c r="I58" s="251">
        <v>2.3415191319246134</v>
      </c>
      <c r="J58" s="251">
        <v>0.223713646532417</v>
      </c>
      <c r="K58" s="251">
        <v>8.314732142857139</v>
      </c>
      <c r="L58" s="277">
        <v>-0.3593429158110979</v>
      </c>
    </row>
    <row r="59" spans="1:12" ht="12.75">
      <c r="A59" s="278" t="s">
        <v>118</v>
      </c>
      <c r="B59" s="154">
        <v>1.66</v>
      </c>
      <c r="C59" s="297">
        <v>157</v>
      </c>
      <c r="D59" s="279">
        <v>162.9</v>
      </c>
      <c r="E59" s="280">
        <v>162.9</v>
      </c>
      <c r="F59" s="279">
        <v>173.3</v>
      </c>
      <c r="G59" s="279">
        <v>173.3</v>
      </c>
      <c r="H59" s="280">
        <v>173.3</v>
      </c>
      <c r="I59" s="253">
        <v>3.757961783439498</v>
      </c>
      <c r="J59" s="253">
        <v>0</v>
      </c>
      <c r="K59" s="253">
        <v>6.38428483732352</v>
      </c>
      <c r="L59" s="281">
        <v>0</v>
      </c>
    </row>
    <row r="60" spans="1:12" ht="12.75">
      <c r="A60" s="282" t="str">
        <f>A72</f>
        <v>Petroleum Product</v>
      </c>
      <c r="B60" s="152">
        <v>2.7129871270971364</v>
      </c>
      <c r="C60" s="296">
        <v>333</v>
      </c>
      <c r="D60" s="18">
        <v>447</v>
      </c>
      <c r="E60" s="275">
        <v>447</v>
      </c>
      <c r="F60" s="18">
        <v>449</v>
      </c>
      <c r="G60" s="18">
        <v>449</v>
      </c>
      <c r="H60" s="275">
        <v>449</v>
      </c>
      <c r="I60" s="251">
        <v>34.234234234234236</v>
      </c>
      <c r="J60" s="251">
        <v>0</v>
      </c>
      <c r="K60" s="251">
        <v>0.4474272930648908</v>
      </c>
      <c r="L60" s="277">
        <v>0</v>
      </c>
    </row>
    <row r="61" spans="1:12" ht="12.75">
      <c r="A61" s="292" t="str">
        <f>A73</f>
        <v>Non-Petroleum Product</v>
      </c>
      <c r="B61" s="154">
        <v>97.28701000738475</v>
      </c>
      <c r="C61" s="297">
        <v>158.5</v>
      </c>
      <c r="D61" s="279">
        <v>166.9</v>
      </c>
      <c r="E61" s="280">
        <v>168.7</v>
      </c>
      <c r="F61" s="279">
        <v>177.4</v>
      </c>
      <c r="G61" s="279">
        <v>178</v>
      </c>
      <c r="H61" s="280">
        <v>178.7</v>
      </c>
      <c r="I61" s="253">
        <v>6.435331230283907</v>
      </c>
      <c r="J61" s="253">
        <v>1.0784901138406013</v>
      </c>
      <c r="K61" s="253">
        <v>5.927682276230001</v>
      </c>
      <c r="L61" s="281">
        <v>0.3932584269662982</v>
      </c>
    </row>
    <row r="62" spans="1:12" ht="12.75">
      <c r="A62" s="1026" t="s">
        <v>119</v>
      </c>
      <c r="B62" s="1028"/>
      <c r="C62" s="1028"/>
      <c r="D62" s="1028"/>
      <c r="E62" s="1028"/>
      <c r="F62" s="1028"/>
      <c r="G62" s="1028"/>
      <c r="H62" s="1028"/>
      <c r="I62" s="1028"/>
      <c r="J62" s="1028"/>
      <c r="K62" s="1028"/>
      <c r="L62" s="1031"/>
    </row>
    <row r="63" spans="1:12" ht="12.75">
      <c r="A63" s="60" t="s">
        <v>222</v>
      </c>
      <c r="B63" s="505">
        <v>100</v>
      </c>
      <c r="C63" s="287">
        <v>158.9</v>
      </c>
      <c r="D63" s="504">
        <v>166.7</v>
      </c>
      <c r="E63" s="288">
        <v>168.7</v>
      </c>
      <c r="F63" s="287">
        <v>177.2</v>
      </c>
      <c r="G63" s="287">
        <v>177.4</v>
      </c>
      <c r="H63" s="288">
        <v>177.8</v>
      </c>
      <c r="I63" s="506">
        <v>6.167400881057247</v>
      </c>
      <c r="J63" s="506">
        <v>1.1997600479904094</v>
      </c>
      <c r="K63" s="506">
        <v>5.394190871369304</v>
      </c>
      <c r="L63" s="507">
        <v>0.22547914317925688</v>
      </c>
    </row>
    <row r="64" spans="1:12" ht="12.75">
      <c r="A64" s="24" t="s">
        <v>771</v>
      </c>
      <c r="B64" s="505">
        <v>51.53</v>
      </c>
      <c r="C64" s="287">
        <v>151.8</v>
      </c>
      <c r="D64" s="504">
        <v>153.5</v>
      </c>
      <c r="E64" s="288">
        <v>157.4</v>
      </c>
      <c r="F64" s="287">
        <v>166.4</v>
      </c>
      <c r="G64" s="287">
        <v>166.8</v>
      </c>
      <c r="H64" s="288">
        <v>167.6</v>
      </c>
      <c r="I64" s="506">
        <v>3.6890645586297666</v>
      </c>
      <c r="J64" s="506">
        <v>2.5407166123778495</v>
      </c>
      <c r="K64" s="506">
        <v>6.480304955527316</v>
      </c>
      <c r="L64" s="507">
        <v>0.47961630695442636</v>
      </c>
    </row>
    <row r="65" spans="1:12" ht="12.75">
      <c r="A65" s="24" t="s">
        <v>772</v>
      </c>
      <c r="B65" s="256">
        <v>48.47</v>
      </c>
      <c r="C65" s="279">
        <v>166.5</v>
      </c>
      <c r="D65" s="291">
        <v>180.8</v>
      </c>
      <c r="E65" s="280">
        <v>180.8</v>
      </c>
      <c r="F65" s="279">
        <v>188.8</v>
      </c>
      <c r="G65" s="279">
        <v>188.6</v>
      </c>
      <c r="H65" s="280">
        <v>188.6</v>
      </c>
      <c r="I65" s="253">
        <v>8.588588588588593</v>
      </c>
      <c r="J65" s="253">
        <v>0</v>
      </c>
      <c r="K65" s="253">
        <v>4.314159292035384</v>
      </c>
      <c r="L65" s="281">
        <v>0</v>
      </c>
    </row>
    <row r="66" spans="1:12" ht="12.75">
      <c r="A66" s="24" t="s">
        <v>773</v>
      </c>
      <c r="B66" s="148">
        <v>81.26</v>
      </c>
      <c r="C66" s="18">
        <v>155.1</v>
      </c>
      <c r="D66" s="449">
        <v>160.9</v>
      </c>
      <c r="E66" s="275">
        <v>163.2</v>
      </c>
      <c r="F66" s="18">
        <v>171.2</v>
      </c>
      <c r="G66" s="18">
        <v>171.2</v>
      </c>
      <c r="H66" s="275">
        <v>171.6</v>
      </c>
      <c r="I66" s="251">
        <v>5.222437137330743</v>
      </c>
      <c r="J66" s="251">
        <v>1.4294592914853865</v>
      </c>
      <c r="K66" s="251">
        <v>5.14705882352942</v>
      </c>
      <c r="L66" s="277">
        <v>0.23364485981309713</v>
      </c>
    </row>
    <row r="67" spans="1:12" ht="12.75">
      <c r="A67" s="24" t="s">
        <v>774</v>
      </c>
      <c r="B67" s="148">
        <v>18.74</v>
      </c>
      <c r="C67" s="18">
        <v>175.3</v>
      </c>
      <c r="D67" s="449">
        <v>192</v>
      </c>
      <c r="E67" s="275">
        <v>192.6</v>
      </c>
      <c r="F67" s="18">
        <v>203.5</v>
      </c>
      <c r="G67" s="18">
        <v>204</v>
      </c>
      <c r="H67" s="275">
        <v>204.8</v>
      </c>
      <c r="I67" s="251">
        <v>9.868796349115797</v>
      </c>
      <c r="J67" s="251">
        <v>0.3125</v>
      </c>
      <c r="K67" s="251">
        <v>6.334371754932519</v>
      </c>
      <c r="L67" s="277">
        <v>0.39215686274509665</v>
      </c>
    </row>
    <row r="68" spans="1:12" ht="12.75">
      <c r="A68" s="24" t="s">
        <v>775</v>
      </c>
      <c r="B68" s="148">
        <v>68.86</v>
      </c>
      <c r="C68" s="18">
        <v>154.9</v>
      </c>
      <c r="D68" s="449">
        <v>161.1</v>
      </c>
      <c r="E68" s="275">
        <v>163.6</v>
      </c>
      <c r="F68" s="18">
        <v>173.2</v>
      </c>
      <c r="G68" s="18">
        <v>173.5</v>
      </c>
      <c r="H68" s="275">
        <v>173.9</v>
      </c>
      <c r="I68" s="251">
        <v>5.616526791478378</v>
      </c>
      <c r="J68" s="251">
        <v>1.5518311607697086</v>
      </c>
      <c r="K68" s="251">
        <v>6.295843520782412</v>
      </c>
      <c r="L68" s="277">
        <v>0.23054755043227715</v>
      </c>
    </row>
    <row r="69" spans="1:12" ht="12.75">
      <c r="A69" s="24" t="s">
        <v>776</v>
      </c>
      <c r="B69" s="148">
        <v>31.14</v>
      </c>
      <c r="C69" s="18">
        <v>167.7</v>
      </c>
      <c r="D69" s="449">
        <v>179.3</v>
      </c>
      <c r="E69" s="275">
        <v>180</v>
      </c>
      <c r="F69" s="18">
        <v>186.1</v>
      </c>
      <c r="G69" s="18">
        <v>185.9</v>
      </c>
      <c r="H69" s="275">
        <v>186.5</v>
      </c>
      <c r="I69" s="251">
        <v>7.334525939177112</v>
      </c>
      <c r="J69" s="251">
        <v>0.3904071388733996</v>
      </c>
      <c r="K69" s="251">
        <v>3.6111111111111143</v>
      </c>
      <c r="L69" s="277">
        <v>0.32275416890800557</v>
      </c>
    </row>
    <row r="70" spans="1:12" ht="12.75">
      <c r="A70" s="24" t="s">
        <v>777</v>
      </c>
      <c r="B70" s="148">
        <v>17.03</v>
      </c>
      <c r="C70" s="18">
        <v>183.1</v>
      </c>
      <c r="D70" s="449">
        <v>214.7</v>
      </c>
      <c r="E70" s="275">
        <v>214.6</v>
      </c>
      <c r="F70" s="18">
        <v>222</v>
      </c>
      <c r="G70" s="18">
        <v>221.8</v>
      </c>
      <c r="H70" s="275">
        <v>221.8</v>
      </c>
      <c r="I70" s="251">
        <v>17.203713817586006</v>
      </c>
      <c r="J70" s="251">
        <v>-0.04657661853748607</v>
      </c>
      <c r="K70" s="251">
        <v>3.3550792171481874</v>
      </c>
      <c r="L70" s="277">
        <v>0</v>
      </c>
    </row>
    <row r="71" spans="1:12" ht="12.75">
      <c r="A71" s="286" t="s">
        <v>778</v>
      </c>
      <c r="B71" s="148">
        <v>82.97</v>
      </c>
      <c r="C71" s="18">
        <v>154</v>
      </c>
      <c r="D71" s="449">
        <v>156.9</v>
      </c>
      <c r="E71" s="275">
        <v>159.3</v>
      </c>
      <c r="F71" s="18">
        <v>168</v>
      </c>
      <c r="G71" s="18">
        <v>168.3</v>
      </c>
      <c r="H71" s="275">
        <v>168.8</v>
      </c>
      <c r="I71" s="251">
        <v>3.441558441558442</v>
      </c>
      <c r="J71" s="251">
        <v>1.5296367112810856</v>
      </c>
      <c r="K71" s="251">
        <v>5.9635907093534115</v>
      </c>
      <c r="L71" s="277">
        <v>0.2970885323826593</v>
      </c>
    </row>
    <row r="72" spans="1:12" ht="12.75">
      <c r="A72" s="282" t="s">
        <v>779</v>
      </c>
      <c r="B72" s="257">
        <v>3.0403594784183583</v>
      </c>
      <c r="C72" s="287">
        <v>317.3</v>
      </c>
      <c r="D72" s="504">
        <v>418.3</v>
      </c>
      <c r="E72" s="288">
        <v>418.3</v>
      </c>
      <c r="F72" s="287">
        <v>418.3</v>
      </c>
      <c r="G72" s="287">
        <v>418.3</v>
      </c>
      <c r="H72" s="288">
        <v>418.3</v>
      </c>
      <c r="I72" s="506">
        <v>31.831074692719824</v>
      </c>
      <c r="J72" s="506">
        <v>0</v>
      </c>
      <c r="K72" s="506">
        <v>0</v>
      </c>
      <c r="L72" s="507">
        <v>0</v>
      </c>
    </row>
    <row r="73" spans="1:12" ht="12.75">
      <c r="A73" s="193" t="s">
        <v>780</v>
      </c>
      <c r="B73" s="154">
        <v>96.95964052158165</v>
      </c>
      <c r="C73" s="279">
        <v>153.9</v>
      </c>
      <c r="D73" s="291">
        <v>158.9</v>
      </c>
      <c r="E73" s="280">
        <v>160.9</v>
      </c>
      <c r="F73" s="279">
        <v>169.7</v>
      </c>
      <c r="G73" s="279">
        <v>169.8</v>
      </c>
      <c r="H73" s="280">
        <v>170.3</v>
      </c>
      <c r="I73" s="253">
        <v>4.548408057179998</v>
      </c>
      <c r="J73" s="253">
        <v>1.2586532410320928</v>
      </c>
      <c r="K73" s="253">
        <v>5.8421379738968255</v>
      </c>
      <c r="L73" s="281">
        <v>0.2944640753828054</v>
      </c>
    </row>
    <row r="74" spans="1:12" ht="12.75">
      <c r="A74" s="1026" t="s">
        <v>120</v>
      </c>
      <c r="B74" s="1027"/>
      <c r="C74" s="1027"/>
      <c r="D74" s="1027"/>
      <c r="E74" s="1027"/>
      <c r="F74" s="1027"/>
      <c r="G74" s="1027"/>
      <c r="H74" s="1028"/>
      <c r="I74" s="1027"/>
      <c r="J74" s="1027"/>
      <c r="K74" s="1027"/>
      <c r="L74" s="289"/>
    </row>
    <row r="75" spans="1:12" ht="12.75">
      <c r="A75" s="24" t="str">
        <f>A63</f>
        <v>Overall Index</v>
      </c>
      <c r="B75" s="256">
        <v>100</v>
      </c>
      <c r="C75" s="279">
        <v>164.5</v>
      </c>
      <c r="D75" s="503">
        <v>177.7</v>
      </c>
      <c r="E75" s="284">
        <v>178.6</v>
      </c>
      <c r="F75" s="279">
        <v>188.5</v>
      </c>
      <c r="G75" s="279">
        <v>189.2</v>
      </c>
      <c r="H75" s="284">
        <v>190.1</v>
      </c>
      <c r="I75" s="253">
        <v>8.57142857142857</v>
      </c>
      <c r="J75" s="253">
        <v>0.5064715813168306</v>
      </c>
      <c r="K75" s="253">
        <v>6.438969764837623</v>
      </c>
      <c r="L75" s="281">
        <v>0.4756871035940975</v>
      </c>
    </row>
    <row r="76" spans="1:12" ht="12.75">
      <c r="A76" s="24" t="str">
        <f>A64</f>
        <v>Food &amp; Beverages</v>
      </c>
      <c r="B76" s="252">
        <v>54.98</v>
      </c>
      <c r="C76" s="18">
        <v>153.6</v>
      </c>
      <c r="D76" s="449">
        <v>164.7</v>
      </c>
      <c r="E76" s="275">
        <v>166.1</v>
      </c>
      <c r="F76" s="18">
        <v>179.7</v>
      </c>
      <c r="G76" s="18">
        <v>181</v>
      </c>
      <c r="H76" s="275">
        <v>182.7</v>
      </c>
      <c r="I76" s="251">
        <v>8.138020833333329</v>
      </c>
      <c r="J76" s="251">
        <v>0.8500303582270874</v>
      </c>
      <c r="K76" s="251">
        <v>9.99397953040338</v>
      </c>
      <c r="L76" s="277">
        <v>0.939226519336998</v>
      </c>
    </row>
    <row r="77" spans="1:12" ht="12.75">
      <c r="A77" s="56" t="str">
        <f>A65</f>
        <v>Non-Food &amp; Services</v>
      </c>
      <c r="B77" s="256">
        <v>45.02</v>
      </c>
      <c r="C77" s="279">
        <v>177.9</v>
      </c>
      <c r="D77" s="291">
        <v>193.6</v>
      </c>
      <c r="E77" s="280">
        <v>193.8</v>
      </c>
      <c r="F77" s="279">
        <v>199.1</v>
      </c>
      <c r="G77" s="279">
        <v>199.3</v>
      </c>
      <c r="H77" s="280">
        <v>199.2</v>
      </c>
      <c r="I77" s="253">
        <v>8.937605396290053</v>
      </c>
      <c r="J77" s="253">
        <v>0.10330578512397892</v>
      </c>
      <c r="K77" s="253">
        <v>2.7863777089783213</v>
      </c>
      <c r="L77" s="281">
        <v>-0.05017561465129461</v>
      </c>
    </row>
    <row r="78" spans="1:12" ht="12.75">
      <c r="A78" s="282" t="str">
        <f>A72</f>
        <v>Petroleum Product</v>
      </c>
      <c r="B78" s="257">
        <v>2.5436097629598367</v>
      </c>
      <c r="C78" s="287">
        <v>334.5</v>
      </c>
      <c r="D78" s="504">
        <v>451.9</v>
      </c>
      <c r="E78" s="288">
        <v>451.9</v>
      </c>
      <c r="F78" s="287">
        <v>451.5</v>
      </c>
      <c r="G78" s="287">
        <v>451.5</v>
      </c>
      <c r="H78" s="288">
        <v>451.5</v>
      </c>
      <c r="I78" s="251">
        <v>35.09715994020925</v>
      </c>
      <c r="J78" s="251">
        <v>0</v>
      </c>
      <c r="K78" s="251">
        <v>-0.08851515822084366</v>
      </c>
      <c r="L78" s="277">
        <v>0</v>
      </c>
    </row>
    <row r="79" spans="1:12" ht="12.75">
      <c r="A79" s="193" t="str">
        <f>A73</f>
        <v>Non-Petroleum Product</v>
      </c>
      <c r="B79" s="154">
        <v>97.45639023704015</v>
      </c>
      <c r="C79" s="279">
        <v>160.1</v>
      </c>
      <c r="D79" s="291">
        <v>170.6</v>
      </c>
      <c r="E79" s="280">
        <v>171.5</v>
      </c>
      <c r="F79" s="279">
        <v>181.6</v>
      </c>
      <c r="G79" s="279">
        <v>182.4</v>
      </c>
      <c r="H79" s="280">
        <v>183.3</v>
      </c>
      <c r="I79" s="253">
        <v>7.120549656464718</v>
      </c>
      <c r="J79" s="253">
        <v>0.5275498241500713</v>
      </c>
      <c r="K79" s="253">
        <v>6.880466472303198</v>
      </c>
      <c r="L79" s="281">
        <v>0.4934210526315894</v>
      </c>
    </row>
    <row r="80" spans="1:12" ht="12.75">
      <c r="A80" s="290" t="s">
        <v>121</v>
      </c>
      <c r="B80" s="258"/>
      <c r="C80" s="259"/>
      <c r="D80" s="260"/>
      <c r="E80" s="260"/>
      <c r="F80" s="260"/>
      <c r="G80" s="260"/>
      <c r="H80" s="260"/>
      <c r="I80" s="260"/>
      <c r="J80" s="260"/>
      <c r="K80" s="260"/>
      <c r="L80" s="28"/>
    </row>
    <row r="81" spans="1:12" ht="12.75">
      <c r="A81" s="60" t="str">
        <f>A75</f>
        <v>Overall Index</v>
      </c>
      <c r="B81" s="254">
        <v>100</v>
      </c>
      <c r="C81" s="283">
        <v>166.1</v>
      </c>
      <c r="D81" s="283">
        <v>177.5</v>
      </c>
      <c r="E81" s="283">
        <v>181.2</v>
      </c>
      <c r="F81" s="283">
        <v>186</v>
      </c>
      <c r="G81" s="283">
        <v>186.7</v>
      </c>
      <c r="H81" s="284">
        <v>187.5</v>
      </c>
      <c r="I81" s="255">
        <v>9.09090909090908</v>
      </c>
      <c r="J81" s="255">
        <v>2.08450704225352</v>
      </c>
      <c r="K81" s="255">
        <v>3.476821192052995</v>
      </c>
      <c r="L81" s="285">
        <v>0.4284949116229342</v>
      </c>
    </row>
    <row r="82" spans="1:12" ht="12.75">
      <c r="A82" s="24" t="str">
        <f>A76</f>
        <v>Food &amp; Beverages</v>
      </c>
      <c r="B82" s="252">
        <v>53.04</v>
      </c>
      <c r="C82" s="18">
        <v>160.3</v>
      </c>
      <c r="D82" s="18">
        <v>167</v>
      </c>
      <c r="E82" s="18">
        <v>174</v>
      </c>
      <c r="F82" s="18">
        <v>178.9</v>
      </c>
      <c r="G82" s="18">
        <v>180.4</v>
      </c>
      <c r="H82" s="275">
        <v>181.9</v>
      </c>
      <c r="I82" s="251">
        <v>8.546475358702438</v>
      </c>
      <c r="J82" s="251">
        <v>4.191616766467064</v>
      </c>
      <c r="K82" s="251">
        <v>4.540229885057471</v>
      </c>
      <c r="L82" s="277">
        <v>0.8314855875831455</v>
      </c>
    </row>
    <row r="83" spans="1:12" ht="12.75">
      <c r="A83" s="24" t="str">
        <f>A77</f>
        <v>Non-Food &amp; Services</v>
      </c>
      <c r="B83" s="152">
        <v>46.96</v>
      </c>
      <c r="C83" s="291">
        <v>172.7</v>
      </c>
      <c r="D83" s="279">
        <v>189.2</v>
      </c>
      <c r="E83" s="279">
        <v>189.2</v>
      </c>
      <c r="F83" s="279">
        <v>194</v>
      </c>
      <c r="G83" s="279">
        <v>193.9</v>
      </c>
      <c r="H83" s="280">
        <v>193.9</v>
      </c>
      <c r="I83" s="253">
        <v>9.554140127388536</v>
      </c>
      <c r="J83" s="253">
        <v>0</v>
      </c>
      <c r="K83" s="253">
        <v>2.484143763213524</v>
      </c>
      <c r="L83" s="281">
        <v>0</v>
      </c>
    </row>
    <row r="84" spans="1:12" ht="12.75">
      <c r="A84" s="282" t="str">
        <f>A78</f>
        <v>Petroleum Product</v>
      </c>
      <c r="B84" s="257">
        <v>2.332799605862791</v>
      </c>
      <c r="C84" s="18">
        <v>354.8</v>
      </c>
      <c r="D84" s="18">
        <v>481.2</v>
      </c>
      <c r="E84" s="18">
        <v>481.2</v>
      </c>
      <c r="F84" s="18">
        <v>492.6</v>
      </c>
      <c r="G84" s="18">
        <v>492.6</v>
      </c>
      <c r="H84" s="275">
        <v>492.6</v>
      </c>
      <c r="I84" s="251">
        <v>35.62570462232242</v>
      </c>
      <c r="J84" s="251">
        <v>0</v>
      </c>
      <c r="K84" s="251">
        <v>2.3690773067331747</v>
      </c>
      <c r="L84" s="277">
        <v>0</v>
      </c>
    </row>
    <row r="85" spans="1:12" ht="12.75">
      <c r="A85" s="292" t="str">
        <f>A79</f>
        <v>Non-Petroleum Product</v>
      </c>
      <c r="B85" s="154">
        <v>97.66720039413721</v>
      </c>
      <c r="C85" s="279">
        <v>161.6</v>
      </c>
      <c r="D85" s="279">
        <v>170.2</v>
      </c>
      <c r="E85" s="279">
        <v>174</v>
      </c>
      <c r="F85" s="293">
        <v>178.7</v>
      </c>
      <c r="G85" s="279">
        <v>179.4</v>
      </c>
      <c r="H85" s="280">
        <v>180.2</v>
      </c>
      <c r="I85" s="253">
        <v>7.6732673267326845</v>
      </c>
      <c r="J85" s="253">
        <v>2.23266745005877</v>
      </c>
      <c r="K85" s="253">
        <v>3.5632183908046073</v>
      </c>
      <c r="L85" s="281">
        <v>0.4459308807134761</v>
      </c>
    </row>
    <row r="86" spans="1:2" ht="12.75">
      <c r="A86" s="7" t="s">
        <v>122</v>
      </c>
      <c r="B86" s="9"/>
    </row>
    <row r="87" ht="12.75">
      <c r="B87" s="9"/>
    </row>
    <row r="88" ht="12.75">
      <c r="B88" s="9"/>
    </row>
    <row r="89" ht="12.75">
      <c r="B89" s="9"/>
    </row>
    <row r="90" ht="12.75">
      <c r="B90" s="9"/>
    </row>
    <row r="91" ht="12.75">
      <c r="B91" s="9"/>
    </row>
  </sheetData>
  <mergeCells count="5">
    <mergeCell ref="A74:K74"/>
    <mergeCell ref="A1:L1"/>
    <mergeCell ref="D5:E5"/>
    <mergeCell ref="F5:H5"/>
    <mergeCell ref="A62:L62"/>
  </mergeCells>
  <printOptions/>
  <pageMargins left="1.3" right="1.3" top="2" bottom="2" header="0.5" footer="0.5"/>
  <pageSetup fitToHeight="1" fitToWidth="1" horizontalDpi="600" verticalDpi="600" orientation="portrait" paperSize="9" scale="5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79"/>
  <sheetViews>
    <sheetView showGridLines="0" workbookViewId="0" topLeftCell="A1">
      <selection activeCell="G11" sqref="G11"/>
    </sheetView>
  </sheetViews>
  <sheetFormatPr defaultColWidth="9.140625" defaultRowHeight="12.75"/>
  <cols>
    <col min="1" max="1" width="36.8515625" style="7" bestFit="1" customWidth="1"/>
    <col min="2" max="2" width="9.140625" style="7" customWidth="1"/>
    <col min="3" max="4" width="0" style="7" hidden="1" customWidth="1"/>
    <col min="5" max="16384" width="9.140625" style="7" customWidth="1"/>
  </cols>
  <sheetData>
    <row r="1" spans="1:14" ht="15.75">
      <c r="A1" s="1008" t="s">
        <v>161</v>
      </c>
      <c r="B1" s="1008"/>
      <c r="C1" s="1008"/>
      <c r="D1" s="1008"/>
      <c r="E1" s="1008"/>
      <c r="F1" s="1008"/>
      <c r="G1" s="1008"/>
      <c r="H1" s="1008"/>
      <c r="I1" s="1008"/>
      <c r="J1" s="1008"/>
      <c r="K1" s="135"/>
      <c r="L1" s="135"/>
      <c r="M1" s="135"/>
      <c r="N1" s="135"/>
    </row>
    <row r="2" spans="1:14" ht="18.75">
      <c r="A2" s="1033" t="s">
        <v>735</v>
      </c>
      <c r="B2" s="1033"/>
      <c r="C2" s="1033"/>
      <c r="D2" s="1033"/>
      <c r="E2" s="1033"/>
      <c r="F2" s="1033"/>
      <c r="G2" s="1033"/>
      <c r="H2" s="1033"/>
      <c r="I2" s="1033"/>
      <c r="J2" s="1033"/>
      <c r="K2" s="135"/>
      <c r="L2" s="135"/>
      <c r="M2" s="135"/>
      <c r="N2" s="135"/>
    </row>
    <row r="3" spans="1:14" s="96" customFormat="1" ht="15.75">
      <c r="A3" s="1034" t="s">
        <v>83</v>
      </c>
      <c r="B3" s="1034"/>
      <c r="C3" s="1034"/>
      <c r="D3" s="1034"/>
      <c r="E3" s="1034"/>
      <c r="F3" s="1034"/>
      <c r="G3" s="1034"/>
      <c r="H3" s="1034"/>
      <c r="I3" s="1034"/>
      <c r="J3" s="1034"/>
      <c r="K3" s="136"/>
      <c r="L3" s="136"/>
      <c r="M3" s="136"/>
      <c r="N3" s="136"/>
    </row>
    <row r="4" spans="1:14" s="261" customFormat="1" ht="15.75">
      <c r="A4" s="1035" t="str">
        <f>CPI!A4</f>
        <v>MID-APRIL 2007 </v>
      </c>
      <c r="B4" s="1035"/>
      <c r="C4" s="1035"/>
      <c r="D4" s="1035"/>
      <c r="E4" s="1035"/>
      <c r="F4" s="1035"/>
      <c r="G4" s="1035"/>
      <c r="H4" s="1035"/>
      <c r="I4" s="1035"/>
      <c r="J4" s="1035"/>
      <c r="K4" s="318"/>
      <c r="L4" s="318"/>
      <c r="M4" s="318"/>
      <c r="N4" s="318"/>
    </row>
    <row r="5" spans="1:14" ht="12.75">
      <c r="A5" s="1036" t="s">
        <v>124</v>
      </c>
      <c r="B5" s="128" t="s">
        <v>84</v>
      </c>
      <c r="C5" s="319"/>
      <c r="D5" s="319"/>
      <c r="E5" s="128" t="s">
        <v>125</v>
      </c>
      <c r="F5" s="320" t="s">
        <v>85</v>
      </c>
      <c r="G5" s="320" t="s">
        <v>2</v>
      </c>
      <c r="H5" s="320" t="s">
        <v>86</v>
      </c>
      <c r="I5" s="1022" t="s">
        <v>313</v>
      </c>
      <c r="J5" s="1024"/>
      <c r="K5" s="135"/>
      <c r="L5" s="135"/>
      <c r="M5" s="135"/>
      <c r="N5" s="135"/>
    </row>
    <row r="6" spans="1:14" ht="12.75">
      <c r="A6" s="1037"/>
      <c r="B6" s="125" t="s">
        <v>88</v>
      </c>
      <c r="C6" s="321"/>
      <c r="D6" s="321"/>
      <c r="E6" s="125" t="s">
        <v>84</v>
      </c>
      <c r="F6" s="263" t="s">
        <v>824</v>
      </c>
      <c r="G6" s="263" t="str">
        <f>F6</f>
        <v>Mar/Apr</v>
      </c>
      <c r="H6" s="263" t="str">
        <f>F6</f>
        <v>Mar/Apr</v>
      </c>
      <c r="I6" s="322" t="s">
        <v>2</v>
      </c>
      <c r="J6" s="322" t="s">
        <v>86</v>
      </c>
      <c r="K6" s="135"/>
      <c r="L6" s="135"/>
      <c r="M6" s="135"/>
      <c r="N6" s="135"/>
    </row>
    <row r="7" spans="1:14" ht="12.75">
      <c r="A7" s="306" t="s">
        <v>126</v>
      </c>
      <c r="B7" s="215">
        <v>100</v>
      </c>
      <c r="C7" s="298"/>
      <c r="D7" s="143"/>
      <c r="E7" s="215">
        <v>100</v>
      </c>
      <c r="F7" s="172">
        <v>161.81984</v>
      </c>
      <c r="G7" s="172">
        <v>168.32699</v>
      </c>
      <c r="H7" s="172">
        <v>179.46552</v>
      </c>
      <c r="I7" s="205">
        <v>4</v>
      </c>
      <c r="J7" s="307">
        <v>6.6</v>
      </c>
      <c r="K7" s="135"/>
      <c r="M7" s="135"/>
      <c r="N7" s="135"/>
    </row>
    <row r="8" spans="1:14" ht="12.75">
      <c r="A8" s="306"/>
      <c r="B8" s="215"/>
      <c r="C8" s="298"/>
      <c r="D8" s="143"/>
      <c r="E8" s="215"/>
      <c r="F8" s="144"/>
      <c r="G8" s="144"/>
      <c r="H8" s="308"/>
      <c r="I8" s="205"/>
      <c r="J8" s="307"/>
      <c r="K8" s="135"/>
      <c r="M8" s="135"/>
      <c r="N8" s="135"/>
    </row>
    <row r="9" spans="1:14" ht="12.75">
      <c r="A9" s="306" t="s">
        <v>127</v>
      </c>
      <c r="B9" s="215">
        <v>53.2</v>
      </c>
      <c r="C9" s="298"/>
      <c r="D9" s="298"/>
      <c r="E9" s="215">
        <v>45.53</v>
      </c>
      <c r="F9" s="172">
        <v>165.2986602240281</v>
      </c>
      <c r="G9" s="172">
        <v>172.91122336920716</v>
      </c>
      <c r="H9" s="172">
        <v>189.0473314298265</v>
      </c>
      <c r="I9" s="205">
        <v>4.6</v>
      </c>
      <c r="J9" s="307">
        <v>9.3</v>
      </c>
      <c r="K9" s="135"/>
      <c r="M9" s="135"/>
      <c r="N9" s="135"/>
    </row>
    <row r="10" spans="1:14" ht="12.75">
      <c r="A10" s="309"/>
      <c r="B10" s="208"/>
      <c r="C10" s="152"/>
      <c r="D10" s="152"/>
      <c r="E10" s="208"/>
      <c r="F10" s="186"/>
      <c r="G10" s="186"/>
      <c r="H10" s="310"/>
      <c r="I10" s="299"/>
      <c r="J10" s="311"/>
      <c r="K10" s="135"/>
      <c r="M10" s="135"/>
      <c r="N10" s="135"/>
    </row>
    <row r="11" spans="1:14" ht="12.75">
      <c r="A11" s="312" t="s">
        <v>96</v>
      </c>
      <c r="B11" s="152"/>
      <c r="C11" s="148"/>
      <c r="D11" s="148"/>
      <c r="E11" s="152"/>
      <c r="F11" s="186"/>
      <c r="G11" s="186"/>
      <c r="H11" s="310"/>
      <c r="I11" s="300"/>
      <c r="J11" s="311"/>
      <c r="K11" s="135"/>
      <c r="M11" s="135"/>
      <c r="N11" s="135"/>
    </row>
    <row r="12" spans="1:14" ht="12.75">
      <c r="A12" s="313" t="s">
        <v>128</v>
      </c>
      <c r="B12" s="152">
        <v>14.16</v>
      </c>
      <c r="C12" s="152"/>
      <c r="D12" s="152"/>
      <c r="E12" s="152">
        <v>0</v>
      </c>
      <c r="F12" s="18">
        <v>142.3</v>
      </c>
      <c r="G12" s="18">
        <v>159.9</v>
      </c>
      <c r="H12" s="275">
        <v>167.7</v>
      </c>
      <c r="I12" s="186">
        <v>12.4</v>
      </c>
      <c r="J12" s="310">
        <v>4.9</v>
      </c>
      <c r="K12" s="135"/>
      <c r="L12" s="301"/>
      <c r="M12" s="135"/>
      <c r="N12" s="135"/>
    </row>
    <row r="13" spans="1:14" ht="12.75">
      <c r="A13" s="313" t="s">
        <v>129</v>
      </c>
      <c r="B13" s="152">
        <v>1.79</v>
      </c>
      <c r="C13" s="152">
        <v>1.79</v>
      </c>
      <c r="D13" s="152">
        <v>0.8261940952937737</v>
      </c>
      <c r="E13" s="152">
        <v>2.62</v>
      </c>
      <c r="F13" s="18">
        <v>177.4</v>
      </c>
      <c r="G13" s="18">
        <v>199.9</v>
      </c>
      <c r="H13" s="275">
        <v>252.6</v>
      </c>
      <c r="I13" s="186">
        <v>12.7</v>
      </c>
      <c r="J13" s="310">
        <v>26.4</v>
      </c>
      <c r="K13" s="135"/>
      <c r="L13" s="301"/>
      <c r="M13" s="135"/>
      <c r="N13" s="135"/>
    </row>
    <row r="14" spans="1:14" ht="12.75">
      <c r="A14" s="313" t="s">
        <v>130</v>
      </c>
      <c r="B14" s="152">
        <v>2.05</v>
      </c>
      <c r="C14" s="152">
        <v>2.05</v>
      </c>
      <c r="D14" s="152">
        <v>0.946199941537562</v>
      </c>
      <c r="E14" s="152">
        <v>3</v>
      </c>
      <c r="F14" s="18">
        <v>144.6</v>
      </c>
      <c r="G14" s="18">
        <v>150.2</v>
      </c>
      <c r="H14" s="275">
        <v>170.5</v>
      </c>
      <c r="I14" s="186">
        <v>3.9</v>
      </c>
      <c r="J14" s="310">
        <v>13.5</v>
      </c>
      <c r="K14" s="135"/>
      <c r="L14" s="301"/>
      <c r="M14" s="135"/>
      <c r="N14" s="135"/>
    </row>
    <row r="15" spans="1:14" ht="12.75">
      <c r="A15" s="312" t="s">
        <v>98</v>
      </c>
      <c r="B15" s="152">
        <v>2.73</v>
      </c>
      <c r="C15" s="152">
        <v>2.73</v>
      </c>
      <c r="D15" s="152">
        <v>1.2600613855597778</v>
      </c>
      <c r="E15" s="152">
        <v>3.99</v>
      </c>
      <c r="F15" s="18">
        <v>128.5</v>
      </c>
      <c r="G15" s="18">
        <v>152.2</v>
      </c>
      <c r="H15" s="275">
        <v>178.4</v>
      </c>
      <c r="I15" s="186">
        <v>18.4</v>
      </c>
      <c r="J15" s="310">
        <v>17.2</v>
      </c>
      <c r="K15" s="135"/>
      <c r="L15" s="301"/>
      <c r="M15" s="135"/>
      <c r="N15" s="146"/>
    </row>
    <row r="16" spans="1:14" ht="12.75">
      <c r="A16" s="314" t="s">
        <v>131</v>
      </c>
      <c r="B16" s="152">
        <v>7.89</v>
      </c>
      <c r="C16" s="152"/>
      <c r="D16" s="152"/>
      <c r="E16" s="152">
        <v>0</v>
      </c>
      <c r="F16" s="18">
        <v>134.9</v>
      </c>
      <c r="G16" s="18">
        <v>144</v>
      </c>
      <c r="H16" s="275">
        <v>152.8</v>
      </c>
      <c r="I16" s="186">
        <v>6.7</v>
      </c>
      <c r="J16" s="310">
        <v>6.1</v>
      </c>
      <c r="K16" s="135"/>
      <c r="L16" s="301"/>
      <c r="M16" s="135"/>
      <c r="N16" s="135"/>
    </row>
    <row r="17" spans="1:14" ht="12.75" hidden="1">
      <c r="A17" s="274" t="s">
        <v>132</v>
      </c>
      <c r="B17" s="152"/>
      <c r="C17" s="152"/>
      <c r="D17" s="152"/>
      <c r="E17" s="152">
        <v>0</v>
      </c>
      <c r="F17" s="18">
        <v>124.5</v>
      </c>
      <c r="G17" s="18">
        <v>140.8</v>
      </c>
      <c r="H17" s="275">
        <v>147.5</v>
      </c>
      <c r="I17" s="186">
        <v>13.1</v>
      </c>
      <c r="J17" s="310">
        <v>4.8</v>
      </c>
      <c r="K17" s="135"/>
      <c r="L17" s="301"/>
      <c r="M17" s="135"/>
      <c r="N17" s="135"/>
    </row>
    <row r="18" spans="1:14" ht="12.75" hidden="1">
      <c r="A18" s="315" t="s">
        <v>133</v>
      </c>
      <c r="B18" s="152"/>
      <c r="C18" s="152"/>
      <c r="D18" s="152"/>
      <c r="E18" s="152">
        <v>0</v>
      </c>
      <c r="F18" s="18">
        <v>125.5</v>
      </c>
      <c r="G18" s="18">
        <v>144.3</v>
      </c>
      <c r="H18" s="275">
        <v>150</v>
      </c>
      <c r="I18" s="186">
        <v>15</v>
      </c>
      <c r="J18" s="310">
        <v>4</v>
      </c>
      <c r="K18" s="135"/>
      <c r="L18" s="301"/>
      <c r="M18" s="135"/>
      <c r="N18" s="135"/>
    </row>
    <row r="19" spans="1:14" ht="12.75" hidden="1">
      <c r="A19" s="315" t="s">
        <v>134</v>
      </c>
      <c r="B19" s="152"/>
      <c r="C19" s="152"/>
      <c r="D19" s="152"/>
      <c r="E19" s="152">
        <v>0</v>
      </c>
      <c r="F19" s="18">
        <v>129.8</v>
      </c>
      <c r="G19" s="18">
        <v>132.3</v>
      </c>
      <c r="H19" s="275">
        <v>147.4</v>
      </c>
      <c r="I19" s="186">
        <v>1.9</v>
      </c>
      <c r="J19" s="310">
        <v>11.4</v>
      </c>
      <c r="K19" s="135"/>
      <c r="L19" s="301"/>
      <c r="M19" s="135"/>
      <c r="N19" s="135"/>
    </row>
    <row r="20" spans="1:14" ht="12.75" hidden="1">
      <c r="A20" s="274" t="s">
        <v>135</v>
      </c>
      <c r="B20" s="152"/>
      <c r="C20" s="152"/>
      <c r="D20" s="152"/>
      <c r="E20" s="152">
        <v>0</v>
      </c>
      <c r="F20" s="18">
        <v>176.4</v>
      </c>
      <c r="G20" s="18">
        <v>157.1</v>
      </c>
      <c r="H20" s="275">
        <v>171.2</v>
      </c>
      <c r="I20" s="186">
        <v>-10.9</v>
      </c>
      <c r="J20" s="310">
        <v>9</v>
      </c>
      <c r="K20" s="135"/>
      <c r="L20" s="301"/>
      <c r="M20" s="135"/>
      <c r="N20" s="135"/>
    </row>
    <row r="21" spans="1:14" ht="12.75" hidden="1">
      <c r="A21" s="315" t="s">
        <v>136</v>
      </c>
      <c r="B21" s="152"/>
      <c r="C21" s="152"/>
      <c r="D21" s="152"/>
      <c r="E21" s="152">
        <v>0</v>
      </c>
      <c r="F21" s="18">
        <v>175</v>
      </c>
      <c r="G21" s="18">
        <v>154.4</v>
      </c>
      <c r="H21" s="275">
        <v>170.9</v>
      </c>
      <c r="I21" s="186">
        <v>-11.8</v>
      </c>
      <c r="J21" s="310">
        <v>10.7</v>
      </c>
      <c r="K21" s="135"/>
      <c r="L21" s="301"/>
      <c r="M21" s="135"/>
      <c r="N21" s="135"/>
    </row>
    <row r="22" spans="1:14" ht="12.75" hidden="1">
      <c r="A22" s="315" t="s">
        <v>137</v>
      </c>
      <c r="B22" s="152"/>
      <c r="C22" s="152"/>
      <c r="D22" s="152"/>
      <c r="E22" s="152">
        <v>0</v>
      </c>
      <c r="F22" s="18">
        <v>209.8</v>
      </c>
      <c r="G22" s="18">
        <v>219.5</v>
      </c>
      <c r="H22" s="275">
        <v>177</v>
      </c>
      <c r="I22" s="186">
        <v>4.6</v>
      </c>
      <c r="J22" s="310">
        <v>-19.4</v>
      </c>
      <c r="K22" s="135"/>
      <c r="L22" s="301"/>
      <c r="M22" s="135"/>
      <c r="N22" s="135"/>
    </row>
    <row r="23" spans="1:12" ht="12.75">
      <c r="A23" s="312" t="s">
        <v>101</v>
      </c>
      <c r="B23" s="152">
        <v>1.85</v>
      </c>
      <c r="C23" s="152">
        <v>1.85</v>
      </c>
      <c r="D23" s="152">
        <v>0.8538877521192633</v>
      </c>
      <c r="E23" s="152">
        <v>2.7</v>
      </c>
      <c r="F23" s="18">
        <v>146.2</v>
      </c>
      <c r="G23" s="18">
        <v>148.3</v>
      </c>
      <c r="H23" s="275">
        <v>188.3</v>
      </c>
      <c r="I23" s="186">
        <v>1.4</v>
      </c>
      <c r="J23" s="310">
        <v>27</v>
      </c>
      <c r="L23" s="301"/>
    </row>
    <row r="24" spans="1:12" ht="12.75">
      <c r="A24" s="312" t="s">
        <v>102</v>
      </c>
      <c r="B24" s="152">
        <v>5.21</v>
      </c>
      <c r="C24" s="152">
        <v>5.21</v>
      </c>
      <c r="D24" s="152">
        <v>2.404732534346682</v>
      </c>
      <c r="E24" s="152">
        <v>7.61</v>
      </c>
      <c r="F24" s="18">
        <v>171.5</v>
      </c>
      <c r="G24" s="18">
        <v>173.4</v>
      </c>
      <c r="H24" s="275">
        <v>191.4</v>
      </c>
      <c r="I24" s="186">
        <v>1.1</v>
      </c>
      <c r="J24" s="310">
        <v>10.4</v>
      </c>
      <c r="L24" s="301"/>
    </row>
    <row r="25" spans="1:12" ht="12.75">
      <c r="A25" s="312" t="s">
        <v>103</v>
      </c>
      <c r="B25" s="152">
        <v>4.05</v>
      </c>
      <c r="C25" s="152">
        <v>4.05</v>
      </c>
      <c r="D25" s="152">
        <v>1.8693218357205494</v>
      </c>
      <c r="E25" s="152">
        <v>5.92</v>
      </c>
      <c r="F25" s="18">
        <v>150.5</v>
      </c>
      <c r="G25" s="18">
        <v>157.9</v>
      </c>
      <c r="H25" s="275">
        <v>168.7</v>
      </c>
      <c r="I25" s="186">
        <v>4.9</v>
      </c>
      <c r="J25" s="310">
        <v>6.8</v>
      </c>
      <c r="L25" s="301"/>
    </row>
    <row r="26" spans="1:12" ht="12.75">
      <c r="A26" s="312" t="s">
        <v>104</v>
      </c>
      <c r="B26" s="152">
        <v>3.07</v>
      </c>
      <c r="C26" s="152">
        <v>3.07</v>
      </c>
      <c r="D26" s="152">
        <v>1.4169921075708856</v>
      </c>
      <c r="E26" s="152">
        <v>4.49</v>
      </c>
      <c r="F26" s="18">
        <v>150.9</v>
      </c>
      <c r="G26" s="18">
        <v>147</v>
      </c>
      <c r="H26" s="275">
        <v>164.7</v>
      </c>
      <c r="I26" s="186">
        <v>-2.6</v>
      </c>
      <c r="J26" s="310">
        <v>12</v>
      </c>
      <c r="L26" s="301"/>
    </row>
    <row r="27" spans="1:12" ht="12.75">
      <c r="A27" s="312" t="s">
        <v>105</v>
      </c>
      <c r="B27" s="152">
        <v>1.21</v>
      </c>
      <c r="C27" s="152">
        <v>1.21</v>
      </c>
      <c r="D27" s="152">
        <v>0.5584887459807074</v>
      </c>
      <c r="E27" s="152">
        <v>1.77</v>
      </c>
      <c r="F27" s="18">
        <v>162.2</v>
      </c>
      <c r="G27" s="18">
        <v>166.3</v>
      </c>
      <c r="H27" s="275">
        <v>143.6</v>
      </c>
      <c r="I27" s="186">
        <v>2.5</v>
      </c>
      <c r="J27" s="310">
        <v>-13.7</v>
      </c>
      <c r="L27" s="301"/>
    </row>
    <row r="28" spans="1:12" ht="12.75">
      <c r="A28" s="312" t="s">
        <v>106</v>
      </c>
      <c r="B28" s="152">
        <v>2.28</v>
      </c>
      <c r="C28" s="152">
        <v>2.28</v>
      </c>
      <c r="D28" s="152">
        <v>1.0523589593686056</v>
      </c>
      <c r="E28" s="152">
        <v>3.33</v>
      </c>
      <c r="F28" s="18">
        <v>166.5</v>
      </c>
      <c r="G28" s="18">
        <v>183.3</v>
      </c>
      <c r="H28" s="275">
        <v>188.8</v>
      </c>
      <c r="I28" s="186">
        <v>10.1</v>
      </c>
      <c r="J28" s="310">
        <v>3</v>
      </c>
      <c r="L28" s="301"/>
    </row>
    <row r="29" spans="1:12" ht="12.75" hidden="1">
      <c r="A29" s="274" t="s">
        <v>138</v>
      </c>
      <c r="B29" s="152"/>
      <c r="C29" s="152"/>
      <c r="D29" s="152"/>
      <c r="E29" s="152">
        <v>0</v>
      </c>
      <c r="F29" s="18">
        <v>138.8</v>
      </c>
      <c r="G29" s="18">
        <v>141.5</v>
      </c>
      <c r="H29" s="275">
        <v>143.5</v>
      </c>
      <c r="I29" s="186">
        <v>1.9</v>
      </c>
      <c r="J29" s="310">
        <v>1.4</v>
      </c>
      <c r="L29" s="301"/>
    </row>
    <row r="30" spans="1:12" ht="12.75" hidden="1">
      <c r="A30" s="274" t="s">
        <v>139</v>
      </c>
      <c r="B30" s="152"/>
      <c r="C30" s="152"/>
      <c r="D30" s="152"/>
      <c r="E30" s="152">
        <v>0</v>
      </c>
      <c r="F30" s="18">
        <v>177.6</v>
      </c>
      <c r="G30" s="18">
        <v>199.6</v>
      </c>
      <c r="H30" s="275">
        <v>206.8</v>
      </c>
      <c r="I30" s="186">
        <v>12.4</v>
      </c>
      <c r="J30" s="310">
        <v>3.6</v>
      </c>
      <c r="L30" s="301"/>
    </row>
    <row r="31" spans="1:12" ht="12.75">
      <c r="A31" s="312" t="s">
        <v>109</v>
      </c>
      <c r="B31" s="152">
        <v>6.91</v>
      </c>
      <c r="C31" s="152">
        <v>6.91</v>
      </c>
      <c r="D31" s="152">
        <v>3.189386144402221</v>
      </c>
      <c r="E31" s="152">
        <v>10.1</v>
      </c>
      <c r="F31" s="18">
        <v>198.5</v>
      </c>
      <c r="G31" s="18">
        <v>205.1</v>
      </c>
      <c r="H31" s="275">
        <v>211.5</v>
      </c>
      <c r="I31" s="186">
        <v>3.3</v>
      </c>
      <c r="J31" s="310">
        <v>3.1</v>
      </c>
      <c r="L31" s="301"/>
    </row>
    <row r="32" spans="1:12" ht="12.75">
      <c r="A32" s="312"/>
      <c r="B32" s="152"/>
      <c r="C32" s="152"/>
      <c r="D32" s="152"/>
      <c r="E32" s="152"/>
      <c r="F32" s="186"/>
      <c r="G32" s="186"/>
      <c r="H32" s="310"/>
      <c r="I32" s="186"/>
      <c r="J32" s="310"/>
      <c r="L32" s="301"/>
    </row>
    <row r="33" spans="1:12" ht="12.75">
      <c r="A33" s="306" t="s">
        <v>140</v>
      </c>
      <c r="B33" s="215">
        <v>46.8</v>
      </c>
      <c r="C33" s="298"/>
      <c r="D33" s="298"/>
      <c r="E33" s="215">
        <v>54.47</v>
      </c>
      <c r="F33" s="172">
        <v>158.9119882504131</v>
      </c>
      <c r="G33" s="172">
        <v>164.49515329539196</v>
      </c>
      <c r="H33" s="172">
        <v>171.45634294106847</v>
      </c>
      <c r="I33" s="205">
        <v>3.5</v>
      </c>
      <c r="J33" s="307">
        <v>4.2</v>
      </c>
      <c r="L33" s="301"/>
    </row>
    <row r="34" spans="1:12" ht="12.75">
      <c r="A34" s="309"/>
      <c r="B34" s="208"/>
      <c r="C34" s="152"/>
      <c r="D34" s="152"/>
      <c r="E34" s="208"/>
      <c r="F34" s="186"/>
      <c r="G34" s="186"/>
      <c r="H34" s="310"/>
      <c r="I34" s="300"/>
      <c r="J34" s="311"/>
      <c r="L34" s="301"/>
    </row>
    <row r="35" spans="1:12" ht="12.75">
      <c r="A35" s="312" t="s">
        <v>110</v>
      </c>
      <c r="B35" s="152">
        <v>8.92</v>
      </c>
      <c r="C35" s="152">
        <v>8.92</v>
      </c>
      <c r="D35" s="152">
        <v>4.117123648056124</v>
      </c>
      <c r="E35" s="152">
        <v>13.04</v>
      </c>
      <c r="F35" s="18">
        <v>142.3</v>
      </c>
      <c r="G35" s="18">
        <v>146</v>
      </c>
      <c r="H35" s="275">
        <v>149.4</v>
      </c>
      <c r="I35" s="186">
        <v>2.6</v>
      </c>
      <c r="J35" s="310">
        <v>2.3</v>
      </c>
      <c r="L35" s="301"/>
    </row>
    <row r="36" spans="1:12" ht="12.75" hidden="1">
      <c r="A36" s="274" t="s">
        <v>141</v>
      </c>
      <c r="B36" s="152"/>
      <c r="C36" s="152"/>
      <c r="D36" s="152"/>
      <c r="E36" s="152">
        <v>0</v>
      </c>
      <c r="F36" s="18">
        <v>131.1</v>
      </c>
      <c r="G36" s="18">
        <v>133.9</v>
      </c>
      <c r="H36" s="275">
        <v>135.2</v>
      </c>
      <c r="I36" s="186">
        <v>2.1</v>
      </c>
      <c r="J36" s="310">
        <v>1</v>
      </c>
      <c r="L36" s="301"/>
    </row>
    <row r="37" spans="1:12" ht="12.75" hidden="1">
      <c r="A37" s="274" t="s">
        <v>142</v>
      </c>
      <c r="B37" s="152"/>
      <c r="C37" s="152"/>
      <c r="D37" s="152"/>
      <c r="E37" s="152">
        <v>0</v>
      </c>
      <c r="F37" s="18">
        <v>141.5</v>
      </c>
      <c r="G37" s="18">
        <v>145.2</v>
      </c>
      <c r="H37" s="275">
        <v>148.9</v>
      </c>
      <c r="I37" s="186">
        <v>2.6</v>
      </c>
      <c r="J37" s="310">
        <v>2.5</v>
      </c>
      <c r="L37" s="301"/>
    </row>
    <row r="38" spans="1:12" ht="12.75" hidden="1">
      <c r="A38" s="274" t="s">
        <v>143</v>
      </c>
      <c r="B38" s="152"/>
      <c r="C38" s="152"/>
      <c r="D38" s="152"/>
      <c r="E38" s="152">
        <v>0</v>
      </c>
      <c r="F38" s="18">
        <v>181.2</v>
      </c>
      <c r="G38" s="18">
        <v>187.5</v>
      </c>
      <c r="H38" s="275">
        <v>194.8</v>
      </c>
      <c r="I38" s="186">
        <v>3.5</v>
      </c>
      <c r="J38" s="310">
        <v>3.9</v>
      </c>
      <c r="L38" s="301"/>
    </row>
    <row r="39" spans="1:12" ht="12.75">
      <c r="A39" s="312" t="s">
        <v>113</v>
      </c>
      <c r="B39" s="152">
        <v>2.2</v>
      </c>
      <c r="C39" s="152">
        <v>2.2</v>
      </c>
      <c r="D39" s="152">
        <v>1.0154340836012863</v>
      </c>
      <c r="E39" s="152">
        <v>3.22</v>
      </c>
      <c r="F39" s="18">
        <v>134.4</v>
      </c>
      <c r="G39" s="18">
        <v>138.1</v>
      </c>
      <c r="H39" s="275">
        <v>146.5</v>
      </c>
      <c r="I39" s="186">
        <v>2.8</v>
      </c>
      <c r="J39" s="310">
        <v>6.1</v>
      </c>
      <c r="L39" s="301"/>
    </row>
    <row r="40" spans="1:12" ht="12.75">
      <c r="A40" s="312" t="s">
        <v>114</v>
      </c>
      <c r="B40" s="152"/>
      <c r="C40" s="152"/>
      <c r="D40" s="152"/>
      <c r="E40" s="152"/>
      <c r="F40" s="18"/>
      <c r="G40" s="18"/>
      <c r="H40" s="275"/>
      <c r="I40" s="186"/>
      <c r="J40" s="310"/>
      <c r="L40" s="301"/>
    </row>
    <row r="41" spans="1:12" ht="12.75">
      <c r="A41" s="313" t="s">
        <v>144</v>
      </c>
      <c r="B41" s="152">
        <v>3.5</v>
      </c>
      <c r="C41" s="152">
        <v>3.5</v>
      </c>
      <c r="D41" s="152">
        <v>1.615463314820228</v>
      </c>
      <c r="E41" s="152">
        <v>5.12</v>
      </c>
      <c r="F41" s="18">
        <v>136.5</v>
      </c>
      <c r="G41" s="18">
        <v>141.6</v>
      </c>
      <c r="H41" s="275">
        <v>149.9</v>
      </c>
      <c r="I41" s="186">
        <v>3.7</v>
      </c>
      <c r="J41" s="310">
        <v>5.9</v>
      </c>
      <c r="L41" s="301"/>
    </row>
    <row r="42" spans="1:12" ht="12.75">
      <c r="A42" s="313" t="s">
        <v>145</v>
      </c>
      <c r="B42" s="152">
        <v>4.19</v>
      </c>
      <c r="C42" s="152">
        <v>4.19</v>
      </c>
      <c r="D42" s="152">
        <v>1.9339403683133587</v>
      </c>
      <c r="E42" s="152">
        <v>6.12</v>
      </c>
      <c r="F42" s="18">
        <v>154.9</v>
      </c>
      <c r="G42" s="18">
        <v>161.8</v>
      </c>
      <c r="H42" s="275">
        <v>168.5</v>
      </c>
      <c r="I42" s="186">
        <v>4.5</v>
      </c>
      <c r="J42" s="310">
        <v>4.1</v>
      </c>
      <c r="L42" s="301"/>
    </row>
    <row r="43" spans="1:12" ht="12.75">
      <c r="A43" s="313" t="s">
        <v>146</v>
      </c>
      <c r="B43" s="152">
        <v>1.26</v>
      </c>
      <c r="C43" s="152">
        <v>1.26</v>
      </c>
      <c r="D43" s="152">
        <v>0.5815667933352819</v>
      </c>
      <c r="E43" s="152">
        <v>1.84</v>
      </c>
      <c r="F43" s="18">
        <v>142.1</v>
      </c>
      <c r="G43" s="18">
        <v>145.4</v>
      </c>
      <c r="H43" s="275">
        <v>159.2</v>
      </c>
      <c r="I43" s="186">
        <v>2.3</v>
      </c>
      <c r="J43" s="310">
        <v>9.5</v>
      </c>
      <c r="L43" s="301"/>
    </row>
    <row r="44" spans="1:12" ht="12.75">
      <c r="A44" s="313" t="s">
        <v>147</v>
      </c>
      <c r="B44" s="152">
        <v>5.92</v>
      </c>
      <c r="C44" s="152"/>
      <c r="D44" s="152">
        <v>0</v>
      </c>
      <c r="E44" s="152">
        <v>0</v>
      </c>
      <c r="F44" s="18">
        <v>242.5</v>
      </c>
      <c r="G44" s="18">
        <v>298.2</v>
      </c>
      <c r="H44" s="275">
        <v>301.8</v>
      </c>
      <c r="I44" s="186">
        <v>23</v>
      </c>
      <c r="J44" s="310">
        <v>1.2</v>
      </c>
      <c r="L44" s="301"/>
    </row>
    <row r="45" spans="1:12" ht="12.75" hidden="1">
      <c r="A45" s="24" t="s">
        <v>148</v>
      </c>
      <c r="B45" s="152"/>
      <c r="C45" s="152"/>
      <c r="D45" s="152"/>
      <c r="E45" s="152">
        <v>0</v>
      </c>
      <c r="F45" s="18">
        <v>209.4</v>
      </c>
      <c r="G45" s="18">
        <v>253.7</v>
      </c>
      <c r="H45" s="275">
        <v>254.9</v>
      </c>
      <c r="I45" s="186">
        <v>21.2</v>
      </c>
      <c r="J45" s="310">
        <v>0.5</v>
      </c>
      <c r="L45" s="301"/>
    </row>
    <row r="46" spans="1:12" ht="12.75">
      <c r="A46" s="314" t="s">
        <v>149</v>
      </c>
      <c r="B46" s="152">
        <v>3.61</v>
      </c>
      <c r="C46" s="152"/>
      <c r="D46" s="152">
        <v>0</v>
      </c>
      <c r="E46" s="152">
        <v>0</v>
      </c>
      <c r="F46" s="18">
        <v>219.4</v>
      </c>
      <c r="G46" s="18">
        <v>268.6</v>
      </c>
      <c r="H46" s="275">
        <v>269.9</v>
      </c>
      <c r="I46" s="186">
        <v>22.4</v>
      </c>
      <c r="J46" s="310">
        <v>0.5</v>
      </c>
      <c r="L46" s="301"/>
    </row>
    <row r="47" spans="1:12" ht="12.75" hidden="1">
      <c r="A47" s="315" t="s">
        <v>150</v>
      </c>
      <c r="B47" s="152"/>
      <c r="C47" s="152"/>
      <c r="D47" s="152"/>
      <c r="E47" s="152">
        <v>0</v>
      </c>
      <c r="F47" s="18">
        <v>236.6</v>
      </c>
      <c r="G47" s="18">
        <v>300.3</v>
      </c>
      <c r="H47" s="275">
        <v>302.5</v>
      </c>
      <c r="I47" s="186">
        <v>26.9</v>
      </c>
      <c r="J47" s="310">
        <v>0.7</v>
      </c>
      <c r="L47" s="301"/>
    </row>
    <row r="48" spans="1:12" ht="12.75" hidden="1">
      <c r="A48" s="315" t="s">
        <v>151</v>
      </c>
      <c r="B48" s="152"/>
      <c r="C48" s="152"/>
      <c r="D48" s="152"/>
      <c r="E48" s="152">
        <v>0</v>
      </c>
      <c r="F48" s="18">
        <v>172.2</v>
      </c>
      <c r="G48" s="18">
        <v>185.7</v>
      </c>
      <c r="H48" s="275">
        <v>184.2</v>
      </c>
      <c r="I48" s="186">
        <v>7.8</v>
      </c>
      <c r="J48" s="310">
        <v>-0.8</v>
      </c>
      <c r="L48" s="301"/>
    </row>
    <row r="49" spans="1:12" ht="12.75">
      <c r="A49" s="312" t="s">
        <v>152</v>
      </c>
      <c r="B49" s="152">
        <v>0.42</v>
      </c>
      <c r="C49" s="152">
        <v>0.42</v>
      </c>
      <c r="D49" s="152">
        <v>0.19385559777842734</v>
      </c>
      <c r="E49" s="152">
        <v>0.61</v>
      </c>
      <c r="F49" s="18">
        <v>123.4</v>
      </c>
      <c r="G49" s="18">
        <v>126.6</v>
      </c>
      <c r="H49" s="275">
        <v>126.6</v>
      </c>
      <c r="I49" s="186">
        <v>2.6</v>
      </c>
      <c r="J49" s="310">
        <v>0</v>
      </c>
      <c r="K49" s="135"/>
      <c r="L49" s="301"/>
    </row>
    <row r="50" spans="1:12" ht="12.75">
      <c r="A50" s="312" t="s">
        <v>116</v>
      </c>
      <c r="B50" s="152">
        <v>8.03</v>
      </c>
      <c r="C50" s="152">
        <v>8.03</v>
      </c>
      <c r="D50" s="152">
        <v>3.7063344051446943</v>
      </c>
      <c r="E50" s="152">
        <v>11.74</v>
      </c>
      <c r="F50" s="18">
        <v>172.2</v>
      </c>
      <c r="G50" s="18">
        <v>177.4</v>
      </c>
      <c r="H50" s="275">
        <v>181.6</v>
      </c>
      <c r="I50" s="186">
        <v>3</v>
      </c>
      <c r="J50" s="310">
        <v>2.4</v>
      </c>
      <c r="K50" s="135"/>
      <c r="L50" s="301"/>
    </row>
    <row r="51" spans="1:12" ht="12.75" hidden="1">
      <c r="A51" s="274" t="s">
        <v>153</v>
      </c>
      <c r="B51" s="152"/>
      <c r="C51" s="152"/>
      <c r="D51" s="152"/>
      <c r="E51" s="152">
        <v>0</v>
      </c>
      <c r="F51" s="18">
        <v>177</v>
      </c>
      <c r="G51" s="18">
        <v>183.2</v>
      </c>
      <c r="H51" s="275">
        <v>187.4</v>
      </c>
      <c r="I51" s="186">
        <v>3.5</v>
      </c>
      <c r="J51" s="310">
        <v>2.3</v>
      </c>
      <c r="K51" s="135"/>
      <c r="L51" s="301"/>
    </row>
    <row r="52" spans="1:12" ht="12.75" hidden="1">
      <c r="A52" s="274" t="s">
        <v>154</v>
      </c>
      <c r="B52" s="152"/>
      <c r="C52" s="152"/>
      <c r="D52" s="152"/>
      <c r="E52" s="152">
        <v>0</v>
      </c>
      <c r="F52" s="18">
        <v>155.4</v>
      </c>
      <c r="G52" s="18">
        <v>157.6</v>
      </c>
      <c r="H52" s="275">
        <v>161.4</v>
      </c>
      <c r="I52" s="186">
        <v>1.4</v>
      </c>
      <c r="J52" s="310">
        <v>2.4</v>
      </c>
      <c r="K52" s="135"/>
      <c r="L52" s="301"/>
    </row>
    <row r="53" spans="1:12" ht="12.75">
      <c r="A53" s="312" t="s">
        <v>117</v>
      </c>
      <c r="B53" s="152">
        <v>7.09</v>
      </c>
      <c r="C53" s="152">
        <v>7.09</v>
      </c>
      <c r="D53" s="152">
        <v>3.2724671148786904</v>
      </c>
      <c r="E53" s="152">
        <v>10.36</v>
      </c>
      <c r="F53" s="18">
        <v>191.2</v>
      </c>
      <c r="G53" s="18">
        <v>200.1</v>
      </c>
      <c r="H53" s="275">
        <v>212.1</v>
      </c>
      <c r="I53" s="186">
        <v>4.7</v>
      </c>
      <c r="J53" s="310">
        <v>6</v>
      </c>
      <c r="K53" s="135"/>
      <c r="L53" s="301"/>
    </row>
    <row r="54" spans="1:12" ht="12.75" hidden="1">
      <c r="A54" s="274" t="s">
        <v>155</v>
      </c>
      <c r="B54" s="152"/>
      <c r="C54" s="152"/>
      <c r="D54" s="152"/>
      <c r="E54" s="152">
        <v>0</v>
      </c>
      <c r="F54" s="18">
        <v>210.6</v>
      </c>
      <c r="G54" s="18">
        <v>221.2</v>
      </c>
      <c r="H54" s="275">
        <v>237</v>
      </c>
      <c r="I54" s="186"/>
      <c r="J54" s="310"/>
      <c r="K54" s="135"/>
      <c r="L54" s="301"/>
    </row>
    <row r="55" spans="1:12" ht="12.75" hidden="1">
      <c r="A55" s="274" t="s">
        <v>156</v>
      </c>
      <c r="B55" s="152"/>
      <c r="C55" s="152"/>
      <c r="D55" s="152"/>
      <c r="E55" s="152">
        <v>0</v>
      </c>
      <c r="F55" s="18">
        <v>144.2</v>
      </c>
      <c r="G55" s="18">
        <v>149.7</v>
      </c>
      <c r="H55" s="275">
        <v>149.5</v>
      </c>
      <c r="I55" s="186"/>
      <c r="J55" s="310"/>
      <c r="K55" s="135"/>
      <c r="L55" s="301"/>
    </row>
    <row r="56" spans="1:12" ht="12.75" hidden="1">
      <c r="A56" s="274" t="s">
        <v>157</v>
      </c>
      <c r="B56" s="152"/>
      <c r="C56" s="152"/>
      <c r="D56" s="152"/>
      <c r="E56" s="152">
        <v>0</v>
      </c>
      <c r="F56" s="18">
        <v>175.1</v>
      </c>
      <c r="G56" s="18">
        <v>179.2</v>
      </c>
      <c r="H56" s="275">
        <v>194.1</v>
      </c>
      <c r="I56" s="186"/>
      <c r="J56" s="310"/>
      <c r="K56" s="135"/>
      <c r="L56" s="301"/>
    </row>
    <row r="57" spans="1:12" ht="12.75">
      <c r="A57" s="316" t="s">
        <v>118</v>
      </c>
      <c r="B57" s="154">
        <v>1.66</v>
      </c>
      <c r="C57" s="154">
        <v>1.66</v>
      </c>
      <c r="D57" s="154">
        <v>0.7661911721718795</v>
      </c>
      <c r="E57" s="154">
        <v>2.43</v>
      </c>
      <c r="F57" s="279">
        <v>157</v>
      </c>
      <c r="G57" s="279">
        <v>162.9</v>
      </c>
      <c r="H57" s="280">
        <v>173.3</v>
      </c>
      <c r="I57" s="175">
        <v>3.8</v>
      </c>
      <c r="J57" s="317">
        <v>6.4</v>
      </c>
      <c r="K57" s="135"/>
      <c r="L57" s="301"/>
    </row>
    <row r="58" spans="1:12" ht="13.5" hidden="1" thickTop="1">
      <c r="A58" s="135"/>
      <c r="B58" s="304">
        <v>31.58</v>
      </c>
      <c r="C58" s="304">
        <v>68.42</v>
      </c>
      <c r="D58" s="135"/>
      <c r="E58" s="135"/>
      <c r="F58" s="135"/>
      <c r="G58" s="135"/>
      <c r="H58" s="135"/>
      <c r="I58" s="135"/>
      <c r="J58" s="135"/>
      <c r="K58" s="135"/>
      <c r="L58" s="302"/>
    </row>
    <row r="59" spans="1:12" ht="12.75">
      <c r="A59" s="135"/>
      <c r="B59" s="305"/>
      <c r="C59" s="135"/>
      <c r="D59" s="135"/>
      <c r="E59" s="135"/>
      <c r="F59" s="135"/>
      <c r="G59" s="135"/>
      <c r="H59" s="135"/>
      <c r="I59" s="135"/>
      <c r="J59" s="135"/>
      <c r="K59" s="135"/>
      <c r="L59" s="302"/>
    </row>
    <row r="60" spans="1:11" ht="12.75">
      <c r="A60" s="135" t="s">
        <v>208</v>
      </c>
      <c r="B60" s="135"/>
      <c r="C60" s="135"/>
      <c r="D60" s="135"/>
      <c r="E60" s="135"/>
      <c r="F60" s="135"/>
      <c r="G60" s="135"/>
      <c r="H60" s="135"/>
      <c r="I60" s="135"/>
      <c r="J60" s="135"/>
      <c r="K60" s="135"/>
    </row>
    <row r="61" spans="1:11" ht="12.75" customHeight="1">
      <c r="A61" s="1032" t="s">
        <v>158</v>
      </c>
      <c r="B61" s="1032"/>
      <c r="C61" s="1032"/>
      <c r="D61" s="1032"/>
      <c r="E61" s="1032"/>
      <c r="F61" s="1032"/>
      <c r="G61" s="1032"/>
      <c r="H61" s="1032"/>
      <c r="I61" s="1032"/>
      <c r="J61" s="1032"/>
      <c r="K61" s="135"/>
    </row>
    <row r="62" spans="1:12" ht="12.75">
      <c r="A62" s="1032"/>
      <c r="B62" s="1032"/>
      <c r="C62" s="1032"/>
      <c r="D62" s="1032"/>
      <c r="E62" s="1032"/>
      <c r="F62" s="1032"/>
      <c r="G62" s="1032"/>
      <c r="H62" s="1032"/>
      <c r="I62" s="1032"/>
      <c r="J62" s="1032"/>
      <c r="K62" s="135"/>
      <c r="L62" s="302"/>
    </row>
    <row r="63" spans="1:12" ht="12.75">
      <c r="A63" s="135" t="s">
        <v>159</v>
      </c>
      <c r="B63" s="135"/>
      <c r="C63" s="135"/>
      <c r="D63" s="135"/>
      <c r="E63" s="135"/>
      <c r="F63" s="135"/>
      <c r="G63" s="135"/>
      <c r="H63" s="135"/>
      <c r="I63" s="135"/>
      <c r="J63" s="135"/>
      <c r="K63" s="135"/>
      <c r="L63" s="302"/>
    </row>
    <row r="64" spans="1:12" ht="12.75">
      <c r="A64" s="135" t="s">
        <v>160</v>
      </c>
      <c r="L64" s="302"/>
    </row>
    <row r="65" ht="12.75">
      <c r="L65" s="302"/>
    </row>
    <row r="67" ht="12.75">
      <c r="L67" s="302"/>
    </row>
    <row r="68" ht="12.75">
      <c r="L68" s="303"/>
    </row>
    <row r="69" ht="12.75">
      <c r="L69" s="303"/>
    </row>
    <row r="70" ht="12.75">
      <c r="L70" s="302"/>
    </row>
    <row r="72" ht="12.75">
      <c r="L72" s="302"/>
    </row>
    <row r="73" ht="12.75">
      <c r="L73" s="302"/>
    </row>
    <row r="75" ht="12.75">
      <c r="L75" s="302"/>
    </row>
    <row r="76" ht="12.75">
      <c r="L76" s="302"/>
    </row>
    <row r="77" ht="12.75">
      <c r="L77" s="302"/>
    </row>
    <row r="79" ht="12.75">
      <c r="L79" s="302"/>
    </row>
  </sheetData>
  <mergeCells count="7">
    <mergeCell ref="I5:J5"/>
    <mergeCell ref="A61:J62"/>
    <mergeCell ref="A1:J1"/>
    <mergeCell ref="A2:J2"/>
    <mergeCell ref="A3:J3"/>
    <mergeCell ref="A4:J4"/>
    <mergeCell ref="A5:A6"/>
  </mergeCells>
  <printOptions/>
  <pageMargins left="1.3" right="1.3" top="2" bottom="2" header="0.5" footer="0.5"/>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Belta</cp:lastModifiedBy>
  <cp:lastPrinted>2007-06-11T05:25:16Z</cp:lastPrinted>
  <dcterms:created xsi:type="dcterms:W3CDTF">1996-10-14T23:33:28Z</dcterms:created>
  <dcterms:modified xsi:type="dcterms:W3CDTF">2007-06-11T05:25:18Z</dcterms:modified>
  <cp:category/>
  <cp:version/>
  <cp:contentType/>
  <cp:contentStatus/>
</cp:coreProperties>
</file>