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A&amp;L of Com" sheetId="4" r:id="rId4"/>
    <sheet name="Interest Rate" sheetId="5" r:id="rId5"/>
    <sheet name="Stock Indicator" sheetId="6" r:id="rId6"/>
    <sheet name="CPI" sheetId="7" r:id="rId7"/>
    <sheet name="WPI" sheetId="8" r:id="rId8"/>
    <sheet name="SWRI" sheetId="9" r:id="rId9"/>
    <sheet name="GBO" sheetId="10" r:id="rId10"/>
    <sheet name="Revenue" sheetId="11" r:id="rId11"/>
    <sheet name="ODD" sheetId="12" r:id="rId12"/>
    <sheet name="Directions" sheetId="13" r:id="rId13"/>
    <sheet name="X_India" sheetId="14" r:id="rId14"/>
    <sheet name="X_Others" sheetId="15" r:id="rId15"/>
    <sheet name="M_India" sheetId="16" r:id="rId16"/>
    <sheet name="M_Other" sheetId="17" r:id="rId17"/>
    <sheet name="BOP" sheetId="18" r:id="rId18"/>
    <sheet name="ReserveRs" sheetId="19" r:id="rId19"/>
    <sheet name="Exrate" sheetId="20" r:id="rId20"/>
  </sheets>
  <externalReferences>
    <externalReference r:id="rId23"/>
    <externalReference r:id="rId24"/>
  </externalReferences>
  <definedNames>
    <definedName name="_xlnm.Print_Area" localSheetId="3">'A&amp;L of Com'!$A$1:$K$52</definedName>
    <definedName name="_xlnm.Print_Area" localSheetId="5">'Stock Indicator'!$A$1:$F$29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<sst xmlns="http://schemas.openxmlformats.org/spreadsheetml/2006/main" count="1772" uniqueCount="921">
  <si>
    <t>1.5-7.25</t>
  </si>
  <si>
    <t>1.75-8.75</t>
  </si>
  <si>
    <t>2.5-11.0</t>
  </si>
  <si>
    <t>2.75-11.5</t>
  </si>
  <si>
    <t>(Based on the First Seven Months' Data of 2009/10)</t>
  </si>
  <si>
    <t>`</t>
  </si>
  <si>
    <t>Feb-Jul</t>
  </si>
  <si>
    <t>Mid-Feb</t>
  </si>
  <si>
    <t>R=Revised</t>
  </si>
  <si>
    <t xml:space="preserve">P=Provisional   </t>
  </si>
  <si>
    <t>R=Revised, P=Provisional</t>
  </si>
  <si>
    <t>First Seven  Months</t>
  </si>
  <si>
    <t>7 Months</t>
  </si>
  <si>
    <t>During 7 months</t>
  </si>
  <si>
    <t>Sources: Nepal Rastra Bank and Commercial Banks;   P  provisional.</t>
  </si>
  <si>
    <t>Mid-Jul To Mid-Feb</t>
  </si>
  <si>
    <t>2010P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</si>
  <si>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</si>
  <si>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</si>
  <si>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</si>
  <si>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</si>
  <si>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</si>
  <si>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</si>
  <si>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</si>
  <si>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</si>
  <si>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</si>
  <si>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</si>
  <si>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</si>
  <si>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</si>
  <si>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</si>
  <si>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</si>
  <si>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</si>
  <si>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</si>
  <si>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</si>
  <si>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</si>
  <si>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Average</t>
  </si>
  <si>
    <t>Price of Oil and Gold in the International Market</t>
  </si>
  <si>
    <t>Mid-July</t>
  </si>
  <si>
    <t>Jul-Jul</t>
  </si>
  <si>
    <t>Feb-Feb</t>
  </si>
  <si>
    <t>2008</t>
  </si>
  <si>
    <t>Oil ($/barrel)*</t>
  </si>
  <si>
    <t>Gold ($/ounce)**</t>
  </si>
  <si>
    <t>*Crude Oil Brent</t>
  </si>
  <si>
    <t>** Refers to past London historical fix.</t>
  </si>
  <si>
    <t>Sources: http://www.eia.doe.gov/emeu/international/crude1.xls and http://www.kitco.com/gold.londonfix.html</t>
  </si>
  <si>
    <t>Exchange Rate of US Dollar (NRs/US$)</t>
  </si>
  <si>
    <t>Table 19</t>
  </si>
  <si>
    <t>Table 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</si>
  <si>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</si>
  <si>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Government Revenue Collection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</si>
  <si>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</si>
  <si>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</si>
  <si>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</si>
  <si>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</si>
  <si>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</si>
  <si>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</si>
  <si>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</si>
  <si>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</si>
  <si>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</si>
  <si>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</si>
  <si>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</si>
  <si>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</si>
  <si>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</si>
  <si>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</si>
  <si>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</si>
  <si>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</si>
  <si>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</si>
  <si>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</si>
  <si>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</si>
  <si>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</si>
  <si>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</si>
  <si>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</si>
  <si>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</si>
  <si>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</si>
  <si>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</si>
  <si>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</si>
  <si>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</si>
  <si>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</si>
  <si>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</si>
  <si>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</si>
  <si>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</si>
  <si>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</si>
  <si>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</si>
  <si>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</si>
  <si>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</si>
  <si>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</si>
  <si>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</si>
  <si>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</si>
  <si>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</si>
  <si>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</si>
  <si>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</si>
  <si>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</si>
  <si>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</si>
  <si>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</si>
  <si>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</si>
  <si>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</si>
  <si>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</si>
  <si>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</si>
  <si>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</si>
  <si>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</si>
  <si>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</si>
  <si>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</si>
  <si>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</si>
  <si>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</si>
  <si>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</si>
  <si>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</si>
  <si>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</si>
  <si>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</si>
  <si>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</si>
  <si>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</si>
  <si>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</si>
  <si>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</si>
  <si>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</si>
  <si>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</si>
  <si>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</si>
  <si>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</si>
  <si>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</si>
  <si>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</si>
  <si>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</si>
  <si>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</si>
  <si>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</si>
  <si>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</si>
  <si>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</si>
  <si>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</si>
  <si>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</si>
  <si>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</si>
  <si>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First Seven Months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</si>
  <si>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</si>
  <si>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</si>
  <si>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</si>
  <si>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</si>
  <si>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</si>
  <si>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</si>
  <si>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</si>
  <si>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</si>
  <si>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</si>
  <si>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</si>
  <si>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</si>
  <si>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</si>
  <si>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</si>
  <si>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</si>
  <si>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</si>
  <si>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</si>
  <si>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</si>
  <si>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</si>
  <si>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</si>
  <si>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</si>
  <si>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</si>
  <si>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LIBOR+0.25</t>
  </si>
  <si>
    <t>2.50-9.0</t>
  </si>
  <si>
    <t>6.5-12.5</t>
  </si>
  <si>
    <t>Hotrolled Sheet Incoil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</si>
  <si>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</si>
  <si>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</si>
  <si>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</si>
  <si>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</si>
  <si>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</si>
  <si>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</si>
  <si>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</si>
  <si>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</si>
  <si>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</si>
  <si>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</si>
  <si>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</si>
  <si>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</si>
  <si>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</si>
  <si>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</si>
  <si>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</si>
  <si>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</si>
  <si>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</si>
  <si>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</si>
  <si>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</si>
  <si>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</si>
  <si>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</si>
  <si>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</si>
  <si>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</si>
  <si>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</si>
  <si>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</si>
  <si>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</si>
  <si>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</si>
  <si>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</si>
  <si>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</si>
  <si>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</si>
  <si>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</si>
  <si>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</si>
  <si>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</si>
  <si>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</si>
  <si>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</si>
  <si>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</si>
  <si>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</si>
  <si>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</si>
  <si>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</si>
  <si>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</si>
  <si>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</si>
  <si>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</si>
  <si>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</si>
  <si>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</si>
  <si>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</si>
  <si>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</si>
  <si>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</si>
  <si>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</si>
  <si>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</si>
  <si>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</si>
  <si>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</si>
  <si>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</si>
  <si>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</si>
  <si>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</si>
  <si>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</si>
  <si>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</si>
  <si>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</si>
  <si>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</si>
  <si>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</si>
  <si>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</si>
  <si>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</si>
  <si>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</si>
  <si>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</si>
  <si>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</si>
  <si>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</si>
  <si>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</si>
  <si>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</si>
  <si>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</si>
  <si>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</si>
  <si>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</si>
  <si>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</si>
  <si>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</si>
  <si>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</si>
  <si>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</si>
  <si>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6.0-10</t>
  </si>
  <si>
    <t>2.0-8.0</t>
  </si>
  <si>
    <t>1.5-9.5</t>
  </si>
  <si>
    <t>1.75-9.75</t>
  </si>
  <si>
    <t>Jul  (e)</t>
  </si>
  <si>
    <t>Feb (e)</t>
  </si>
  <si>
    <t xml:space="preserve"> 1/ Adjusting the exchange valuation gain of  Rs. 2120.4 million.</t>
  </si>
  <si>
    <t xml:space="preserve"> 2/ Adjusting the exchange valuation loss of Rs 6406.2 million.</t>
  </si>
  <si>
    <t xml:space="preserve"> 1/ Adjusting the exchange valuation gain of Rs. 2038.13 million.</t>
  </si>
  <si>
    <t xml:space="preserve"> 2/ Adjusting the exchange valuation loss of Rs. 6488.4 million.</t>
  </si>
  <si>
    <t xml:space="preserve"> 1/ Adjusting the exchange valuation gain of  Rs. 82.31 million.</t>
  </si>
  <si>
    <t xml:space="preserve"> 2/ Adjusting the exchange valuation gain of Rs 82.2 million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</si>
  <si>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</si>
  <si>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</si>
  <si>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</si>
  <si>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</si>
  <si>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</si>
  <si>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</si>
  <si>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</si>
  <si>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</si>
  <si>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</si>
  <si>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</si>
  <si>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</si>
  <si>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</si>
  <si>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</si>
  <si>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</si>
  <si>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</si>
  <si>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</si>
  <si>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</si>
  <si>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</si>
  <si>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</si>
  <si>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 xml:space="preserve">   Educational Service Tax</t>
  </si>
  <si>
    <t>2.0-7</t>
  </si>
  <si>
    <t>Zinc Ingot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</si>
  <si>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</si>
  <si>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</si>
  <si>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</si>
  <si>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</si>
  <si>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1.75-5.75</t>
  </si>
  <si>
    <t>2008/09</t>
  </si>
  <si>
    <t>NEPAL RASTRA BANK</t>
  </si>
  <si>
    <t>Research Department</t>
  </si>
  <si>
    <t>(Percent per annum)</t>
  </si>
  <si>
    <t>Mid-months</t>
  </si>
  <si>
    <t>Sept.</t>
  </si>
  <si>
    <t>A. Government Securities</t>
  </si>
  <si>
    <t>Treasury Bills* (28 days)#</t>
  </si>
  <si>
    <t>Standing Liquidity Facility (SLF) Penal Rate#</t>
  </si>
  <si>
    <t># The SLF rate is determined at the penal rate added to the weighted average discount rate of  91-day Treasury Bills of the preceding week.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</si>
  <si>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</si>
  <si>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</si>
  <si>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</si>
  <si>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</si>
  <si>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</si>
  <si>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</si>
  <si>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</si>
  <si>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</si>
  <si>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</si>
  <si>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</si>
  <si>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</si>
  <si>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</si>
  <si>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</si>
  <si>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</si>
  <si>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</si>
  <si>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</si>
  <si>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</si>
  <si>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</si>
  <si>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</si>
  <si>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</si>
  <si>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</si>
  <si>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</si>
  <si>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</si>
  <si>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</si>
  <si>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</si>
  <si>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</si>
  <si>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</si>
  <si>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</si>
  <si>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</si>
  <si>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LIBOR+0.26</t>
  </si>
  <si>
    <t>2.0-7.25</t>
  </si>
  <si>
    <t>1.5-6.5</t>
  </si>
  <si>
    <t>2.5-10.0</t>
  </si>
  <si>
    <t>2.75-10.5</t>
  </si>
  <si>
    <t>6.5-18.0</t>
  </si>
  <si>
    <t>5.0-8.0</t>
  </si>
  <si>
    <t>6.0-7.75</t>
  </si>
  <si>
    <t>LIBOR+.25</t>
  </si>
  <si>
    <t>2.0-6.75</t>
  </si>
  <si>
    <t>9.5-12.0</t>
  </si>
  <si>
    <t>Table 11</t>
  </si>
  <si>
    <t>Table 12</t>
  </si>
  <si>
    <t>TOTAL EXPORTS</t>
  </si>
  <si>
    <t>TOTAL IMPORTS</t>
  </si>
  <si>
    <t>TOTAL TRADE BALANCE</t>
  </si>
  <si>
    <t>TOTAL FOREIGN TRADE</t>
  </si>
  <si>
    <t>Imports of Major Commodities from India</t>
  </si>
  <si>
    <t>Almunium Bars, Rods, Profiles, Foil etc.</t>
  </si>
  <si>
    <t>M.S. Wires, Rods, Incoils, Bars</t>
  </si>
  <si>
    <t>ok</t>
  </si>
  <si>
    <t xml:space="preserve">   Foreign Grants</t>
  </si>
  <si>
    <t>8.Change in NFA (6+7)**</t>
  </si>
  <si>
    <t>2009                 sep</t>
  </si>
  <si>
    <t>2009             Nov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</si>
  <si>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</si>
  <si>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</si>
  <si>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</si>
  <si>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</si>
  <si>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</si>
  <si>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</si>
  <si>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</si>
  <si>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1/</t>
  </si>
  <si>
    <t>2/</t>
  </si>
  <si>
    <t>2.0-7.5</t>
  </si>
  <si>
    <t>1.50-6.0</t>
  </si>
  <si>
    <t>1.75-7.0</t>
  </si>
  <si>
    <t>2.5-9.0</t>
  </si>
  <si>
    <t>2.75-9.5</t>
  </si>
  <si>
    <t>6.5.0-11.0</t>
  </si>
  <si>
    <t>Gross Foreign Exchange Holding of the Banking Sector</t>
  </si>
  <si>
    <t>Summary of Balance of Payments Presentation</t>
  </si>
  <si>
    <t xml:space="preserve"> 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</si>
  <si>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</si>
  <si>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</si>
  <si>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</si>
  <si>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</si>
  <si>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</si>
  <si>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</si>
  <si>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</si>
  <si>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>Mid-February</t>
  </si>
  <si>
    <r>
      <t>Monthly Turnover</t>
    </r>
    <r>
      <rPr>
        <b/>
        <sz val="8"/>
        <rFont val="Times New Roman"/>
        <family val="1"/>
      </rPr>
      <t>:</t>
    </r>
    <r>
      <rPr>
        <sz val="8"/>
        <rFont val="Times New Roman"/>
        <family val="1"/>
      </rPr>
      <t xml:space="preserve">                      </t>
    </r>
  </si>
  <si>
    <t>Jan/Feb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</si>
  <si>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</si>
  <si>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</si>
  <si>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</si>
  <si>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</si>
  <si>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</si>
  <si>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</si>
  <si>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</si>
  <si>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</si>
  <si>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</si>
  <si>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</si>
  <si>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</si>
  <si>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</si>
  <si>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</si>
  <si>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</si>
  <si>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</si>
  <si>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</si>
  <si>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</si>
  <si>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</si>
  <si>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</si>
  <si>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</si>
  <si>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</si>
  <si>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</si>
  <si>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</si>
  <si>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</si>
  <si>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</si>
  <si>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</si>
  <si>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Changes in the First Seven  Months of </t>
  </si>
  <si>
    <t xml:space="preserve">Changes in the First Seven Months of 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</si>
  <si>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</si>
  <si>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</si>
  <si>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</si>
  <si>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</si>
  <si>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</si>
  <si>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</si>
  <si>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</si>
  <si>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</si>
  <si>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</si>
  <si>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</si>
  <si>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</si>
  <si>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</si>
  <si>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</si>
  <si>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</si>
  <si>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</si>
  <si>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</si>
  <si>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</si>
  <si>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</si>
  <si>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</si>
  <si>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</si>
  <si>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</si>
  <si>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</si>
  <si>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</si>
  <si>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</si>
  <si>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</si>
  <si>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</si>
  <si>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</si>
  <si>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</si>
  <si>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</si>
  <si>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</si>
  <si>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</si>
  <si>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</si>
  <si>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</si>
  <si>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</si>
  <si>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</si>
  <si>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</si>
  <si>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</si>
  <si>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</si>
  <si>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</si>
  <si>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</si>
  <si>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</si>
  <si>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</si>
  <si>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</si>
  <si>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</si>
  <si>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</si>
  <si>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</si>
  <si>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</si>
  <si>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</si>
  <si>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</si>
  <si>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</si>
  <si>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</si>
  <si>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</si>
  <si>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</si>
  <si>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</si>
  <si>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</si>
  <si>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</si>
  <si>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</si>
  <si>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</si>
  <si>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</si>
  <si>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</si>
  <si>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</si>
  <si>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</si>
  <si>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</si>
  <si>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</si>
  <si>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</si>
  <si>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</si>
  <si>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</si>
  <si>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</si>
  <si>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</si>
  <si>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</si>
  <si>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</si>
  <si>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</si>
  <si>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</si>
  <si>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</si>
  <si>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Period-end Buying Rate (Rs./USD)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</si>
  <si>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</si>
  <si>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</si>
  <si>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</si>
  <si>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</si>
  <si>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</si>
  <si>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</si>
  <si>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</si>
  <si>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</si>
  <si>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</si>
  <si>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</si>
  <si>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</si>
  <si>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</si>
  <si>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</si>
  <si>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</si>
  <si>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</si>
  <si>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</si>
  <si>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</si>
  <si>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</si>
  <si>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>9.5-13.0</t>
  </si>
  <si>
    <t>6.5.0-11.5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</si>
  <si>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</si>
  <si>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</si>
  <si>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</si>
  <si>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</si>
  <si>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</si>
  <si>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</si>
  <si>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</si>
  <si>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</si>
  <si>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</si>
  <si>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</si>
  <si>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</si>
  <si>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</si>
  <si>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</si>
  <si>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</si>
  <si>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</si>
  <si>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</si>
  <si>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</si>
  <si>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</si>
  <si>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</si>
  <si>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</si>
  <si>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</si>
  <si>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</si>
  <si>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</si>
  <si>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</si>
  <si>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</si>
  <si>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</si>
  <si>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</si>
  <si>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</si>
  <si>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</si>
  <si>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</si>
  <si>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</si>
  <si>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</si>
  <si>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</si>
  <si>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</si>
  <si>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</si>
  <si>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</si>
  <si>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</si>
  <si>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</si>
  <si>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</si>
  <si>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</si>
  <si>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–</t>
  </si>
  <si>
    <t xml:space="preserve"> Exports of Major Commodities to India</t>
  </si>
  <si>
    <t xml:space="preserve"> Exports of Major Commodities to Other Countries</t>
  </si>
  <si>
    <t xml:space="preserve">Groups and Sub-groups </t>
  </si>
  <si>
    <t xml:space="preserve">Weight % </t>
  </si>
  <si>
    <t>Army  &amp; Police Forces</t>
  </si>
  <si>
    <t>Private Institutions</t>
  </si>
  <si>
    <t>Worker</t>
  </si>
  <si>
    <t>P: Provisional</t>
  </si>
  <si>
    <t>Table 8</t>
  </si>
  <si>
    <t>Table 9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</si>
  <si>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</si>
  <si>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</si>
  <si>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</si>
  <si>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</si>
  <si>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</si>
  <si>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</si>
  <si>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</si>
  <si>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</si>
  <si>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</si>
  <si>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</si>
  <si>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</si>
  <si>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</si>
  <si>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</si>
  <si>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</si>
  <si>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</si>
  <si>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</si>
  <si>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</si>
  <si>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</si>
  <si>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</si>
  <si>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</si>
  <si>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</si>
  <si>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</si>
  <si>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</si>
  <si>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</si>
  <si>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</si>
  <si>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</si>
  <si>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</si>
  <si>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</si>
  <si>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</si>
  <si>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</si>
  <si>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</si>
  <si>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</si>
  <si>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</si>
  <si>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</si>
  <si>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</si>
  <si>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</si>
  <si>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</si>
  <si>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</si>
  <si>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</si>
  <si>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</si>
  <si>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</si>
  <si>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</si>
  <si>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</si>
  <si>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 xml:space="preserve">2008 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</si>
  <si>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</si>
  <si>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</si>
  <si>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</si>
  <si>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</si>
  <si>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</si>
  <si>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</si>
  <si>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</si>
  <si>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</si>
  <si>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</si>
  <si>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</si>
  <si>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</si>
  <si>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</si>
  <si>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</si>
  <si>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</si>
  <si>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</si>
  <si>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</si>
  <si>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</si>
  <si>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>R  Revised</t>
  </si>
  <si>
    <t>P : Provisional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</si>
  <si>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</si>
  <si>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</si>
  <si>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</si>
  <si>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</si>
  <si>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</si>
  <si>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</si>
  <si>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</si>
  <si>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</si>
  <si>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</si>
  <si>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</si>
  <si>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</si>
  <si>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</si>
  <si>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</si>
  <si>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</si>
  <si>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</si>
  <si>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</si>
  <si>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</si>
  <si>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</si>
  <si>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</si>
  <si>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</si>
  <si>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</si>
  <si>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</si>
  <si>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</si>
  <si>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</si>
  <si>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</si>
  <si>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</si>
  <si>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</si>
  <si>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</si>
  <si>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</si>
  <si>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</si>
  <si>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</si>
  <si>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</si>
  <si>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</si>
  <si>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</si>
  <si>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</si>
  <si>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</si>
  <si>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</si>
  <si>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</si>
  <si>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</si>
  <si>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</si>
  <si>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</si>
  <si>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</si>
  <si>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</si>
  <si>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</si>
  <si>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</si>
  <si>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Dec</t>
  </si>
  <si>
    <t>Jan</t>
  </si>
  <si>
    <t>Feb</t>
  </si>
  <si>
    <t>Apr</t>
  </si>
  <si>
    <t>July</t>
  </si>
  <si>
    <t>% Change</t>
  </si>
  <si>
    <t>Market Days</t>
  </si>
  <si>
    <t>Number of Companies Traded</t>
  </si>
  <si>
    <t>Number of Transactions</t>
  </si>
  <si>
    <t>Table 4</t>
  </si>
  <si>
    <t>Table 5</t>
  </si>
  <si>
    <t>Table 6</t>
  </si>
  <si>
    <t>Dec/Jan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</si>
  <si>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</si>
  <si>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</si>
  <si>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</si>
  <si>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</si>
  <si>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</si>
  <si>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</si>
  <si>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</si>
  <si>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</si>
  <si>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</si>
  <si>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</si>
  <si>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</si>
  <si>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</si>
  <si>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</si>
  <si>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</si>
  <si>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</si>
  <si>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</si>
  <si>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</si>
  <si>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</si>
  <si>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</si>
  <si>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</si>
  <si>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</si>
  <si>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</si>
  <si>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</si>
  <si>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</si>
  <si>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</si>
  <si>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</si>
  <si>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</si>
  <si>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</si>
  <si>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</si>
  <si>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</si>
  <si>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</si>
  <si>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</si>
  <si>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</si>
  <si>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</si>
  <si>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</si>
  <si>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</si>
  <si>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</si>
  <si>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Jul</t>
  </si>
  <si>
    <t>Direction of Foreign Trade*</t>
  </si>
  <si>
    <t xml:space="preserve"> Rs in million</t>
  </si>
  <si>
    <t>Particulars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</si>
  <si>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</si>
  <si>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</si>
  <si>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</si>
  <si>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</si>
  <si>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</si>
  <si>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</si>
  <si>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</si>
  <si>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</si>
  <si>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</si>
  <si>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</si>
  <si>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</si>
  <si>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</si>
  <si>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</si>
  <si>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</si>
  <si>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</si>
  <si>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</si>
  <si>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</si>
  <si>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</si>
  <si>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</si>
  <si>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</si>
  <si>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</si>
  <si>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</si>
  <si>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</si>
  <si>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</si>
  <si>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 xml:space="preserve">Column 5 </t>
  </si>
  <si>
    <t xml:space="preserve">Column 8 </t>
  </si>
  <si>
    <t>** Base: July 16, 2006</t>
  </si>
  <si>
    <t>Resources</t>
  </si>
  <si>
    <t>Amount Change</t>
  </si>
  <si>
    <t xml:space="preserve">   ii. Commercial Banks</t>
  </si>
  <si>
    <t xml:space="preserve">Mid-February </t>
  </si>
  <si>
    <t xml:space="preserve">Mid- February </t>
  </si>
  <si>
    <t>5. Assets =  Liabilities</t>
  </si>
  <si>
    <t>Stock Market Indicators</t>
  </si>
  <si>
    <t xml:space="preserve">   Others (Freeze Account)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</si>
  <si>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</si>
  <si>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</si>
  <si>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</si>
  <si>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</si>
  <si>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8. Other Assets</t>
  </si>
  <si>
    <t>-</t>
  </si>
  <si>
    <t>2009/10P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</si>
  <si>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</si>
  <si>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</si>
  <si>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</si>
  <si>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</si>
  <si>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</si>
  <si>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</si>
  <si>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</si>
  <si>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</si>
  <si>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</si>
  <si>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</si>
  <si>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</si>
  <si>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</si>
  <si>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</si>
  <si>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</si>
  <si>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</si>
  <si>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</si>
  <si>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</si>
  <si>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</si>
  <si>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</si>
  <si>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</si>
  <si>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</si>
  <si>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</si>
  <si>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</si>
  <si>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</si>
  <si>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</si>
  <si>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</si>
  <si>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</si>
  <si>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</si>
  <si>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Tyre, Tubes &amp; Flapes</t>
  </si>
  <si>
    <t>Computer and Parts</t>
  </si>
  <si>
    <t>Annual</t>
  </si>
  <si>
    <t>A. Current Account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</si>
  <si>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</si>
  <si>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</si>
  <si>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</si>
  <si>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</si>
  <si>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</si>
  <si>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</si>
  <si>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</si>
  <si>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</si>
  <si>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</si>
  <si>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</si>
  <si>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</si>
  <si>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</si>
  <si>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</si>
  <si>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</si>
  <si>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</si>
  <si>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</si>
  <si>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</si>
  <si>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</si>
  <si>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</si>
  <si>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</si>
  <si>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* Change in NFA is derived by taking mid-July as base and minus (-) sign indicates increase.</t>
  </si>
  <si>
    <t>* *  After adjusting exchange valuation gain/loss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</si>
  <si>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</si>
  <si>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</si>
  <si>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</si>
  <si>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</si>
  <si>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</si>
  <si>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</si>
  <si>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</si>
  <si>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</si>
  <si>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</si>
  <si>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</si>
  <si>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</si>
  <si>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</si>
  <si>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</si>
  <si>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</si>
  <si>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</si>
  <si>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</si>
  <si>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</si>
  <si>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</si>
  <si>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</si>
  <si>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</si>
  <si>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</si>
  <si>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</si>
  <si>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</si>
  <si>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</si>
  <si>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</si>
  <si>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</si>
  <si>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</si>
  <si>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</si>
  <si>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</si>
  <si>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</si>
  <si>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</si>
  <si>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</si>
  <si>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 xml:space="preserve"> -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</si>
  <si>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</si>
  <si>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</si>
  <si>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</si>
  <si>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</si>
  <si>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</si>
  <si>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</si>
  <si>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</si>
  <si>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</si>
  <si>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</si>
  <si>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</si>
  <si>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</si>
  <si>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</si>
  <si>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</si>
  <si>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</si>
  <si>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</si>
  <si>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</si>
  <si>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</si>
  <si>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</si>
  <si>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</si>
  <si>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</si>
  <si>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</si>
  <si>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</si>
  <si>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</si>
  <si>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</si>
  <si>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</si>
  <si>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</si>
  <si>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</si>
  <si>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</si>
  <si>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</si>
  <si>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</si>
  <si>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</si>
  <si>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</si>
  <si>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 xml:space="preserve"> National Urban Consumer Price Index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</si>
  <si>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</si>
  <si>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</si>
  <si>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</si>
  <si>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</si>
  <si>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</si>
  <si>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</si>
  <si>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</si>
  <si>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</si>
  <si>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</si>
  <si>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</si>
  <si>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</si>
  <si>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</si>
  <si>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</si>
  <si>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</si>
  <si>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</si>
  <si>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</si>
  <si>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Nov/Dec</t>
  </si>
  <si>
    <t>Urban Consumer Price Index : Terai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</si>
  <si>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</si>
  <si>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</si>
  <si>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</si>
  <si>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</si>
  <si>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</si>
  <si>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</si>
  <si>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</si>
  <si>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</si>
  <si>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</si>
  <si>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</si>
  <si>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</si>
  <si>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</si>
  <si>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</si>
  <si>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</si>
  <si>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</si>
  <si>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</si>
  <si>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</si>
  <si>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</si>
  <si>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</si>
  <si>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</si>
  <si>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</si>
  <si>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</si>
  <si>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</si>
  <si>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</si>
  <si>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</si>
  <si>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</si>
  <si>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</si>
  <si>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</si>
  <si>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</si>
  <si>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</si>
  <si>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</si>
  <si>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</si>
  <si>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</si>
  <si>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</si>
  <si>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</si>
  <si>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</si>
  <si>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</si>
  <si>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</si>
  <si>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</si>
  <si>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1.5-5.25</t>
  </si>
  <si>
    <t>1.50-5.5</t>
  </si>
  <si>
    <t>2.5-7.25</t>
  </si>
  <si>
    <t>2.75-7.75</t>
  </si>
  <si>
    <t>1.50-6.75</t>
  </si>
  <si>
    <t>1.75-6.75</t>
  </si>
  <si>
    <t>2.75-6.75</t>
  </si>
  <si>
    <t>NEPSE Float Index (Closing)***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</si>
</sst>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_)"/>
    <numFmt numFmtId="186" formatCode="0.00000_)"/>
  </numFmts>
  <fonts count="3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i/>
      <sz val="8"/>
      <name val="Times New Roman"/>
      <family val="1"/>
    </font>
    <font>
      <sz val="10"/>
      <color indexed="57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hair">
        <color indexed="50"/>
      </left>
      <right style="medium"/>
      <top style="hair">
        <color indexed="50"/>
      </top>
      <bottom style="hair">
        <color indexed="5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1" fillId="0" borderId="0">
      <alignment/>
      <protection/>
    </xf>
    <xf numFmtId="0" fontId="0" fillId="0" borderId="0">
      <alignment/>
      <protection/>
    </xf>
    <xf numFmtId="165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9" fillId="0" borderId="0" xfId="25" applyFont="1">
      <alignment/>
      <protection/>
    </xf>
    <xf numFmtId="0" fontId="2" fillId="0" borderId="0" xfId="25" applyFont="1">
      <alignment/>
      <protection/>
    </xf>
    <xf numFmtId="164" fontId="1" fillId="0" borderId="13" xfId="25" applyNumberFormat="1" applyFont="1" applyBorder="1">
      <alignment/>
      <protection/>
    </xf>
    <xf numFmtId="164" fontId="2" fillId="0" borderId="13" xfId="25" applyNumberFormat="1" applyFont="1" applyBorder="1">
      <alignment/>
      <protection/>
    </xf>
    <xf numFmtId="164" fontId="2" fillId="0" borderId="20" xfId="25" applyNumberFormat="1" applyFont="1" applyBorder="1">
      <alignment/>
      <protection/>
    </xf>
    <xf numFmtId="0" fontId="2" fillId="0" borderId="0" xfId="25" applyFont="1" applyAlignment="1">
      <alignment horizontal="right"/>
      <protection/>
    </xf>
    <xf numFmtId="164" fontId="2" fillId="0" borderId="21" xfId="25" applyNumberFormat="1" applyFont="1" applyBorder="1">
      <alignment/>
      <protection/>
    </xf>
    <xf numFmtId="164" fontId="2" fillId="0" borderId="2" xfId="25" applyNumberFormat="1" applyFont="1" applyBorder="1">
      <alignment/>
      <protection/>
    </xf>
    <xf numFmtId="164" fontId="2" fillId="0" borderId="4" xfId="25" applyNumberFormat="1" applyFont="1" applyBorder="1">
      <alignment/>
      <protection/>
    </xf>
    <xf numFmtId="164" fontId="2" fillId="0" borderId="13" xfId="0" applyNumberFormat="1" applyFont="1" applyBorder="1" applyAlignment="1">
      <alignment horizontal="right"/>
    </xf>
    <xf numFmtId="1" fontId="1" fillId="2" borderId="22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4" fontId="1" fillId="0" borderId="0" xfId="25" applyNumberFormat="1" applyFont="1" applyFill="1" applyAlignment="1">
      <alignment horizontal="centerContinuous"/>
      <protection/>
    </xf>
    <xf numFmtId="4" fontId="4" fillId="0" borderId="0" xfId="25" applyNumberFormat="1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0" fontId="1" fillId="2" borderId="24" xfId="0" applyFont="1" applyFill="1" applyBorder="1" applyAlignment="1" quotePrefix="1">
      <alignment horizontal="centerContinuous"/>
    </xf>
    <xf numFmtId="0" fontId="1" fillId="2" borderId="13" xfId="0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20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26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14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26" applyFont="1" applyAlignment="1" applyProtection="1">
      <alignment horizontal="centerContinuous"/>
      <protection/>
    </xf>
    <xf numFmtId="166" fontId="8" fillId="0" borderId="0" xfId="26" applyFont="1" applyBorder="1" applyAlignment="1" applyProtection="1">
      <alignment horizontal="centerContinuous"/>
      <protection/>
    </xf>
    <xf numFmtId="166" fontId="2" fillId="0" borderId="0" xfId="26" applyFont="1" applyBorder="1">
      <alignment/>
      <protection/>
    </xf>
    <xf numFmtId="166" fontId="2" fillId="0" borderId="0" xfId="26" applyFont="1" applyBorder="1" applyAlignment="1">
      <alignment horizontal="left"/>
      <protection/>
    </xf>
    <xf numFmtId="0" fontId="6" fillId="0" borderId="0" xfId="0" applyFont="1" applyFill="1" applyAlignment="1">
      <alignment/>
    </xf>
    <xf numFmtId="166" fontId="3" fillId="2" borderId="30" xfId="21" applyFont="1" applyFill="1" applyBorder="1">
      <alignment/>
      <protection/>
    </xf>
    <xf numFmtId="166" fontId="2" fillId="2" borderId="31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quotePrefix="1">
      <alignment/>
    </xf>
    <xf numFmtId="0" fontId="15" fillId="0" borderId="0" xfId="0" applyFont="1" applyAlignment="1">
      <alignment horizontal="right"/>
    </xf>
    <xf numFmtId="0" fontId="15" fillId="0" borderId="0" xfId="25" applyFont="1" applyAlignment="1" applyProtection="1">
      <alignment horizontal="right"/>
      <protection/>
    </xf>
    <xf numFmtId="166" fontId="12" fillId="0" borderId="0" xfId="26" applyFont="1" applyAlignment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2" fillId="0" borderId="29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2" borderId="2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2" borderId="35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49" fontId="16" fillId="2" borderId="36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8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2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>
      <alignment/>
    </xf>
    <xf numFmtId="0" fontId="1" fillId="2" borderId="34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2" fillId="0" borderId="25" xfId="0" applyNumberFormat="1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1" fontId="12" fillId="0" borderId="42" xfId="0" applyNumberFormat="1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left"/>
      <protection locked="0"/>
    </xf>
    <xf numFmtId="166" fontId="2" fillId="0" borderId="36" xfId="0" applyNumberFormat="1" applyFont="1" applyBorder="1" applyAlignment="1">
      <alignment horizontal="right"/>
    </xf>
    <xf numFmtId="166" fontId="2" fillId="0" borderId="43" xfId="0" applyNumberFormat="1" applyFont="1" applyBorder="1" applyAlignment="1">
      <alignment horizontal="right"/>
    </xf>
    <xf numFmtId="166" fontId="1" fillId="0" borderId="21" xfId="26" applyFont="1" applyBorder="1" applyAlignment="1" quotePrefix="1">
      <alignment horizontal="right"/>
      <protection/>
    </xf>
    <xf numFmtId="166" fontId="2" fillId="0" borderId="13" xfId="26" applyFont="1" applyBorder="1" applyAlignment="1">
      <alignment horizontal="right"/>
      <protection/>
    </xf>
    <xf numFmtId="166" fontId="1" fillId="0" borderId="13" xfId="26" applyFont="1" applyBorder="1" applyAlignment="1">
      <alignment horizontal="right"/>
      <protection/>
    </xf>
    <xf numFmtId="166" fontId="1" fillId="2" borderId="18" xfId="26" applyFont="1" applyFill="1" applyBorder="1" applyAlignment="1" quotePrefix="1">
      <alignment horizontal="center"/>
      <protection/>
    </xf>
    <xf numFmtId="166" fontId="1" fillId="2" borderId="35" xfId="26" applyFont="1" applyFill="1" applyBorder="1" applyAlignment="1">
      <alignment horizontal="left"/>
      <protection/>
    </xf>
    <xf numFmtId="166" fontId="1" fillId="2" borderId="22" xfId="26" applyFont="1" applyFill="1" applyBorder="1">
      <alignment/>
      <protection/>
    </xf>
    <xf numFmtId="166" fontId="1" fillId="2" borderId="34" xfId="26" applyFont="1" applyFill="1" applyBorder="1" applyAlignment="1">
      <alignment horizontal="center"/>
      <protection/>
    </xf>
    <xf numFmtId="166" fontId="1" fillId="2" borderId="41" xfId="26" applyFont="1" applyFill="1" applyBorder="1" applyAlignment="1" quotePrefix="1">
      <alignment horizontal="center"/>
      <protection/>
    </xf>
    <xf numFmtId="166" fontId="1" fillId="0" borderId="27" xfId="26" applyFont="1" applyBorder="1" applyAlignment="1" quotePrefix="1">
      <alignment horizontal="right"/>
      <protection/>
    </xf>
    <xf numFmtId="167" fontId="2" fillId="0" borderId="33" xfId="26" applyNumberFormat="1" applyFont="1" applyBorder="1" applyAlignment="1">
      <alignment horizontal="left"/>
      <protection/>
    </xf>
    <xf numFmtId="166" fontId="2" fillId="0" borderId="25" xfId="26" applyFont="1" applyBorder="1" applyAlignment="1">
      <alignment horizontal="right"/>
      <protection/>
    </xf>
    <xf numFmtId="166" fontId="1" fillId="0" borderId="25" xfId="26" applyFont="1" applyBorder="1" applyAlignment="1" quotePrefix="1">
      <alignment horizontal="right"/>
      <protection/>
    </xf>
    <xf numFmtId="166" fontId="1" fillId="2" borderId="1" xfId="26" applyFont="1" applyFill="1" applyBorder="1" applyAlignment="1">
      <alignment horizontal="center"/>
      <protection/>
    </xf>
    <xf numFmtId="166" fontId="1" fillId="2" borderId="40" xfId="26" applyFont="1" applyFill="1" applyBorder="1" applyAlignment="1" quotePrefix="1">
      <alignment horizontal="center"/>
      <protection/>
    </xf>
    <xf numFmtId="166" fontId="1" fillId="2" borderId="6" xfId="26" applyFont="1" applyFill="1" applyBorder="1" applyAlignment="1" quotePrefix="1">
      <alignment horizontal="center"/>
      <protection/>
    </xf>
    <xf numFmtId="166" fontId="1" fillId="0" borderId="29" xfId="26" applyFont="1" applyBorder="1">
      <alignment/>
      <protection/>
    </xf>
    <xf numFmtId="166" fontId="1" fillId="0" borderId="2" xfId="26" applyFont="1" applyBorder="1" applyAlignment="1" quotePrefix="1">
      <alignment horizontal="right"/>
      <protection/>
    </xf>
    <xf numFmtId="166" fontId="2" fillId="0" borderId="14" xfId="26" applyFont="1" applyBorder="1">
      <alignment/>
      <protection/>
    </xf>
    <xf numFmtId="166" fontId="2" fillId="0" borderId="33" xfId="26" applyFont="1" applyBorder="1">
      <alignment/>
      <protection/>
    </xf>
    <xf numFmtId="166" fontId="2" fillId="0" borderId="3" xfId="26" applyFont="1" applyBorder="1" applyAlignment="1">
      <alignment horizontal="right"/>
      <protection/>
    </xf>
    <xf numFmtId="166" fontId="1" fillId="0" borderId="14" xfId="26" applyFont="1" applyBorder="1">
      <alignment/>
      <protection/>
    </xf>
    <xf numFmtId="166" fontId="1" fillId="0" borderId="3" xfId="26" applyFont="1" applyBorder="1" applyAlignment="1" quotePrefix="1">
      <alignment horizontal="right"/>
      <protection/>
    </xf>
    <xf numFmtId="166" fontId="1" fillId="2" borderId="35" xfId="26" applyFont="1" applyFill="1" applyBorder="1">
      <alignment/>
      <protection/>
    </xf>
    <xf numFmtId="166" fontId="2" fillId="0" borderId="44" xfId="26" applyFont="1" applyBorder="1">
      <alignment/>
      <protection/>
    </xf>
    <xf numFmtId="166" fontId="1" fillId="0" borderId="44" xfId="26" applyFont="1" applyBorder="1" applyAlignment="1" quotePrefix="1">
      <alignment horizontal="right"/>
      <protection/>
    </xf>
    <xf numFmtId="166" fontId="2" fillId="0" borderId="33" xfId="26" applyNumberFormat="1" applyFont="1" applyBorder="1" applyAlignment="1">
      <alignment horizontal="right"/>
      <protection/>
    </xf>
    <xf numFmtId="166" fontId="2" fillId="0" borderId="33" xfId="26" applyFont="1" applyBorder="1" applyAlignment="1">
      <alignment horizontal="right"/>
      <protection/>
    </xf>
    <xf numFmtId="166" fontId="1" fillId="0" borderId="33" xfId="26" applyFont="1" applyBorder="1" applyAlignment="1">
      <alignment horizontal="right"/>
      <protection/>
    </xf>
    <xf numFmtId="166" fontId="1" fillId="0" borderId="25" xfId="26" applyFont="1" applyBorder="1" applyAlignment="1">
      <alignment horizontal="right"/>
      <protection/>
    </xf>
    <xf numFmtId="166" fontId="2" fillId="0" borderId="44" xfId="26" applyFont="1" applyBorder="1" applyAlignment="1">
      <alignment horizontal="left"/>
      <protection/>
    </xf>
    <xf numFmtId="167" fontId="2" fillId="0" borderId="14" xfId="26" applyNumberFormat="1" applyFont="1" applyBorder="1" applyAlignment="1">
      <alignment horizontal="left"/>
      <protection/>
    </xf>
    <xf numFmtId="167" fontId="1" fillId="0" borderId="14" xfId="26" applyNumberFormat="1" applyFont="1" applyBorder="1" applyAlignment="1">
      <alignment horizontal="left"/>
      <protection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166" fontId="2" fillId="2" borderId="9" xfId="21" applyFont="1" applyFill="1" applyBorder="1">
      <alignment/>
      <protection/>
    </xf>
    <xf numFmtId="0" fontId="12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2" fontId="1" fillId="0" borderId="18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quotePrefix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vertical="center"/>
    </xf>
    <xf numFmtId="164" fontId="2" fillId="0" borderId="47" xfId="0" applyNumberFormat="1" applyFont="1" applyBorder="1" applyAlignment="1">
      <alignment vertical="center"/>
    </xf>
    <xf numFmtId="164" fontId="2" fillId="0" borderId="46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21" xfId="0" applyNumberFormat="1" applyFont="1" applyBorder="1" applyAlignment="1" quotePrefix="1">
      <alignment horizontal="center" vertical="center"/>
    </xf>
    <xf numFmtId="2" fontId="2" fillId="0" borderId="20" xfId="0" applyNumberFormat="1" applyFont="1" applyBorder="1" applyAlignment="1" quotePrefix="1">
      <alignment horizontal="center" vertical="center"/>
    </xf>
    <xf numFmtId="164" fontId="2" fillId="0" borderId="23" xfId="0" applyNumberFormat="1" applyFont="1" applyBorder="1" applyAlignment="1">
      <alignment vertical="center"/>
    </xf>
    <xf numFmtId="2" fontId="1" fillId="0" borderId="20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28" applyFont="1">
      <alignment/>
      <protection/>
    </xf>
    <xf numFmtId="0" fontId="2" fillId="0" borderId="0" xfId="28" applyFont="1" applyBorder="1">
      <alignment/>
      <protection/>
    </xf>
    <xf numFmtId="164" fontId="2" fillId="0" borderId="13" xfId="28" applyNumberFormat="1" applyFont="1" applyBorder="1">
      <alignment/>
      <protection/>
    </xf>
    <xf numFmtId="164" fontId="2" fillId="0" borderId="13" xfId="28" applyNumberFormat="1" applyFont="1" applyBorder="1" applyAlignment="1">
      <alignment horizontal="right"/>
      <protection/>
    </xf>
    <xf numFmtId="0" fontId="2" fillId="0" borderId="3" xfId="28" applyFont="1" applyBorder="1">
      <alignment/>
      <protection/>
    </xf>
    <xf numFmtId="0" fontId="2" fillId="0" borderId="0" xfId="28" applyFont="1" applyFill="1" applyBorder="1">
      <alignment/>
      <protection/>
    </xf>
    <xf numFmtId="164" fontId="2" fillId="0" borderId="14" xfId="28" applyNumberFormat="1" applyFont="1" applyBorder="1">
      <alignment/>
      <protection/>
    </xf>
    <xf numFmtId="0" fontId="2" fillId="0" borderId="12" xfId="28" applyFont="1" applyBorder="1">
      <alignment/>
      <protection/>
    </xf>
    <xf numFmtId="164" fontId="2" fillId="0" borderId="21" xfId="28" applyNumberFormat="1" applyFont="1" applyBorder="1">
      <alignment/>
      <protection/>
    </xf>
    <xf numFmtId="0" fontId="2" fillId="0" borderId="48" xfId="28" applyFont="1" applyBorder="1">
      <alignment/>
      <protection/>
    </xf>
    <xf numFmtId="0" fontId="2" fillId="0" borderId="1" xfId="28" applyFont="1" applyBorder="1">
      <alignment/>
      <protection/>
    </xf>
    <xf numFmtId="164" fontId="2" fillId="0" borderId="20" xfId="28" applyNumberFormat="1" applyFont="1" applyBorder="1">
      <alignment/>
      <protection/>
    </xf>
    <xf numFmtId="164" fontId="2" fillId="0" borderId="13" xfId="28" applyNumberFormat="1" applyFont="1" applyBorder="1" applyAlignment="1">
      <alignment horizontal="center"/>
      <protection/>
    </xf>
    <xf numFmtId="0" fontId="2" fillId="3" borderId="0" xfId="28" applyFont="1" applyFill="1">
      <alignment/>
      <protection/>
    </xf>
    <xf numFmtId="0" fontId="1" fillId="2" borderId="18" xfId="28" applyFont="1" applyFill="1" applyBorder="1" applyAlignment="1">
      <alignment horizontal="center"/>
      <protection/>
    </xf>
    <xf numFmtId="0" fontId="2" fillId="0" borderId="9" xfId="28" applyFont="1" applyBorder="1">
      <alignment/>
      <protection/>
    </xf>
    <xf numFmtId="164" fontId="2" fillId="0" borderId="25" xfId="28" applyNumberFormat="1" applyFont="1" applyBorder="1">
      <alignment/>
      <protection/>
    </xf>
    <xf numFmtId="164" fontId="2" fillId="0" borderId="25" xfId="28" applyNumberFormat="1" applyFont="1" applyBorder="1" applyAlignment="1">
      <alignment horizontal="right"/>
      <protection/>
    </xf>
    <xf numFmtId="0" fontId="2" fillId="0" borderId="28" xfId="28" applyFont="1" applyBorder="1">
      <alignment/>
      <protection/>
    </xf>
    <xf numFmtId="164" fontId="2" fillId="0" borderId="27" xfId="28" applyNumberFormat="1" applyFont="1" applyBorder="1">
      <alignment/>
      <protection/>
    </xf>
    <xf numFmtId="0" fontId="2" fillId="0" borderId="10" xfId="28" applyFont="1" applyBorder="1">
      <alignment/>
      <protection/>
    </xf>
    <xf numFmtId="164" fontId="2" fillId="0" borderId="26" xfId="28" applyNumberFormat="1" applyFont="1" applyBorder="1">
      <alignment/>
      <protection/>
    </xf>
    <xf numFmtId="164" fontId="2" fillId="0" borderId="25" xfId="28" applyNumberFormat="1" applyFont="1" applyBorder="1" applyAlignment="1">
      <alignment horizontal="center"/>
      <protection/>
    </xf>
    <xf numFmtId="0" fontId="2" fillId="0" borderId="49" xfId="28" applyFont="1" applyBorder="1">
      <alignment/>
      <protection/>
    </xf>
    <xf numFmtId="0" fontId="2" fillId="0" borderId="50" xfId="28" applyFont="1" applyBorder="1">
      <alignment/>
      <protection/>
    </xf>
    <xf numFmtId="164" fontId="2" fillId="0" borderId="37" xfId="28" applyNumberFormat="1" applyFont="1" applyBorder="1">
      <alignment/>
      <protection/>
    </xf>
    <xf numFmtId="164" fontId="2" fillId="0" borderId="37" xfId="28" applyNumberFormat="1" applyFont="1" applyFill="1" applyBorder="1">
      <alignment/>
      <protection/>
    </xf>
    <xf numFmtId="164" fontId="2" fillId="0" borderId="38" xfId="28" applyNumberFormat="1" applyFont="1" applyBorder="1">
      <alignment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0" borderId="0" xfId="28" applyFont="1" applyFill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 horizontal="left"/>
    </xf>
    <xf numFmtId="2" fontId="1" fillId="0" borderId="13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2" fontId="1" fillId="0" borderId="32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2" fontId="2" fillId="0" borderId="13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2" fontId="1" fillId="0" borderId="18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1" fillId="0" borderId="13" xfId="22" applyNumberFormat="1" applyFont="1" applyBorder="1" applyAlignment="1">
      <alignment vertical="center"/>
      <protection/>
    </xf>
    <xf numFmtId="164" fontId="2" fillId="0" borderId="13" xfId="22" applyNumberFormat="1" applyFont="1" applyBorder="1" applyAlignment="1">
      <alignment vertical="center"/>
      <protection/>
    </xf>
    <xf numFmtId="164" fontId="1" fillId="0" borderId="13" xfId="24" applyNumberFormat="1" applyFont="1" applyBorder="1" applyAlignment="1">
      <alignment vertical="center"/>
      <protection/>
    </xf>
    <xf numFmtId="164" fontId="2" fillId="0" borderId="13" xfId="24" applyNumberFormat="1" applyFont="1" applyBorder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164" fontId="1" fillId="0" borderId="0" xfId="22" applyNumberFormat="1" applyFont="1" applyBorder="1" applyAlignment="1">
      <alignment horizontal="center" vertical="center"/>
      <protection/>
    </xf>
    <xf numFmtId="0" fontId="2" fillId="0" borderId="0" xfId="22" applyFont="1" applyBorder="1" applyAlignment="1">
      <alignment vertical="center"/>
      <protection/>
    </xf>
    <xf numFmtId="164" fontId="2" fillId="0" borderId="12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0" fontId="1" fillId="2" borderId="20" xfId="25" applyFont="1" applyFill="1" applyBorder="1" applyAlignment="1" applyProtection="1">
      <alignment horizontal="center"/>
      <protection/>
    </xf>
    <xf numFmtId="0" fontId="2" fillId="0" borderId="13" xfId="25" applyFont="1" applyBorder="1">
      <alignment/>
      <protection/>
    </xf>
    <xf numFmtId="164" fontId="0" fillId="0" borderId="0" xfId="0" applyNumberFormat="1" applyAlignment="1">
      <alignment/>
    </xf>
    <xf numFmtId="0" fontId="1" fillId="2" borderId="23" xfId="0" applyFont="1" applyFill="1" applyBorder="1" applyAlignment="1" quotePrefix="1">
      <alignment horizontal="centerContinuous"/>
    </xf>
    <xf numFmtId="167" fontId="1" fillId="2" borderId="14" xfId="0" applyNumberFormat="1" applyFont="1" applyFill="1" applyBorder="1" applyAlignment="1">
      <alignment horizontal="center"/>
    </xf>
    <xf numFmtId="167" fontId="1" fillId="2" borderId="18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6" fontId="2" fillId="0" borderId="51" xfId="26" applyFont="1" applyBorder="1">
      <alignment/>
      <protection/>
    </xf>
    <xf numFmtId="166" fontId="1" fillId="0" borderId="51" xfId="26" applyFont="1" applyBorder="1">
      <alignment/>
      <protection/>
    </xf>
    <xf numFmtId="166" fontId="1" fillId="0" borderId="51" xfId="26" applyFont="1" applyBorder="1" applyAlignment="1">
      <alignment horizontal="right"/>
      <protection/>
    </xf>
    <xf numFmtId="166" fontId="1" fillId="0" borderId="51" xfId="26" applyFont="1" applyBorder="1" applyAlignment="1" quotePrefix="1">
      <alignment horizontal="right"/>
      <protection/>
    </xf>
    <xf numFmtId="167" fontId="2" fillId="0" borderId="52" xfId="26" applyNumberFormat="1" applyFont="1" applyBorder="1" applyAlignment="1">
      <alignment horizontal="left"/>
      <protection/>
    </xf>
    <xf numFmtId="167" fontId="1" fillId="0" borderId="53" xfId="26" applyNumberFormat="1" applyFont="1" applyBorder="1" applyAlignment="1">
      <alignment horizontal="left"/>
      <protection/>
    </xf>
    <xf numFmtId="166" fontId="1" fillId="0" borderId="52" xfId="26" applyFont="1" applyBorder="1" applyAlignment="1">
      <alignment horizontal="right"/>
      <protection/>
    </xf>
    <xf numFmtId="166" fontId="1" fillId="0" borderId="54" xfId="26" applyFont="1" applyBorder="1" applyAlignment="1">
      <alignment horizontal="right"/>
      <protection/>
    </xf>
    <xf numFmtId="166" fontId="1" fillId="0" borderId="55" xfId="26" applyFont="1" applyBorder="1" applyAlignment="1">
      <alignment horizontal="right"/>
      <protection/>
    </xf>
    <xf numFmtId="166" fontId="1" fillId="0" borderId="56" xfId="26" applyFont="1" applyBorder="1" applyAlignment="1" quotePrefix="1">
      <alignment horizontal="right"/>
      <protection/>
    </xf>
    <xf numFmtId="166" fontId="1" fillId="0" borderId="55" xfId="26" applyFont="1" applyBorder="1" applyAlignment="1" quotePrefix="1">
      <alignment horizontal="right"/>
      <protection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3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2" fontId="2" fillId="0" borderId="14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2" borderId="29" xfId="22" applyFont="1" applyFill="1" applyBorder="1" applyAlignment="1">
      <alignment horizontal="center"/>
      <protection/>
    </xf>
    <xf numFmtId="0" fontId="2" fillId="2" borderId="21" xfId="22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1" fillId="2" borderId="20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0" fontId="2" fillId="2" borderId="23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1" fontId="2" fillId="2" borderId="18" xfId="22" applyNumberFormat="1" applyFont="1" applyFill="1" applyBorder="1" applyAlignment="1" quotePrefix="1">
      <alignment horizont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22" applyFont="1">
      <alignment/>
      <protection/>
    </xf>
    <xf numFmtId="166" fontId="0" fillId="0" borderId="0" xfId="0" applyNumberFormat="1" applyAlignment="1">
      <alignment/>
    </xf>
    <xf numFmtId="1" fontId="1" fillId="0" borderId="3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166" fontId="1" fillId="0" borderId="16" xfId="0" applyNumberFormat="1" applyFont="1" applyBorder="1" applyAlignment="1" applyProtection="1">
      <alignment horizontal="right"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166" fontId="2" fillId="0" borderId="16" xfId="0" applyNumberFormat="1" applyFont="1" applyBorder="1" applyAlignment="1" applyProtection="1">
      <alignment horizontal="right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 applyProtection="1">
      <alignment horizontal="right"/>
      <protection/>
    </xf>
    <xf numFmtId="166" fontId="1" fillId="0" borderId="13" xfId="0" applyNumberFormat="1" applyFont="1" applyBorder="1" applyAlignment="1">
      <alignment horizontal="right"/>
    </xf>
    <xf numFmtId="1" fontId="2" fillId="0" borderId="33" xfId="0" applyNumberFormat="1" applyFont="1" applyBorder="1" applyAlignment="1" applyProtection="1">
      <alignment/>
      <protection locked="0"/>
    </xf>
    <xf numFmtId="166" fontId="12" fillId="0" borderId="13" xfId="0" applyNumberFormat="1" applyFont="1" applyBorder="1" applyAlignment="1" applyProtection="1">
      <alignment horizontal="right"/>
      <protection locked="0"/>
    </xf>
    <xf numFmtId="1" fontId="12" fillId="0" borderId="33" xfId="0" applyNumberFormat="1" applyFont="1" applyBorder="1" applyAlignment="1" applyProtection="1">
      <alignment/>
      <protection locked="0"/>
    </xf>
    <xf numFmtId="166" fontId="12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43" fontId="2" fillId="0" borderId="13" xfId="15" applyFont="1" applyFill="1" applyBorder="1" applyAlignment="1">
      <alignment horizontal="center"/>
    </xf>
    <xf numFmtId="43" fontId="2" fillId="0" borderId="13" xfId="15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18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9" xfId="0" applyFont="1" applyBorder="1" applyAlignment="1">
      <alignment vertical="center"/>
    </xf>
    <xf numFmtId="164" fontId="13" fillId="0" borderId="50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/>
    </xf>
    <xf numFmtId="164" fontId="2" fillId="0" borderId="0" xfId="25" applyNumberFormat="1" applyFont="1" applyAlignment="1">
      <alignment horizontal="right"/>
      <protection/>
    </xf>
    <xf numFmtId="0" fontId="2" fillId="2" borderId="18" xfId="29" applyFont="1" applyFill="1" applyBorder="1" applyAlignment="1">
      <alignment horizontal="center"/>
      <protection/>
    </xf>
    <xf numFmtId="0" fontId="2" fillId="2" borderId="41" xfId="29" applyFont="1" applyFill="1" applyBorder="1" applyAlignment="1">
      <alignment horizontal="center"/>
      <protection/>
    </xf>
    <xf numFmtId="166" fontId="8" fillId="0" borderId="0" xfId="26" applyFont="1" applyBorder="1">
      <alignment/>
      <protection/>
    </xf>
    <xf numFmtId="166" fontId="8" fillId="0" borderId="0" xfId="26" applyFont="1" applyFill="1" applyBorder="1">
      <alignment/>
      <protection/>
    </xf>
    <xf numFmtId="166" fontId="8" fillId="0" borderId="0" xfId="26" applyFont="1">
      <alignment/>
      <protection/>
    </xf>
    <xf numFmtId="0" fontId="27" fillId="0" borderId="0" xfId="0" applyFont="1" applyFill="1" applyAlignment="1">
      <alignment/>
    </xf>
    <xf numFmtId="0" fontId="1" fillId="2" borderId="19" xfId="0" applyFont="1" applyFill="1" applyBorder="1" applyAlignment="1" quotePrefix="1">
      <alignment horizontal="centerContinuous"/>
    </xf>
    <xf numFmtId="167" fontId="1" fillId="2" borderId="41" xfId="0" applyNumberFormat="1" applyFont="1" applyFill="1" applyBorder="1" applyAlignment="1" quotePrefix="1">
      <alignment horizontal="center"/>
    </xf>
    <xf numFmtId="164" fontId="1" fillId="0" borderId="36" xfId="0" applyNumberFormat="1" applyFont="1" applyBorder="1" applyAlignment="1">
      <alignment horizontal="right"/>
    </xf>
    <xf numFmtId="0" fontId="2" fillId="2" borderId="61" xfId="0" applyFont="1" applyFill="1" applyBorder="1" applyAlignment="1" applyProtection="1" quotePrefix="1">
      <alignment horizontal="center" vertical="center"/>
      <protection/>
    </xf>
    <xf numFmtId="0" fontId="2" fillId="2" borderId="27" xfId="22" applyFont="1" applyFill="1" applyBorder="1" applyAlignment="1">
      <alignment horizontal="center"/>
      <protection/>
    </xf>
    <xf numFmtId="164" fontId="2" fillId="0" borderId="36" xfId="22" applyNumberFormat="1" applyFont="1" applyBorder="1" applyAlignment="1">
      <alignment vertical="center"/>
      <protection/>
    </xf>
    <xf numFmtId="0" fontId="1" fillId="2" borderId="62" xfId="22" applyFont="1" applyFill="1" applyBorder="1" applyAlignment="1">
      <alignment horizontal="center"/>
      <protection/>
    </xf>
    <xf numFmtId="0" fontId="1" fillId="0" borderId="33" xfId="22" applyFont="1" applyBorder="1">
      <alignment/>
      <protection/>
    </xf>
    <xf numFmtId="164" fontId="1" fillId="0" borderId="16" xfId="22" applyNumberFormat="1" applyFont="1" applyBorder="1" applyAlignment="1">
      <alignment horizontal="center" vertical="center"/>
      <protection/>
    </xf>
    <xf numFmtId="0" fontId="1" fillId="0" borderId="33" xfId="22" applyFont="1" applyBorder="1" applyAlignment="1">
      <alignment horizont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16" xfId="22" applyNumberFormat="1" applyFont="1" applyBorder="1" applyAlignment="1">
      <alignment horizontal="center" vertical="center"/>
      <protection/>
    </xf>
    <xf numFmtId="0" fontId="2" fillId="0" borderId="33" xfId="22" applyFont="1" applyBorder="1" applyAlignment="1">
      <alignment horizontal="center"/>
      <protection/>
    </xf>
    <xf numFmtId="0" fontId="1" fillId="0" borderId="42" xfId="22" applyFont="1" applyBorder="1">
      <alignment/>
      <protection/>
    </xf>
    <xf numFmtId="0" fontId="2" fillId="0" borderId="15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7" xfId="22" applyNumberFormat="1" applyFont="1" applyBorder="1" applyAlignment="1">
      <alignment horizontal="center" vertical="center"/>
      <protection/>
    </xf>
    <xf numFmtId="164" fontId="2" fillId="0" borderId="17" xfId="22" applyNumberFormat="1" applyFont="1" applyBorder="1" applyAlignment="1">
      <alignment horizontal="center" vertical="center"/>
      <protection/>
    </xf>
    <xf numFmtId="0" fontId="1" fillId="2" borderId="35" xfId="0" applyFont="1" applyFill="1" applyBorder="1" applyAlignment="1">
      <alignment/>
    </xf>
    <xf numFmtId="175" fontId="2" fillId="0" borderId="1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4" xfId="0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2" fontId="1" fillId="2" borderId="18" xfId="0" applyNumberFormat="1" applyFont="1" applyFill="1" applyBorder="1" applyAlignment="1" quotePrefix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0" fontId="1" fillId="0" borderId="0" xfId="22" applyFont="1">
      <alignment/>
      <protection/>
    </xf>
    <xf numFmtId="0" fontId="2" fillId="2" borderId="32" xfId="22" applyFont="1" applyFill="1" applyBorder="1" applyAlignment="1">
      <alignment horizontal="center"/>
      <protection/>
    </xf>
    <xf numFmtId="0" fontId="2" fillId="2" borderId="20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8" fillId="0" borderId="0" xfId="22" applyFont="1">
      <alignment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0" borderId="5" xfId="22" applyFont="1" applyFill="1" applyBorder="1" applyAlignment="1">
      <alignment vertical="center"/>
      <protection/>
    </xf>
    <xf numFmtId="1" fontId="1" fillId="2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164" fontId="1" fillId="2" borderId="30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 horizontal="right"/>
    </xf>
    <xf numFmtId="0" fontId="2" fillId="0" borderId="0" xfId="0" applyFont="1" applyAlignment="1" quotePrefix="1">
      <alignment/>
    </xf>
    <xf numFmtId="0" fontId="9" fillId="0" borderId="0" xfId="0" applyFont="1" applyAlignment="1">
      <alignment horizontal="left"/>
    </xf>
    <xf numFmtId="0" fontId="1" fillId="2" borderId="63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right"/>
    </xf>
    <xf numFmtId="0" fontId="8" fillId="0" borderId="40" xfId="0" applyFont="1" applyFill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right"/>
    </xf>
    <xf numFmtId="164" fontId="8" fillId="0" borderId="41" xfId="0" applyNumberFormat="1" applyFont="1" applyBorder="1" applyAlignment="1" quotePrefix="1">
      <alignment horizontal="center"/>
    </xf>
    <xf numFmtId="2" fontId="8" fillId="0" borderId="18" xfId="0" applyNumberFormat="1" applyFont="1" applyBorder="1" applyAlignment="1" quotePrefix="1">
      <alignment horizontal="center"/>
    </xf>
    <xf numFmtId="2" fontId="8" fillId="0" borderId="18" xfId="0" applyNumberFormat="1" applyFont="1" applyFill="1" applyBorder="1" applyAlignment="1">
      <alignment horizontal="right"/>
    </xf>
    <xf numFmtId="2" fontId="8" fillId="0" borderId="18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wrapText="1"/>
    </xf>
    <xf numFmtId="1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 quotePrefix="1">
      <alignment horizontal="right"/>
    </xf>
    <xf numFmtId="1" fontId="8" fillId="0" borderId="18" xfId="0" applyNumberFormat="1" applyFont="1" applyBorder="1" applyAlignment="1">
      <alignment horizontal="right"/>
    </xf>
    <xf numFmtId="0" fontId="8" fillId="0" borderId="4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right"/>
    </xf>
    <xf numFmtId="164" fontId="8" fillId="0" borderId="18" xfId="0" applyNumberFormat="1" applyFont="1" applyBorder="1" applyAlignment="1" quotePrefix="1">
      <alignment horizont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/>
    </xf>
    <xf numFmtId="164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center"/>
    </xf>
    <xf numFmtId="164" fontId="8" fillId="0" borderId="66" xfId="0" applyNumberFormat="1" applyFont="1" applyBorder="1" applyAlignment="1">
      <alignment horizont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164" fontId="8" fillId="0" borderId="18" xfId="0" applyNumberFormat="1" applyFont="1" applyFill="1" applyBorder="1" applyAlignment="1" quotePrefix="1">
      <alignment horizontal="center"/>
    </xf>
    <xf numFmtId="164" fontId="8" fillId="0" borderId="41" xfId="0" applyNumberFormat="1" applyFont="1" applyFill="1" applyBorder="1" applyAlignment="1" quotePrefix="1">
      <alignment horizontal="center"/>
    </xf>
    <xf numFmtId="0" fontId="8" fillId="0" borderId="60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164" fontId="8" fillId="0" borderId="37" xfId="0" applyNumberFormat="1" applyFont="1" applyBorder="1" applyAlignment="1" quotePrefix="1">
      <alignment horizontal="center"/>
    </xf>
    <xf numFmtId="164" fontId="8" fillId="0" borderId="38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4" fillId="0" borderId="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18" xfId="22" applyNumberFormat="1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67" xfId="22" applyNumberFormat="1" applyFont="1" applyBorder="1" applyAlignment="1">
      <alignment horizontal="center" vertical="center"/>
      <protection/>
    </xf>
    <xf numFmtId="164" fontId="1" fillId="0" borderId="68" xfId="22" applyNumberFormat="1" applyFont="1" applyBorder="1" applyAlignment="1">
      <alignment horizontal="center" vertical="center"/>
      <protection/>
    </xf>
    <xf numFmtId="164" fontId="1" fillId="0" borderId="69" xfId="22" applyNumberFormat="1" applyFont="1" applyBorder="1" applyAlignment="1">
      <alignment horizontal="center" vertical="center"/>
      <protection/>
    </xf>
    <xf numFmtId="0" fontId="2" fillId="2" borderId="31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vertical="center"/>
    </xf>
    <xf numFmtId="0" fontId="2" fillId="2" borderId="70" xfId="0" applyFont="1" applyFill="1" applyBorder="1" applyAlignment="1" applyProtection="1">
      <alignment horizontal="left" vertical="center"/>
      <protection/>
    </xf>
    <xf numFmtId="0" fontId="2" fillId="2" borderId="71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indent="1"/>
    </xf>
    <xf numFmtId="164" fontId="1" fillId="2" borderId="66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left" indent="1"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1" fillId="0" borderId="65" xfId="0" applyFont="1" applyBorder="1" applyAlignment="1">
      <alignment horizontal="left" indent="1"/>
    </xf>
    <xf numFmtId="164" fontId="1" fillId="0" borderId="66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0" fontId="1" fillId="0" borderId="65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164" fontId="2" fillId="0" borderId="1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>
      <alignment/>
    </xf>
    <xf numFmtId="2" fontId="2" fillId="0" borderId="72" xfId="0" applyNumberFormat="1" applyFont="1" applyBorder="1" applyAlignment="1">
      <alignment/>
    </xf>
    <xf numFmtId="164" fontId="2" fillId="0" borderId="73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/>
    </xf>
    <xf numFmtId="2" fontId="2" fillId="0" borderId="10" xfId="0" applyNumberFormat="1" applyFont="1" applyBorder="1" applyAlignment="1" quotePrefix="1">
      <alignment horizontal="left"/>
    </xf>
    <xf numFmtId="2" fontId="2" fillId="0" borderId="44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164" fontId="1" fillId="0" borderId="19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0" fontId="2" fillId="2" borderId="65" xfId="22" applyNumberFormat="1" applyFont="1" applyFill="1" applyBorder="1" applyAlignment="1">
      <alignment horizontal="center"/>
      <protection/>
    </xf>
    <xf numFmtId="0" fontId="2" fillId="2" borderId="26" xfId="22" applyFont="1" applyFill="1" applyBorder="1" applyAlignment="1">
      <alignment horizontal="center"/>
      <protection/>
    </xf>
    <xf numFmtId="0" fontId="1" fillId="0" borderId="9" xfId="22" applyFont="1" applyBorder="1">
      <alignment/>
      <protection/>
    </xf>
    <xf numFmtId="164" fontId="1" fillId="0" borderId="16" xfId="22" applyNumberFormat="1" applyFont="1" applyBorder="1" applyAlignment="1">
      <alignment vertical="center"/>
      <protection/>
    </xf>
    <xf numFmtId="0" fontId="1" fillId="0" borderId="65" xfId="22" applyFont="1" applyBorder="1">
      <alignment/>
      <protection/>
    </xf>
    <xf numFmtId="164" fontId="1" fillId="0" borderId="66" xfId="22" applyNumberFormat="1" applyFont="1" applyBorder="1" applyAlignment="1">
      <alignment vertical="center"/>
      <protection/>
    </xf>
    <xf numFmtId="0" fontId="2" fillId="0" borderId="9" xfId="22" applyFont="1" applyBorder="1">
      <alignment/>
      <protection/>
    </xf>
    <xf numFmtId="164" fontId="2" fillId="0" borderId="16" xfId="22" applyNumberFormat="1" applyFont="1" applyBorder="1" applyAlignment="1">
      <alignment vertical="center"/>
      <protection/>
    </xf>
    <xf numFmtId="0" fontId="2" fillId="0" borderId="11" xfId="22" applyFont="1" applyBorder="1">
      <alignment/>
      <protection/>
    </xf>
    <xf numFmtId="2" fontId="2" fillId="0" borderId="36" xfId="22" applyNumberFormat="1" applyFont="1" applyBorder="1" applyAlignment="1">
      <alignment horizontal="center" vertical="center"/>
      <protection/>
    </xf>
    <xf numFmtId="164" fontId="9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2" fillId="0" borderId="7" xfId="22" applyNumberFormat="1" applyFont="1" applyBorder="1" applyAlignment="1">
      <alignment vertical="center"/>
      <protection/>
    </xf>
    <xf numFmtId="164" fontId="2" fillId="0" borderId="17" xfId="22" applyNumberFormat="1" applyFont="1" applyBorder="1" applyAlignment="1">
      <alignment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64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75" fontId="1" fillId="0" borderId="37" xfId="0" applyNumberFormat="1" applyFont="1" applyBorder="1" applyAlignment="1">
      <alignment horizontal="center"/>
    </xf>
    <xf numFmtId="164" fontId="1" fillId="2" borderId="66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right"/>
    </xf>
    <xf numFmtId="169" fontId="2" fillId="0" borderId="36" xfId="0" applyNumberFormat="1" applyFont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1" fillId="2" borderId="35" xfId="0" applyNumberFormat="1" applyFont="1" applyFill="1" applyBorder="1" applyAlignment="1">
      <alignment/>
    </xf>
    <xf numFmtId="164" fontId="1" fillId="2" borderId="33" xfId="0" applyNumberFormat="1" applyFont="1" applyFill="1" applyBorder="1" applyAlignment="1">
      <alignment/>
    </xf>
    <xf numFmtId="164" fontId="1" fillId="2" borderId="34" xfId="0" applyNumberFormat="1" applyFont="1" applyFill="1" applyBorder="1" applyAlignment="1">
      <alignment/>
    </xf>
    <xf numFmtId="164" fontId="2" fillId="0" borderId="66" xfId="0" applyNumberFormat="1" applyFont="1" applyBorder="1" applyAlignment="1">
      <alignment horizontal="center"/>
    </xf>
    <xf numFmtId="164" fontId="2" fillId="0" borderId="16" xfId="0" applyNumberFormat="1" applyFont="1" applyBorder="1" applyAlignment="1" quotePrefix="1">
      <alignment horizontal="center"/>
    </xf>
    <xf numFmtId="164" fontId="12" fillId="0" borderId="0" xfId="0" applyNumberFormat="1" applyFont="1" applyBorder="1" applyAlignment="1">
      <alignment horizontal="right"/>
    </xf>
    <xf numFmtId="164" fontId="1" fillId="2" borderId="62" xfId="0" applyNumberFormat="1" applyFont="1" applyFill="1" applyBorder="1" applyAlignment="1">
      <alignment/>
    </xf>
    <xf numFmtId="164" fontId="6" fillId="0" borderId="44" xfId="0" applyNumberFormat="1" applyFont="1" applyBorder="1" applyAlignment="1">
      <alignment/>
    </xf>
    <xf numFmtId="164" fontId="2" fillId="0" borderId="64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66" xfId="0" applyNumberFormat="1" applyFont="1" applyBorder="1" applyAlignment="1" quotePrefix="1">
      <alignment horizontal="center"/>
    </xf>
    <xf numFmtId="164" fontId="1" fillId="2" borderId="63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/>
    </xf>
    <xf numFmtId="164" fontId="2" fillId="0" borderId="65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64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" fillId="2" borderId="7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1" fillId="2" borderId="26" xfId="25" applyFont="1" applyFill="1" applyBorder="1" applyAlignment="1" applyProtection="1">
      <alignment horizontal="center"/>
      <protection/>
    </xf>
    <xf numFmtId="0" fontId="2" fillId="0" borderId="33" xfId="25" applyFont="1" applyBorder="1">
      <alignment/>
      <protection/>
    </xf>
    <xf numFmtId="0" fontId="2" fillId="0" borderId="25" xfId="25" applyFont="1" applyBorder="1">
      <alignment/>
      <protection/>
    </xf>
    <xf numFmtId="0" fontId="1" fillId="0" borderId="33" xfId="25" applyFont="1" applyBorder="1" applyAlignment="1" applyProtection="1">
      <alignment horizontal="left"/>
      <protection/>
    </xf>
    <xf numFmtId="164" fontId="1" fillId="0" borderId="25" xfId="25" applyNumberFormat="1" applyFont="1" applyBorder="1">
      <alignment/>
      <protection/>
    </xf>
    <xf numFmtId="0" fontId="2" fillId="0" borderId="33" xfId="25" applyFont="1" applyBorder="1" applyAlignment="1" applyProtection="1">
      <alignment horizontal="left"/>
      <protection/>
    </xf>
    <xf numFmtId="164" fontId="2" fillId="0" borderId="25" xfId="25" applyNumberFormat="1" applyFont="1" applyBorder="1">
      <alignment/>
      <protection/>
    </xf>
    <xf numFmtId="0" fontId="2" fillId="0" borderId="34" xfId="25" applyFont="1" applyBorder="1" applyAlignment="1" applyProtection="1">
      <alignment horizontal="left"/>
      <protection/>
    </xf>
    <xf numFmtId="164" fontId="2" fillId="0" borderId="26" xfId="25" applyNumberFormat="1" applyFont="1" applyBorder="1">
      <alignment/>
      <protection/>
    </xf>
    <xf numFmtId="0" fontId="2" fillId="0" borderId="42" xfId="25" applyFont="1" applyBorder="1" applyAlignment="1" applyProtection="1">
      <alignment horizontal="left"/>
      <protection/>
    </xf>
    <xf numFmtId="164" fontId="2" fillId="0" borderId="36" xfId="25" applyNumberFormat="1" applyFont="1" applyBorder="1">
      <alignment/>
      <protection/>
    </xf>
    <xf numFmtId="164" fontId="2" fillId="0" borderId="43" xfId="25" applyNumberFormat="1" applyFont="1" applyBorder="1">
      <alignment/>
      <protection/>
    </xf>
    <xf numFmtId="166" fontId="1" fillId="0" borderId="30" xfId="25" applyNumberFormat="1" applyFont="1" applyBorder="1" applyAlignment="1" applyProtection="1" quotePrefix="1">
      <alignment horizontal="left"/>
      <protection/>
    </xf>
    <xf numFmtId="164" fontId="2" fillId="0" borderId="76" xfId="25" applyNumberFormat="1" applyFont="1" applyBorder="1">
      <alignment/>
      <protection/>
    </xf>
    <xf numFmtId="164" fontId="2" fillId="0" borderId="77" xfId="25" applyNumberFormat="1" applyFont="1" applyBorder="1">
      <alignment/>
      <protection/>
    </xf>
    <xf numFmtId="166" fontId="2" fillId="0" borderId="28" xfId="25" applyNumberFormat="1" applyFont="1" applyBorder="1" applyAlignment="1" applyProtection="1" quotePrefix="1">
      <alignment horizontal="left"/>
      <protection/>
    </xf>
    <xf numFmtId="164" fontId="2" fillId="0" borderId="27" xfId="25" applyNumberFormat="1" applyFont="1" applyBorder="1">
      <alignment/>
      <protection/>
    </xf>
    <xf numFmtId="166" fontId="2" fillId="0" borderId="10" xfId="25" applyNumberFormat="1" applyFont="1" applyBorder="1" applyAlignment="1" applyProtection="1">
      <alignment horizontal="left"/>
      <protection/>
    </xf>
    <xf numFmtId="164" fontId="2" fillId="0" borderId="64" xfId="25" applyNumberFormat="1" applyFont="1" applyBorder="1">
      <alignment/>
      <protection/>
    </xf>
    <xf numFmtId="164" fontId="2" fillId="0" borderId="19" xfId="25" applyNumberFormat="1" applyFont="1" applyBorder="1">
      <alignment/>
      <protection/>
    </xf>
    <xf numFmtId="166" fontId="2" fillId="0" borderId="9" xfId="25" applyNumberFormat="1" applyFont="1" applyBorder="1" applyAlignment="1" applyProtection="1">
      <alignment horizontal="left"/>
      <protection/>
    </xf>
    <xf numFmtId="166" fontId="2" fillId="0" borderId="11" xfId="25" applyNumberFormat="1" applyFont="1" applyBorder="1" applyAlignment="1" applyProtection="1">
      <alignment horizontal="left"/>
      <protection/>
    </xf>
    <xf numFmtId="166" fontId="2" fillId="0" borderId="0" xfId="26" applyFont="1" applyFill="1" applyBorder="1">
      <alignment/>
      <protection/>
    </xf>
    <xf numFmtId="166" fontId="12" fillId="0" borderId="0" xfId="26" applyFont="1" applyBorder="1">
      <alignment/>
      <protection/>
    </xf>
    <xf numFmtId="0" fontId="1" fillId="2" borderId="21" xfId="0" applyFont="1" applyFill="1" applyBorder="1" applyAlignment="1">
      <alignment/>
    </xf>
    <xf numFmtId="49" fontId="1" fillId="2" borderId="2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 quotePrefix="1">
      <alignment horizontal="right"/>
    </xf>
    <xf numFmtId="167" fontId="2" fillId="0" borderId="13" xfId="0" applyNumberFormat="1" applyFont="1" applyBorder="1" applyAlignment="1">
      <alignment horizontal="left"/>
    </xf>
    <xf numFmtId="167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0" xfId="0" applyNumberFormat="1" applyFont="1" applyBorder="1" applyAlignment="1" quotePrefix="1">
      <alignment horizontal="right"/>
    </xf>
    <xf numFmtId="166" fontId="12" fillId="0" borderId="0" xfId="26" applyFont="1" applyBorder="1" applyAlignment="1">
      <alignment horizontal="right"/>
      <protection/>
    </xf>
    <xf numFmtId="0" fontId="1" fillId="2" borderId="35" xfId="0" applyFont="1" applyFill="1" applyBorder="1" applyAlignment="1">
      <alignment horizontal="left"/>
    </xf>
    <xf numFmtId="0" fontId="1" fillId="2" borderId="62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20" xfId="0" applyFont="1" applyFill="1" applyBorder="1" applyAlignment="1" quotePrefix="1">
      <alignment horizontal="center"/>
    </xf>
    <xf numFmtId="0" fontId="2" fillId="0" borderId="33" xfId="0" applyFont="1" applyBorder="1" applyAlignment="1">
      <alignment horizontal="left"/>
    </xf>
    <xf numFmtId="164" fontId="1" fillId="0" borderId="13" xfId="0" applyNumberFormat="1" applyFont="1" applyBorder="1" applyAlignment="1" quotePrefix="1">
      <alignment/>
    </xf>
    <xf numFmtId="164" fontId="1" fillId="0" borderId="25" xfId="0" applyNumberFormat="1" applyFont="1" applyBorder="1" applyAlignment="1" quotePrefix="1">
      <alignment horizontal="right"/>
    </xf>
    <xf numFmtId="167" fontId="2" fillId="0" borderId="33" xfId="0" applyNumberFormat="1" applyFont="1" applyBorder="1" applyAlignment="1">
      <alignment horizontal="left"/>
    </xf>
    <xf numFmtId="167" fontId="1" fillId="0" borderId="13" xfId="0" applyNumberFormat="1" applyFont="1" applyBorder="1" applyAlignment="1">
      <alignment horizontal="left"/>
    </xf>
    <xf numFmtId="167" fontId="2" fillId="0" borderId="42" xfId="0" applyNumberFormat="1" applyFont="1" applyBorder="1" applyAlignment="1">
      <alignment horizontal="left"/>
    </xf>
    <xf numFmtId="167" fontId="1" fillId="0" borderId="36" xfId="0" applyNumberFormat="1" applyFont="1" applyBorder="1" applyAlignment="1">
      <alignment horizontal="left"/>
    </xf>
    <xf numFmtId="164" fontId="1" fillId="0" borderId="36" xfId="0" applyNumberFormat="1" applyFont="1" applyBorder="1" applyAlignment="1">
      <alignment/>
    </xf>
    <xf numFmtId="164" fontId="1" fillId="0" borderId="36" xfId="0" applyNumberFormat="1" applyFont="1" applyBorder="1" applyAlignment="1" quotePrefix="1">
      <alignment horizontal="right"/>
    </xf>
    <xf numFmtId="164" fontId="1" fillId="0" borderId="43" xfId="0" applyNumberFormat="1" applyFont="1" applyBorder="1" applyAlignment="1" quotePrefix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4" fontId="2" fillId="0" borderId="66" xfId="0" applyNumberFormat="1" applyFont="1" applyBorder="1" applyAlignment="1" quotePrefix="1">
      <alignment horizontal="right"/>
    </xf>
    <xf numFmtId="0" fontId="9" fillId="2" borderId="62" xfId="0" applyFont="1" applyFill="1" applyBorder="1" applyAlignment="1">
      <alignment/>
    </xf>
    <xf numFmtId="0" fontId="9" fillId="2" borderId="63" xfId="0" applyFont="1" applyFill="1" applyBorder="1" applyAlignment="1">
      <alignment/>
    </xf>
    <xf numFmtId="0" fontId="1" fillId="2" borderId="63" xfId="0" applyFont="1" applyFill="1" applyBorder="1" applyAlignment="1" quotePrefix="1">
      <alignment horizontal="centerContinuous"/>
    </xf>
    <xf numFmtId="0" fontId="9" fillId="0" borderId="2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28" xfId="0" applyFont="1" applyBorder="1" applyAlignment="1" quotePrefix="1">
      <alignment horizontal="left"/>
    </xf>
    <xf numFmtId="0" fontId="2" fillId="0" borderId="9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9" fillId="0" borderId="8" xfId="0" applyFont="1" applyBorder="1" applyAlignment="1">
      <alignment/>
    </xf>
    <xf numFmtId="164" fontId="1" fillId="0" borderId="43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13" fillId="0" borderId="80" xfId="0" applyNumberFormat="1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164" fontId="13" fillId="0" borderId="80" xfId="0" applyNumberFormat="1" applyFont="1" applyFill="1" applyBorder="1" applyAlignment="1">
      <alignment horizontal="left" vertical="center"/>
    </xf>
    <xf numFmtId="164" fontId="13" fillId="0" borderId="50" xfId="0" applyNumberFormat="1" applyFont="1" applyFill="1" applyBorder="1" applyAlignment="1">
      <alignment horizontal="left" vertical="center"/>
    </xf>
    <xf numFmtId="164" fontId="13" fillId="0" borderId="59" xfId="0" applyNumberFormat="1" applyFont="1" applyFill="1" applyBorder="1" applyAlignment="1">
      <alignment horizontal="left" vertical="center"/>
    </xf>
    <xf numFmtId="164" fontId="1" fillId="2" borderId="61" xfId="0" applyNumberFormat="1" applyFont="1" applyFill="1" applyBorder="1" applyAlignment="1">
      <alignment horizontal="center"/>
    </xf>
    <xf numFmtId="164" fontId="1" fillId="2" borderId="70" xfId="0" applyNumberFormat="1" applyFont="1" applyFill="1" applyBorder="1" applyAlignment="1">
      <alignment horizontal="center"/>
    </xf>
    <xf numFmtId="164" fontId="1" fillId="2" borderId="7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164" fontId="1" fillId="2" borderId="6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8" fontId="20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2" borderId="81" xfId="0" applyNumberFormat="1" applyFont="1" applyFill="1" applyBorder="1" applyAlignment="1">
      <alignment horizontal="center"/>
    </xf>
    <xf numFmtId="164" fontId="1" fillId="2" borderId="76" xfId="0" applyNumberFormat="1" applyFont="1" applyFill="1" applyBorder="1" applyAlignment="1">
      <alignment horizontal="center"/>
    </xf>
    <xf numFmtId="164" fontId="1" fillId="2" borderId="77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3" fillId="0" borderId="8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80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1" xfId="0" applyFont="1" applyFill="1" applyBorder="1" applyAlignment="1" applyProtection="1" quotePrefix="1">
      <alignment horizontal="center" vertical="center"/>
      <protection/>
    </xf>
    <xf numFmtId="0" fontId="2" fillId="2" borderId="81" xfId="0" applyFont="1" applyFill="1" applyBorder="1" applyAlignment="1" applyProtection="1" quotePrefix="1">
      <alignment horizontal="center" vertical="center"/>
      <protection/>
    </xf>
    <xf numFmtId="0" fontId="2" fillId="2" borderId="7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61" xfId="22" applyFont="1" applyFill="1" applyBorder="1" applyAlignment="1">
      <alignment horizontal="center" vertical="center"/>
      <protection/>
    </xf>
    <xf numFmtId="0" fontId="2" fillId="2" borderId="70" xfId="22" applyFont="1" applyFill="1" applyBorder="1" applyAlignment="1">
      <alignment horizontal="center" vertical="center"/>
      <protection/>
    </xf>
    <xf numFmtId="0" fontId="2" fillId="2" borderId="71" xfId="22" applyFont="1" applyFill="1" applyBorder="1" applyAlignment="1">
      <alignment horizontal="center" vertical="center"/>
      <protection/>
    </xf>
    <xf numFmtId="0" fontId="1" fillId="2" borderId="30" xfId="22" applyNumberFormat="1" applyFont="1" applyFill="1" applyBorder="1" applyAlignment="1">
      <alignment horizontal="center" vertical="center"/>
      <protection/>
    </xf>
    <xf numFmtId="0" fontId="1" fillId="2" borderId="10" xfId="22" applyFont="1" applyFill="1" applyBorder="1" applyAlignment="1">
      <alignment horizontal="center" vertical="center"/>
      <protection/>
    </xf>
    <xf numFmtId="0" fontId="2" fillId="2" borderId="62" xfId="22" applyFont="1" applyFill="1" applyBorder="1" applyAlignment="1">
      <alignment horizontal="center" vertical="center"/>
      <protection/>
    </xf>
    <xf numFmtId="0" fontId="2" fillId="2" borderId="20" xfId="22" applyFont="1" applyFill="1" applyBorder="1" applyAlignment="1">
      <alignment horizontal="center" vertical="center"/>
      <protection/>
    </xf>
    <xf numFmtId="0" fontId="1" fillId="0" borderId="7" xfId="0" applyFont="1" applyBorder="1" applyAlignment="1">
      <alignment horizontal="center"/>
    </xf>
    <xf numFmtId="0" fontId="1" fillId="2" borderId="35" xfId="22" applyFont="1" applyFill="1" applyBorder="1" applyAlignment="1">
      <alignment horizontal="center" vertical="center"/>
      <protection/>
    </xf>
    <xf numFmtId="0" fontId="1" fillId="2" borderId="33" xfId="22" applyFont="1" applyFill="1" applyBorder="1" applyAlignment="1">
      <alignment horizontal="center" vertical="center"/>
      <protection/>
    </xf>
    <xf numFmtId="0" fontId="1" fillId="2" borderId="34" xfId="22" applyFont="1" applyFill="1" applyBorder="1" applyAlignment="1">
      <alignment horizontal="center" vertical="center"/>
      <protection/>
    </xf>
    <xf numFmtId="0" fontId="1" fillId="2" borderId="62" xfId="22" applyFont="1" applyFill="1" applyBorder="1" applyAlignment="1">
      <alignment horizontal="center" vertical="center"/>
      <protection/>
    </xf>
    <xf numFmtId="0" fontId="1" fillId="2" borderId="20" xfId="22" applyFont="1" applyFill="1" applyBorder="1" applyAlignment="1">
      <alignment horizontal="center" vertical="center"/>
      <protection/>
    </xf>
    <xf numFmtId="164" fontId="1" fillId="2" borderId="21" xfId="22" applyNumberFormat="1" applyFont="1" applyFill="1" applyBorder="1" applyAlignment="1">
      <alignment horizontal="center" vertical="center"/>
      <protection/>
    </xf>
    <xf numFmtId="164" fontId="1" fillId="2" borderId="29" xfId="22" applyNumberFormat="1" applyFont="1" applyFill="1" applyBorder="1" applyAlignment="1">
      <alignment horizontal="center" vertical="center"/>
      <protection/>
    </xf>
    <xf numFmtId="0" fontId="1" fillId="2" borderId="23" xfId="22" applyFont="1" applyFill="1" applyBorder="1" applyAlignment="1">
      <alignment horizontal="center" vertical="center"/>
      <protection/>
    </xf>
    <xf numFmtId="164" fontId="1" fillId="2" borderId="64" xfId="22" applyNumberFormat="1" applyFont="1" applyFill="1" applyBorder="1" applyAlignment="1">
      <alignment horizontal="center" vertical="center"/>
      <protection/>
    </xf>
    <xf numFmtId="0" fontId="1" fillId="2" borderId="19" xfId="22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right"/>
    </xf>
    <xf numFmtId="0" fontId="1" fillId="2" borderId="61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1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6" fontId="1" fillId="0" borderId="65" xfId="25" applyNumberFormat="1" applyFont="1" applyBorder="1" applyAlignment="1" applyProtection="1" quotePrefix="1">
      <alignment/>
      <protection/>
    </xf>
    <xf numFmtId="0" fontId="2" fillId="0" borderId="5" xfId="0" applyFont="1" applyBorder="1" applyAlignment="1">
      <alignment/>
    </xf>
    <xf numFmtId="0" fontId="2" fillId="0" borderId="66" xfId="0" applyFont="1" applyBorder="1" applyAlignment="1">
      <alignment/>
    </xf>
    <xf numFmtId="0" fontId="1" fillId="0" borderId="0" xfId="25" applyFont="1" applyAlignment="1">
      <alignment horizontal="center"/>
      <protection/>
    </xf>
    <xf numFmtId="0" fontId="4" fillId="0" borderId="0" xfId="25" applyFont="1" applyAlignment="1">
      <alignment horizontal="center"/>
      <protection/>
    </xf>
    <xf numFmtId="0" fontId="2" fillId="2" borderId="35" xfId="25" applyFont="1" applyFill="1" applyBorder="1" applyAlignment="1">
      <alignment horizontal="center" vertical="center"/>
      <protection/>
    </xf>
    <xf numFmtId="0" fontId="2" fillId="2" borderId="34" xfId="25" applyFont="1" applyFill="1" applyBorder="1" applyAlignment="1">
      <alignment horizontal="center" vertical="center"/>
      <protection/>
    </xf>
    <xf numFmtId="0" fontId="1" fillId="2" borderId="62" xfId="25" applyFont="1" applyFill="1" applyBorder="1" applyAlignment="1" applyProtection="1">
      <alignment horizontal="center" vertical="center"/>
      <protection/>
    </xf>
    <xf numFmtId="0" fontId="1" fillId="2" borderId="20" xfId="25" applyFont="1" applyFill="1" applyBorder="1" applyAlignment="1" applyProtection="1">
      <alignment horizontal="center" vertical="center"/>
      <protection/>
    </xf>
    <xf numFmtId="0" fontId="1" fillId="2" borderId="76" xfId="25" applyFont="1" applyFill="1" applyBorder="1" applyAlignment="1" applyProtection="1">
      <alignment horizontal="center"/>
      <protection/>
    </xf>
    <xf numFmtId="0" fontId="1" fillId="2" borderId="77" xfId="25" applyFont="1" applyFill="1" applyBorder="1" applyAlignment="1" applyProtection="1">
      <alignment horizontal="center"/>
      <protection/>
    </xf>
    <xf numFmtId="166" fontId="1" fillId="0" borderId="5" xfId="25" applyNumberFormat="1" applyFont="1" applyBorder="1" applyAlignment="1" applyProtection="1" quotePrefix="1">
      <alignment/>
      <protection/>
    </xf>
    <xf numFmtId="166" fontId="1" fillId="0" borderId="66" xfId="25" applyNumberFormat="1" applyFont="1" applyBorder="1" applyAlignment="1" applyProtection="1" quotePrefix="1">
      <alignment/>
      <protection/>
    </xf>
    <xf numFmtId="0" fontId="1" fillId="2" borderId="18" xfId="0" applyFont="1" applyFill="1" applyBorder="1" applyAlignment="1" applyProtection="1">
      <alignment horizontal="center" wrapText="1"/>
      <protection hidden="1"/>
    </xf>
    <xf numFmtId="0" fontId="1" fillId="2" borderId="18" xfId="0" applyFont="1" applyFill="1" applyBorder="1" applyAlignment="1">
      <alignment horizontal="center"/>
    </xf>
    <xf numFmtId="166" fontId="1" fillId="2" borderId="61" xfId="26" applyFont="1" applyFill="1" applyBorder="1" applyAlignment="1" applyProtection="1">
      <alignment horizontal="center" wrapText="1"/>
      <protection hidden="1"/>
    </xf>
    <xf numFmtId="166" fontId="1" fillId="2" borderId="70" xfId="26" applyFont="1" applyFill="1" applyBorder="1" applyAlignment="1" applyProtection="1">
      <alignment horizontal="center" wrapText="1"/>
      <protection hidden="1"/>
    </xf>
    <xf numFmtId="166" fontId="1" fillId="2" borderId="71" xfId="26" applyFont="1" applyFill="1" applyBorder="1" applyAlignment="1" applyProtection="1">
      <alignment horizontal="center" wrapText="1"/>
      <protection hidden="1"/>
    </xf>
    <xf numFmtId="166" fontId="1" fillId="2" borderId="85" xfId="26" applyFont="1" applyFill="1" applyBorder="1" applyAlignment="1">
      <alignment horizontal="center"/>
      <protection/>
    </xf>
    <xf numFmtId="166" fontId="1" fillId="2" borderId="71" xfId="26" applyFont="1" applyFill="1" applyBorder="1" applyAlignment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0" fontId="1" fillId="2" borderId="76" xfId="0" applyFont="1" applyFill="1" applyBorder="1" applyAlignment="1" applyProtection="1">
      <alignment horizontal="center"/>
      <protection/>
    </xf>
    <xf numFmtId="166" fontId="1" fillId="0" borderId="0" xfId="26" applyFont="1" applyAlignment="1" applyProtection="1">
      <alignment horizontal="center"/>
      <protection/>
    </xf>
    <xf numFmtId="166" fontId="4" fillId="0" borderId="0" xfId="26" applyFont="1" applyAlignment="1" applyProtection="1">
      <alignment horizontal="center"/>
      <protection/>
    </xf>
    <xf numFmtId="166" fontId="1" fillId="2" borderId="39" xfId="26" applyFont="1" applyFill="1" applyBorder="1" applyAlignment="1" applyProtection="1">
      <alignment horizontal="center" wrapText="1"/>
      <protection hidden="1"/>
    </xf>
    <xf numFmtId="166" fontId="1" fillId="2" borderId="76" xfId="26" applyFont="1" applyFill="1" applyBorder="1" applyAlignment="1" applyProtection="1">
      <alignment horizontal="center" wrapText="1"/>
      <protection hidden="1"/>
    </xf>
    <xf numFmtId="166" fontId="1" fillId="2" borderId="39" xfId="26" applyFont="1" applyFill="1" applyBorder="1" applyAlignment="1">
      <alignment horizontal="center"/>
      <protection/>
    </xf>
    <xf numFmtId="166" fontId="1" fillId="2" borderId="61" xfId="26" applyFont="1" applyFill="1" applyBorder="1" applyAlignment="1">
      <alignment horizontal="center"/>
      <protection/>
    </xf>
    <xf numFmtId="0" fontId="1" fillId="0" borderId="0" xfId="28" applyFont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28" applyFont="1" applyFill="1" applyBorder="1" applyAlignment="1">
      <alignment horizontal="left"/>
      <protection/>
    </xf>
    <xf numFmtId="0" fontId="1" fillId="2" borderId="63" xfId="28" applyFont="1" applyFill="1" applyBorder="1" applyAlignment="1">
      <alignment horizontal="center"/>
      <protection/>
    </xf>
    <xf numFmtId="0" fontId="1" fillId="2" borderId="24" xfId="28" applyFont="1" applyFill="1" applyBorder="1" applyAlignment="1">
      <alignment horizontal="center"/>
      <protection/>
    </xf>
    <xf numFmtId="0" fontId="1" fillId="2" borderId="23" xfId="28" applyFont="1" applyFill="1" applyBorder="1" applyAlignment="1">
      <alignment horizontal="center"/>
      <protection/>
    </xf>
    <xf numFmtId="0" fontId="1" fillId="2" borderId="19" xfId="28" applyFont="1" applyFill="1" applyBorder="1" applyAlignment="1">
      <alignment horizontal="center"/>
      <protection/>
    </xf>
    <xf numFmtId="0" fontId="1" fillId="2" borderId="30" xfId="28" applyFont="1" applyFill="1" applyBorder="1" applyAlignment="1">
      <alignment horizontal="center" vertical="center"/>
      <protection/>
    </xf>
    <xf numFmtId="0" fontId="1" fillId="2" borderId="22" xfId="28" applyFont="1" applyFill="1" applyBorder="1" applyAlignment="1">
      <alignment horizontal="center" vertical="center"/>
      <protection/>
    </xf>
    <xf numFmtId="0" fontId="1" fillId="2" borderId="31" xfId="28" applyFont="1" applyFill="1" applyBorder="1" applyAlignment="1">
      <alignment horizontal="center" vertical="center"/>
      <protection/>
    </xf>
    <xf numFmtId="0" fontId="1" fillId="2" borderId="9" xfId="28" applyFont="1" applyFill="1" applyBorder="1" applyAlignment="1">
      <alignment horizontal="center" vertical="center"/>
      <protection/>
    </xf>
    <xf numFmtId="0" fontId="1" fillId="2" borderId="0" xfId="28" applyFont="1" applyFill="1" applyBorder="1" applyAlignment="1">
      <alignment horizontal="center" vertical="center"/>
      <protection/>
    </xf>
    <xf numFmtId="0" fontId="1" fillId="2" borderId="3" xfId="28" applyFont="1" applyFill="1" applyBorder="1" applyAlignment="1">
      <alignment horizontal="center" vertical="center"/>
      <protection/>
    </xf>
    <xf numFmtId="0" fontId="1" fillId="2" borderId="10" xfId="28" applyFont="1" applyFill="1" applyBorder="1" applyAlignment="1">
      <alignment horizontal="center" vertical="center"/>
      <protection/>
    </xf>
    <xf numFmtId="0" fontId="1" fillId="2" borderId="1" xfId="28" applyFont="1" applyFill="1" applyBorder="1" applyAlignment="1">
      <alignment horizontal="center" vertical="center"/>
      <protection/>
    </xf>
    <xf numFmtId="0" fontId="1" fillId="2" borderId="4" xfId="28" applyFont="1" applyFill="1" applyBorder="1" applyAlignment="1">
      <alignment horizontal="center" vertical="center"/>
      <protection/>
    </xf>
    <xf numFmtId="0" fontId="1" fillId="2" borderId="63" xfId="28" applyFont="1" applyFill="1" applyBorder="1" applyAlignment="1">
      <alignment horizontal="center" vertical="center"/>
      <protection/>
    </xf>
    <xf numFmtId="0" fontId="1" fillId="2" borderId="23" xfId="28" applyFont="1" applyFill="1" applyBorder="1" applyAlignment="1">
      <alignment horizontal="center" vertical="center"/>
      <protection/>
    </xf>
    <xf numFmtId="0" fontId="1" fillId="2" borderId="62" xfId="28" applyFont="1" applyFill="1" applyBorder="1" applyAlignment="1">
      <alignment horizontal="center" vertical="center"/>
      <protection/>
    </xf>
    <xf numFmtId="0" fontId="1" fillId="2" borderId="20" xfId="28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4" fillId="0" borderId="3" xfId="0" applyNumberFormat="1" applyFont="1" applyBorder="1" applyAlignment="1" applyProtection="1">
      <alignment horizontal="center" wrapText="1"/>
      <protection/>
    </xf>
    <xf numFmtId="166" fontId="4" fillId="0" borderId="13" xfId="0" applyNumberFormat="1" applyFont="1" applyBorder="1" applyAlignment="1" applyProtection="1">
      <alignment horizontal="center"/>
      <protection/>
    </xf>
    <xf numFmtId="166" fontId="4" fillId="0" borderId="14" xfId="0" applyNumberFormat="1" applyFont="1" applyBorder="1" applyAlignment="1" applyProtection="1">
      <alignment horizontal="center"/>
      <protection/>
    </xf>
    <xf numFmtId="0" fontId="1" fillId="2" borderId="39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6" fontId="2" fillId="0" borderId="13" xfId="0" applyNumberFormat="1" applyFont="1" applyBorder="1" applyAlignment="1">
      <alignment horizontal="left" indent="2"/>
    </xf>
    <xf numFmtId="0" fontId="2" fillId="0" borderId="25" xfId="0" applyFont="1" applyBorder="1" applyAlignment="1">
      <alignment/>
    </xf>
    <xf numFmtId="166" fontId="2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13" xfId="0" applyFont="1" applyBorder="1" applyAlignment="1">
      <alignment horizontal="left" indent="2"/>
    </xf>
    <xf numFmtId="166" fontId="2" fillId="0" borderId="13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4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76" xfId="27" applyFont="1" applyFill="1" applyBorder="1" applyAlignment="1">
      <alignment horizontal="center" vertical="center"/>
      <protection/>
    </xf>
    <xf numFmtId="0" fontId="2" fillId="2" borderId="40" xfId="0" applyFont="1" applyFill="1" applyBorder="1" applyAlignment="1">
      <alignment horizontal="center"/>
    </xf>
    <xf numFmtId="0" fontId="1" fillId="2" borderId="18" xfId="27" applyFont="1" applyFill="1" applyBorder="1" applyAlignment="1">
      <alignment horizontal="center" vertical="center"/>
      <protection/>
    </xf>
    <xf numFmtId="0" fontId="1" fillId="2" borderId="18" xfId="27" applyFont="1" applyFill="1" applyBorder="1" applyAlignment="1">
      <alignment horizontal="center"/>
      <protection/>
    </xf>
    <xf numFmtId="0" fontId="1" fillId="2" borderId="41" xfId="27" applyFont="1" applyFill="1" applyBorder="1" applyAlignment="1">
      <alignment horizontal="center"/>
      <protection/>
    </xf>
    <xf numFmtId="0" fontId="2" fillId="2" borderId="40" xfId="27" applyFont="1" applyFill="1" applyBorder="1">
      <alignment/>
      <protection/>
    </xf>
    <xf numFmtId="1" fontId="1" fillId="2" borderId="18" xfId="27" applyNumberFormat="1" applyFont="1" applyFill="1" applyBorder="1" applyAlignment="1" applyProtection="1">
      <alignment horizontal="right"/>
      <protection/>
    </xf>
    <xf numFmtId="1" fontId="1" fillId="2" borderId="41" xfId="27" applyNumberFormat="1" applyFont="1" applyFill="1" applyBorder="1" applyAlignment="1" applyProtection="1">
      <alignment horizontal="right"/>
      <protection/>
    </xf>
    <xf numFmtId="0" fontId="1" fillId="0" borderId="44" xfId="27" applyFont="1" applyBorder="1" applyAlignment="1">
      <alignment horizontal="left"/>
      <protection/>
    </xf>
    <xf numFmtId="2" fontId="2" fillId="0" borderId="21" xfId="27" applyNumberFormat="1" applyFont="1" applyBorder="1">
      <alignment/>
      <protection/>
    </xf>
    <xf numFmtId="164" fontId="2" fillId="0" borderId="21" xfId="27" applyNumberFormat="1" applyFont="1" applyBorder="1">
      <alignment/>
      <protection/>
    </xf>
    <xf numFmtId="164" fontId="2" fillId="0" borderId="27" xfId="27" applyNumberFormat="1" applyFont="1" applyBorder="1">
      <alignment/>
      <protection/>
    </xf>
    <xf numFmtId="0" fontId="1" fillId="0" borderId="42" xfId="27" applyFont="1" applyBorder="1" applyAlignment="1">
      <alignment horizontal="left"/>
      <protection/>
    </xf>
    <xf numFmtId="2" fontId="2" fillId="0" borderId="36" xfId="27" applyNumberFormat="1" applyFont="1" applyBorder="1">
      <alignment/>
      <protection/>
    </xf>
    <xf numFmtId="164" fontId="2" fillId="0" borderId="36" xfId="27" applyNumberFormat="1" applyFont="1" applyBorder="1">
      <alignment/>
      <protection/>
    </xf>
    <xf numFmtId="164" fontId="2" fillId="0" borderId="43" xfId="27" applyNumberFormat="1" applyFont="1" applyBorder="1">
      <alignment/>
      <protection/>
    </xf>
    <xf numFmtId="0" fontId="8" fillId="0" borderId="0" xfId="27" applyFont="1">
      <alignment/>
      <protection/>
    </xf>
    <xf numFmtId="0" fontId="2" fillId="0" borderId="0" xfId="27" applyFont="1">
      <alignment/>
      <protection/>
    </xf>
    <xf numFmtId="0" fontId="5" fillId="0" borderId="0" xfId="27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e_Book1" xfId="22"/>
    <cellStyle name="Normal_Book1" xfId="23"/>
    <cellStyle name="Normal_Comm_wt" xfId="24"/>
    <cellStyle name="Normal_Direction of Trade_BartamanFormat 2063-64" xfId="25"/>
    <cellStyle name="Normal_Foreign Trade Detail" xfId="26"/>
    <cellStyle name="Normal_gold and oil price and exchange rate" xfId="27"/>
    <cellStyle name="Normal_growth print 2009-2010 3 months" xfId="28"/>
    <cellStyle name="Normal_growth print 2009-2010 4 month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4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4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8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0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07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8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8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Government%20Finance%20Division\Bartaman%20Arthik%20Stithi\Bartaman%202066-67\07%20%20month\Price\Magh_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P\BOP\Trade\Trade%20Series\Foreign%20Trade%20Detail%20-%20Formula%20Updated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PI Y-O-Y"/>
      <sheetName val="Core CPI"/>
      <sheetName val="WPI"/>
      <sheetName val="WPI Y-O-Y"/>
      <sheetName val="SWRI"/>
    </sheetNames>
    <sheetDataSet>
      <sheetData sheetId="0">
        <row r="7">
          <cell r="C7" t="str">
            <v>Jan/Feb</v>
          </cell>
          <cell r="D7" t="str">
            <v>Dec/Jan</v>
          </cell>
          <cell r="E7" t="str">
            <v>Jan/Feb</v>
          </cell>
          <cell r="F7" t="str">
            <v>Nov/Dec</v>
          </cell>
          <cell r="G7" t="str">
            <v>Dec/Jan</v>
          </cell>
          <cell r="H7" t="str">
            <v>Jan/Feb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rtaman sorted"/>
      <sheetName val="Commoditywise 4 tables Bartaman"/>
      <sheetName val="Direction of Trade 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</sheetNames>
    <sheetDataSet>
      <sheetData sheetId="5"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4">
          <cell r="B34">
            <v>22</v>
          </cell>
        </row>
        <row r="35">
          <cell r="B35">
            <v>23</v>
          </cell>
        </row>
        <row r="36">
          <cell r="B36">
            <v>24</v>
          </cell>
        </row>
        <row r="37">
          <cell r="B37">
            <v>25</v>
          </cell>
        </row>
        <row r="38">
          <cell r="B38">
            <v>26</v>
          </cell>
        </row>
        <row r="39">
          <cell r="B39">
            <v>27</v>
          </cell>
        </row>
        <row r="40">
          <cell r="B40">
            <v>28</v>
          </cell>
        </row>
        <row r="41">
          <cell r="B41">
            <v>29</v>
          </cell>
        </row>
        <row r="42">
          <cell r="B42">
            <v>30</v>
          </cell>
        </row>
        <row r="43">
          <cell r="B43">
            <v>31</v>
          </cell>
        </row>
        <row r="44">
          <cell r="B44">
            <v>32</v>
          </cell>
        </row>
        <row r="45">
          <cell r="B45">
            <v>33</v>
          </cell>
        </row>
        <row r="46">
          <cell r="B46">
            <v>34</v>
          </cell>
        </row>
        <row r="47">
          <cell r="B47">
            <v>35</v>
          </cell>
        </row>
        <row r="48">
          <cell r="B48">
            <v>36</v>
          </cell>
        </row>
        <row r="49">
          <cell r="B49">
            <v>37</v>
          </cell>
        </row>
        <row r="50">
          <cell r="B50">
            <v>38</v>
          </cell>
        </row>
        <row r="51">
          <cell r="B51">
            <v>39</v>
          </cell>
        </row>
        <row r="52">
          <cell r="B52">
            <v>40</v>
          </cell>
        </row>
        <row r="53">
          <cell r="B53">
            <v>41</v>
          </cell>
        </row>
        <row r="54">
          <cell r="B54">
            <v>42</v>
          </cell>
        </row>
        <row r="55">
          <cell r="B55">
            <v>43</v>
          </cell>
        </row>
        <row r="56">
          <cell r="B56">
            <v>44</v>
          </cell>
        </row>
        <row r="57">
          <cell r="B57">
            <v>45</v>
          </cell>
        </row>
        <row r="58">
          <cell r="B58">
            <v>46</v>
          </cell>
        </row>
        <row r="59">
          <cell r="B59">
            <v>47</v>
          </cell>
        </row>
        <row r="60">
          <cell r="B60">
            <v>48</v>
          </cell>
        </row>
        <row r="61">
          <cell r="B61">
            <v>49</v>
          </cell>
        </row>
        <row r="62">
          <cell r="B62">
            <v>50</v>
          </cell>
        </row>
        <row r="63">
          <cell r="B63">
            <v>51</v>
          </cell>
        </row>
        <row r="70">
          <cell r="C70" t="str">
            <v>* includes P.P. fabric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56"/>
  <sheetViews>
    <sheetView tabSelected="1" workbookViewId="0" topLeftCell="A16">
      <selection activeCell="A27" sqref="A27"/>
    </sheetView>
  </sheetViews>
  <sheetFormatPr defaultColWidth="9.140625" defaultRowHeight="12.75"/>
  <cols>
    <col min="1" max="1" width="6.28125" style="34" customWidth="1"/>
    <col min="2" max="16384" width="9.140625" style="34" customWidth="1"/>
  </cols>
  <sheetData>
    <row r="1" ht="15.75" customHeight="1"/>
    <row r="2" s="70" customFormat="1" ht="15.75"/>
    <row r="3" spans="3:4" ht="15.75">
      <c r="C3" s="35"/>
      <c r="D3" s="44"/>
    </row>
    <row r="5" spans="1:7" ht="20.25">
      <c r="A5" s="806" t="s">
        <v>653</v>
      </c>
      <c r="B5" s="806"/>
      <c r="C5" s="806"/>
      <c r="D5" s="806"/>
      <c r="E5" s="806"/>
      <c r="F5" s="806"/>
      <c r="G5" s="806"/>
    </row>
    <row r="6" spans="1:7" ht="15.75">
      <c r="A6" s="805" t="s">
        <v>4</v>
      </c>
      <c r="B6" s="805"/>
      <c r="C6" s="805"/>
      <c r="D6" s="805"/>
      <c r="E6" s="805"/>
      <c r="F6" s="805"/>
      <c r="G6" s="805"/>
    </row>
    <row r="8" spans="1:5" ht="15.75">
      <c r="A8" s="44">
        <v>1</v>
      </c>
      <c r="B8" s="34" t="s">
        <v>654</v>
      </c>
      <c r="C8" s="35"/>
      <c r="D8" s="35"/>
      <c r="E8" s="35"/>
    </row>
    <row r="9" spans="1:5" ht="15.75">
      <c r="A9" s="44">
        <v>2</v>
      </c>
      <c r="B9" s="34" t="s">
        <v>655</v>
      </c>
      <c r="C9" s="35"/>
      <c r="D9" s="35"/>
      <c r="E9" s="35"/>
    </row>
    <row r="10" spans="1:5" ht="15.75">
      <c r="A10" s="44">
        <v>3</v>
      </c>
      <c r="B10" s="34" t="s">
        <v>657</v>
      </c>
      <c r="C10" s="35"/>
      <c r="D10" s="35"/>
      <c r="E10" s="35"/>
    </row>
    <row r="11" spans="1:5" ht="15.75">
      <c r="A11" s="44">
        <v>4</v>
      </c>
      <c r="B11" s="34" t="s">
        <v>815</v>
      </c>
      <c r="C11" s="35"/>
      <c r="D11" s="35"/>
      <c r="E11" s="35"/>
    </row>
    <row r="12" spans="1:5" ht="15.75">
      <c r="A12" s="44">
        <v>5</v>
      </c>
      <c r="B12" s="34" t="s">
        <v>727</v>
      </c>
      <c r="C12" s="35"/>
      <c r="D12" s="35"/>
      <c r="E12" s="35"/>
    </row>
    <row r="13" spans="1:10" ht="15.75">
      <c r="A13" s="44">
        <v>6</v>
      </c>
      <c r="B13" s="34" t="s">
        <v>658</v>
      </c>
      <c r="C13" s="35"/>
      <c r="D13" s="35"/>
      <c r="E13" s="35"/>
      <c r="G13" s="35"/>
      <c r="H13" s="35"/>
      <c r="I13" s="35"/>
      <c r="J13" s="35"/>
    </row>
    <row r="14" spans="1:5" ht="15.75">
      <c r="A14" s="44">
        <v>7</v>
      </c>
      <c r="B14" s="35" t="s">
        <v>533</v>
      </c>
      <c r="C14" s="35"/>
      <c r="D14" s="35"/>
      <c r="E14" s="35"/>
    </row>
    <row r="15" spans="1:5" ht="15.75">
      <c r="A15" s="44">
        <v>8</v>
      </c>
      <c r="B15" s="35" t="s">
        <v>561</v>
      </c>
      <c r="C15" s="35"/>
      <c r="D15" s="35"/>
      <c r="E15" s="35"/>
    </row>
    <row r="16" spans="1:5" ht="15.75">
      <c r="A16" s="44">
        <v>9</v>
      </c>
      <c r="B16" s="35" t="s">
        <v>659</v>
      </c>
      <c r="C16" s="35"/>
      <c r="D16" s="35"/>
      <c r="E16" s="35"/>
    </row>
    <row r="17" spans="1:6" ht="15.75">
      <c r="A17" s="44">
        <v>10</v>
      </c>
      <c r="B17" s="35" t="s">
        <v>50</v>
      </c>
      <c r="C17" s="35"/>
      <c r="D17" s="35"/>
      <c r="E17" s="35"/>
      <c r="F17" s="35"/>
    </row>
    <row r="18" spans="1:5" ht="15.75">
      <c r="A18" s="44">
        <v>11</v>
      </c>
      <c r="B18" s="35" t="s">
        <v>729</v>
      </c>
      <c r="C18" s="35"/>
      <c r="D18" s="35"/>
      <c r="E18" s="35"/>
    </row>
    <row r="19" spans="1:5" ht="15.75">
      <c r="A19" s="44">
        <v>12</v>
      </c>
      <c r="B19" s="35" t="s">
        <v>660</v>
      </c>
      <c r="C19" s="35"/>
      <c r="D19" s="35"/>
      <c r="E19" s="35"/>
    </row>
    <row r="20" spans="1:5" ht="15.75">
      <c r="A20" s="44">
        <v>13</v>
      </c>
      <c r="B20" s="35" t="s">
        <v>261</v>
      </c>
      <c r="C20" s="35"/>
      <c r="D20" s="35"/>
      <c r="E20" s="35"/>
    </row>
    <row r="21" spans="1:5" ht="15.75">
      <c r="A21" s="44">
        <v>14</v>
      </c>
      <c r="B21" s="35" t="s">
        <v>262</v>
      </c>
      <c r="C21" s="35"/>
      <c r="D21" s="35"/>
      <c r="E21" s="35"/>
    </row>
    <row r="22" spans="1:5" ht="15.75">
      <c r="A22" s="44">
        <v>15</v>
      </c>
      <c r="B22" s="35" t="s">
        <v>263</v>
      </c>
      <c r="C22" s="35"/>
      <c r="D22" s="35"/>
      <c r="E22" s="35"/>
    </row>
    <row r="23" spans="1:5" ht="15.75">
      <c r="A23" s="44">
        <v>16</v>
      </c>
      <c r="B23" s="35" t="s">
        <v>264</v>
      </c>
      <c r="C23" s="35"/>
      <c r="D23" s="35"/>
      <c r="E23" s="35"/>
    </row>
    <row r="24" spans="1:5" ht="15.75">
      <c r="A24" s="44">
        <v>17</v>
      </c>
      <c r="B24" s="35" t="s">
        <v>346</v>
      </c>
      <c r="C24" s="35"/>
      <c r="D24" s="35"/>
      <c r="E24" s="35"/>
    </row>
    <row r="25" spans="1:5" ht="15.75">
      <c r="A25" s="44">
        <v>18</v>
      </c>
      <c r="B25" s="35" t="s">
        <v>661</v>
      </c>
      <c r="C25" s="35"/>
      <c r="D25" s="35"/>
      <c r="E25" s="35"/>
    </row>
    <row r="26" spans="1:5" ht="15.75">
      <c r="A26" s="44">
        <v>19</v>
      </c>
      <c r="B26" s="35" t="s">
        <v>46</v>
      </c>
      <c r="C26" s="35"/>
      <c r="D26" s="35"/>
      <c r="E26" s="35"/>
    </row>
    <row r="27" spans="1:5" ht="15.75">
      <c r="A27" s="44">
        <v>20</v>
      </c>
      <c r="B27" s="35" t="s">
        <v>36</v>
      </c>
      <c r="C27" s="35"/>
      <c r="D27" s="35"/>
      <c r="E27" s="35"/>
    </row>
    <row r="28" spans="1:5" ht="15.75">
      <c r="A28" s="35"/>
      <c r="B28" s="35"/>
      <c r="C28" s="35"/>
      <c r="D28" s="35"/>
      <c r="E28" s="35"/>
    </row>
    <row r="29" spans="1:5" ht="15.75">
      <c r="A29" s="35"/>
      <c r="B29" s="35"/>
      <c r="C29" s="35"/>
      <c r="D29" s="35"/>
      <c r="E29" s="35"/>
    </row>
    <row r="30" spans="1:5" ht="15.75">
      <c r="A30" s="35"/>
      <c r="B30" s="35"/>
      <c r="C30" s="35"/>
      <c r="D30" s="35"/>
      <c r="E30" s="35"/>
    </row>
    <row r="31" spans="1:5" ht="15.75">
      <c r="A31" s="35"/>
      <c r="B31" s="35"/>
      <c r="C31" s="35"/>
      <c r="D31" s="35"/>
      <c r="E31" s="35"/>
    </row>
    <row r="32" spans="1:5" ht="15.75">
      <c r="A32" s="35"/>
      <c r="B32" s="35"/>
      <c r="C32" s="35"/>
      <c r="D32" s="35"/>
      <c r="E32" s="35"/>
    </row>
    <row r="33" spans="1:5" ht="15.75">
      <c r="A33" s="35"/>
      <c r="B33" s="35"/>
      <c r="C33" s="35"/>
      <c r="D33" s="35"/>
      <c r="E33" s="35"/>
    </row>
    <row r="34" spans="1:5" ht="15.75">
      <c r="A34" s="35"/>
      <c r="B34" s="35"/>
      <c r="C34" s="35"/>
      <c r="D34" s="35"/>
      <c r="E34" s="35"/>
    </row>
    <row r="35" spans="1:5" ht="15.75">
      <c r="A35" s="35"/>
      <c r="B35" s="35"/>
      <c r="C35" s="35"/>
      <c r="D35" s="35"/>
      <c r="E35" s="35"/>
    </row>
    <row r="36" spans="1:5" ht="15.75">
      <c r="A36" s="35"/>
      <c r="B36" s="35"/>
      <c r="C36" s="35"/>
      <c r="D36" s="35"/>
      <c r="E36" s="35"/>
    </row>
    <row r="37" spans="1:5" ht="15.75">
      <c r="A37" s="35"/>
      <c r="B37" s="35"/>
      <c r="C37" s="35"/>
      <c r="D37" s="35"/>
      <c r="E37" s="35"/>
    </row>
    <row r="38" spans="1:5" ht="15.75">
      <c r="A38" s="35"/>
      <c r="B38" s="35"/>
      <c r="C38" s="35"/>
      <c r="D38" s="35"/>
      <c r="E38" s="35"/>
    </row>
    <row r="39" spans="1:5" ht="15.75">
      <c r="A39" s="35"/>
      <c r="B39" s="35"/>
      <c r="C39" s="35"/>
      <c r="D39" s="35"/>
      <c r="E39" s="35"/>
    </row>
    <row r="40" spans="1:5" ht="15.75">
      <c r="A40" s="35"/>
      <c r="B40" s="35"/>
      <c r="C40" s="35"/>
      <c r="D40" s="35"/>
      <c r="E40" s="35"/>
    </row>
    <row r="41" spans="1:5" ht="15.75">
      <c r="A41" s="35"/>
      <c r="B41" s="35"/>
      <c r="C41" s="35"/>
      <c r="D41" s="35"/>
      <c r="E41" s="35"/>
    </row>
    <row r="42" spans="1:5" ht="15.75">
      <c r="A42" s="35"/>
      <c r="B42" s="35"/>
      <c r="C42" s="35"/>
      <c r="D42" s="35"/>
      <c r="E42" s="35"/>
    </row>
    <row r="43" spans="1:5" ht="15.75">
      <c r="A43" s="35"/>
      <c r="B43" s="35"/>
      <c r="C43" s="35"/>
      <c r="D43" s="35"/>
      <c r="E43" s="35"/>
    </row>
    <row r="44" spans="1:5" ht="15.75">
      <c r="A44" s="35"/>
      <c r="B44" s="35"/>
      <c r="C44" s="35"/>
      <c r="D44" s="35"/>
      <c r="E44" s="35"/>
    </row>
    <row r="45" spans="1:5" ht="15.75">
      <c r="A45" s="35"/>
      <c r="B45" s="35"/>
      <c r="C45" s="35"/>
      <c r="D45" s="35"/>
      <c r="E45" s="35"/>
    </row>
    <row r="46" spans="1:5" ht="15.75">
      <c r="A46" s="35"/>
      <c r="B46" s="35"/>
      <c r="C46" s="35"/>
      <c r="D46" s="35"/>
      <c r="E46" s="35"/>
    </row>
    <row r="47" spans="1:5" ht="15.75">
      <c r="A47" s="35"/>
      <c r="B47" s="35"/>
      <c r="C47" s="35"/>
      <c r="D47" s="35"/>
      <c r="E47" s="35"/>
    </row>
    <row r="48" spans="1:5" ht="15.75">
      <c r="A48" s="35"/>
      <c r="B48" s="35"/>
      <c r="C48" s="35"/>
      <c r="D48" s="35"/>
      <c r="E48" s="35"/>
    </row>
    <row r="49" spans="1:5" ht="15.75">
      <c r="A49" s="35"/>
      <c r="B49" s="35"/>
      <c r="C49" s="35"/>
      <c r="D49" s="35"/>
      <c r="E49" s="35"/>
    </row>
    <row r="50" spans="1:5" ht="15.75">
      <c r="A50" s="35"/>
      <c r="B50" s="35"/>
      <c r="C50" s="35"/>
      <c r="D50" s="35"/>
      <c r="E50" s="35"/>
    </row>
    <row r="51" spans="1:5" ht="15.75">
      <c r="A51" s="35"/>
      <c r="B51" s="35"/>
      <c r="C51" s="35"/>
      <c r="D51" s="35"/>
      <c r="E51" s="35"/>
    </row>
    <row r="52" spans="1:5" ht="15.75">
      <c r="A52" s="35"/>
      <c r="B52" s="35"/>
      <c r="C52" s="35"/>
      <c r="D52" s="35"/>
      <c r="E52" s="35"/>
    </row>
    <row r="53" spans="1:5" ht="15.75">
      <c r="A53" s="35"/>
      <c r="B53" s="35"/>
      <c r="C53" s="35"/>
      <c r="D53" s="35"/>
      <c r="E53" s="35"/>
    </row>
    <row r="54" spans="1:5" ht="15.75">
      <c r="A54" s="35"/>
      <c r="B54" s="35"/>
      <c r="C54" s="35"/>
      <c r="D54" s="35"/>
      <c r="E54" s="35"/>
    </row>
    <row r="55" spans="1:5" ht="15.75">
      <c r="A55" s="35"/>
      <c r="B55" s="35"/>
      <c r="C55" s="35"/>
      <c r="D55" s="35"/>
      <c r="E55" s="35"/>
    </row>
    <row r="56" spans="1:5" ht="15.75">
      <c r="A56" s="35"/>
      <c r="B56" s="35"/>
      <c r="C56" s="35"/>
      <c r="D56" s="35"/>
      <c r="E56" s="35"/>
    </row>
    <row r="57" spans="1:5" ht="15.75">
      <c r="A57" s="35"/>
      <c r="B57" s="35"/>
      <c r="C57" s="35"/>
      <c r="D57" s="35"/>
      <c r="E57" s="35"/>
    </row>
    <row r="58" spans="1:5" ht="15.75">
      <c r="A58" s="35"/>
      <c r="B58" s="35"/>
      <c r="C58" s="35"/>
      <c r="D58" s="35"/>
      <c r="E58" s="35"/>
    </row>
    <row r="59" spans="1:5" ht="15.75">
      <c r="A59" s="35"/>
      <c r="B59" s="35"/>
      <c r="C59" s="35"/>
      <c r="D59" s="35"/>
      <c r="E59" s="35"/>
    </row>
    <row r="60" spans="1:5" ht="15.75">
      <c r="A60" s="35"/>
      <c r="B60" s="35"/>
      <c r="C60" s="35"/>
      <c r="D60" s="35"/>
      <c r="E60" s="35"/>
    </row>
    <row r="61" spans="1:5" ht="15.75">
      <c r="A61" s="35"/>
      <c r="B61" s="35"/>
      <c r="C61" s="35"/>
      <c r="D61" s="35"/>
      <c r="E61" s="35"/>
    </row>
    <row r="62" spans="1:5" ht="15.75">
      <c r="A62" s="35"/>
      <c r="B62" s="35"/>
      <c r="C62" s="35"/>
      <c r="D62" s="35"/>
      <c r="E62" s="35"/>
    </row>
    <row r="63" spans="1:5" ht="15.75">
      <c r="A63" s="35"/>
      <c r="B63" s="35"/>
      <c r="C63" s="35"/>
      <c r="D63" s="35"/>
      <c r="E63" s="35"/>
    </row>
    <row r="64" spans="1:5" ht="15.75">
      <c r="A64" s="35"/>
      <c r="B64" s="35"/>
      <c r="C64" s="35"/>
      <c r="D64" s="35"/>
      <c r="E64" s="35"/>
    </row>
    <row r="65" spans="1:5" ht="15.75">
      <c r="A65" s="35"/>
      <c r="B65" s="35"/>
      <c r="C65" s="35"/>
      <c r="D65" s="35"/>
      <c r="E65" s="35"/>
    </row>
    <row r="66" spans="1:5" ht="15.75">
      <c r="A66" s="35"/>
      <c r="B66" s="35"/>
      <c r="C66" s="35"/>
      <c r="D66" s="35"/>
      <c r="E66" s="35"/>
    </row>
    <row r="67" spans="1:5" ht="15.75">
      <c r="A67" s="35"/>
      <c r="B67" s="35"/>
      <c r="C67" s="35"/>
      <c r="D67" s="35"/>
      <c r="E67" s="35"/>
    </row>
    <row r="68" spans="1:5" ht="15.75">
      <c r="A68" s="35"/>
      <c r="B68" s="35"/>
      <c r="C68" s="35"/>
      <c r="D68" s="35"/>
      <c r="E68" s="35"/>
    </row>
    <row r="69" spans="1:5" ht="15.75">
      <c r="A69" s="35"/>
      <c r="B69" s="35"/>
      <c r="C69" s="35"/>
      <c r="D69" s="35"/>
      <c r="E69" s="35"/>
    </row>
    <row r="70" spans="1:5" ht="15.75">
      <c r="A70" s="35"/>
      <c r="B70" s="35"/>
      <c r="C70" s="35"/>
      <c r="D70" s="35"/>
      <c r="E70" s="35"/>
    </row>
    <row r="71" spans="1:5" ht="15.75">
      <c r="A71" s="35"/>
      <c r="B71" s="35"/>
      <c r="C71" s="35"/>
      <c r="D71" s="35"/>
      <c r="E71" s="35"/>
    </row>
    <row r="72" spans="1:5" ht="15.75">
      <c r="A72" s="35"/>
      <c r="B72" s="35"/>
      <c r="C72" s="35"/>
      <c r="D72" s="35"/>
      <c r="E72" s="35"/>
    </row>
    <row r="73" spans="1:5" ht="15.75">
      <c r="A73" s="35"/>
      <c r="B73" s="35"/>
      <c r="C73" s="35"/>
      <c r="D73" s="35"/>
      <c r="E73" s="35"/>
    </row>
    <row r="74" spans="1:5" ht="15.75">
      <c r="A74" s="35"/>
      <c r="B74" s="35"/>
      <c r="C74" s="35"/>
      <c r="D74" s="35"/>
      <c r="E74" s="35"/>
    </row>
    <row r="75" spans="1:5" ht="15.75">
      <c r="A75" s="35"/>
      <c r="B75" s="35"/>
      <c r="C75" s="35"/>
      <c r="D75" s="35"/>
      <c r="E75" s="35"/>
    </row>
    <row r="76" spans="1:5" ht="15.75">
      <c r="A76" s="35"/>
      <c r="B76" s="35"/>
      <c r="C76" s="35"/>
      <c r="D76" s="35"/>
      <c r="E76" s="35"/>
    </row>
    <row r="77" spans="1:5" ht="15.75">
      <c r="A77" s="35"/>
      <c r="B77" s="35"/>
      <c r="C77" s="35"/>
      <c r="D77" s="35"/>
      <c r="E77" s="35"/>
    </row>
    <row r="78" spans="1:5" ht="15.75">
      <c r="A78" s="35"/>
      <c r="B78" s="35"/>
      <c r="C78" s="35"/>
      <c r="D78" s="35"/>
      <c r="E78" s="35"/>
    </row>
    <row r="79" spans="1:5" ht="15.75">
      <c r="A79" s="35"/>
      <c r="B79" s="35"/>
      <c r="C79" s="35"/>
      <c r="D79" s="35"/>
      <c r="E79" s="35"/>
    </row>
    <row r="80" spans="1:5" ht="15.75">
      <c r="A80" s="35"/>
      <c r="B80" s="35"/>
      <c r="C80" s="35"/>
      <c r="D80" s="35"/>
      <c r="E80" s="35"/>
    </row>
    <row r="81" spans="1:5" ht="15.75">
      <c r="A81" s="35"/>
      <c r="B81" s="35"/>
      <c r="C81" s="35"/>
      <c r="D81" s="35"/>
      <c r="E81" s="35"/>
    </row>
    <row r="82" spans="1:5" ht="15.75">
      <c r="A82" s="35"/>
      <c r="B82" s="35"/>
      <c r="C82" s="35"/>
      <c r="D82" s="35"/>
      <c r="E82" s="35"/>
    </row>
    <row r="83" spans="1:5" ht="15.75">
      <c r="A83" s="35"/>
      <c r="B83" s="35"/>
      <c r="C83" s="35"/>
      <c r="D83" s="35"/>
      <c r="E83" s="35"/>
    </row>
    <row r="84" spans="1:5" ht="15.75">
      <c r="A84" s="35"/>
      <c r="B84" s="35"/>
      <c r="C84" s="35"/>
      <c r="D84" s="35"/>
      <c r="E84" s="35"/>
    </row>
    <row r="85" spans="1:5" ht="15.75">
      <c r="A85" s="35"/>
      <c r="B85" s="35"/>
      <c r="C85" s="35"/>
      <c r="D85" s="35"/>
      <c r="E85" s="35"/>
    </row>
    <row r="86" spans="1:5" ht="15.75">
      <c r="A86" s="35"/>
      <c r="B86" s="35"/>
      <c r="C86" s="35"/>
      <c r="D86" s="35"/>
      <c r="E86" s="35"/>
    </row>
    <row r="87" spans="1:5" ht="15.75">
      <c r="A87" s="35"/>
      <c r="B87" s="35"/>
      <c r="C87" s="35"/>
      <c r="D87" s="35"/>
      <c r="E87" s="35"/>
    </row>
    <row r="88" spans="1:5" ht="15.75">
      <c r="A88" s="35"/>
      <c r="B88" s="35"/>
      <c r="C88" s="35"/>
      <c r="D88" s="35"/>
      <c r="E88" s="35"/>
    </row>
    <row r="89" spans="1:5" ht="15.75">
      <c r="A89" s="35"/>
      <c r="B89" s="35"/>
      <c r="C89" s="35"/>
      <c r="D89" s="35"/>
      <c r="E89" s="35"/>
    </row>
    <row r="90" spans="1:5" ht="15.75">
      <c r="A90" s="35"/>
      <c r="B90" s="35"/>
      <c r="C90" s="35"/>
      <c r="D90" s="35"/>
      <c r="E90" s="35"/>
    </row>
    <row r="91" spans="1:5" ht="15.75">
      <c r="A91" s="35"/>
      <c r="B91" s="35"/>
      <c r="C91" s="35"/>
      <c r="D91" s="35"/>
      <c r="E91" s="35"/>
    </row>
    <row r="92" spans="1:5" ht="15.75">
      <c r="A92" s="35"/>
      <c r="B92" s="35"/>
      <c r="C92" s="35"/>
      <c r="D92" s="35"/>
      <c r="E92" s="35"/>
    </row>
    <row r="93" spans="1:5" ht="15.75">
      <c r="A93" s="35"/>
      <c r="B93" s="35"/>
      <c r="C93" s="35"/>
      <c r="D93" s="35"/>
      <c r="E93" s="35"/>
    </row>
    <row r="94" spans="1:5" ht="15.75">
      <c r="A94" s="35"/>
      <c r="B94" s="35"/>
      <c r="C94" s="35"/>
      <c r="D94" s="35"/>
      <c r="E94" s="35"/>
    </row>
    <row r="95" spans="1:5" ht="15.75">
      <c r="A95" s="35"/>
      <c r="B95" s="35"/>
      <c r="C95" s="35"/>
      <c r="D95" s="35"/>
      <c r="E95" s="35"/>
    </row>
    <row r="96" spans="1:5" ht="15.75">
      <c r="A96" s="35"/>
      <c r="B96" s="35"/>
      <c r="C96" s="35"/>
      <c r="D96" s="35"/>
      <c r="E96" s="35"/>
    </row>
    <row r="97" spans="1:5" ht="15.75">
      <c r="A97" s="35"/>
      <c r="B97" s="35"/>
      <c r="C97" s="35"/>
      <c r="D97" s="35"/>
      <c r="E97" s="35"/>
    </row>
    <row r="98" spans="1:5" ht="15.75">
      <c r="A98" s="35"/>
      <c r="B98" s="35"/>
      <c r="C98" s="35"/>
      <c r="D98" s="35"/>
      <c r="E98" s="35"/>
    </row>
    <row r="99" spans="1:5" ht="15.75">
      <c r="A99" s="35"/>
      <c r="B99" s="35"/>
      <c r="C99" s="35"/>
      <c r="D99" s="35"/>
      <c r="E99" s="35"/>
    </row>
    <row r="100" spans="1:5" ht="15.75">
      <c r="A100" s="35"/>
      <c r="B100" s="35"/>
      <c r="C100" s="35"/>
      <c r="D100" s="35"/>
      <c r="E100" s="35"/>
    </row>
    <row r="101" spans="1:5" ht="15.75">
      <c r="A101" s="35"/>
      <c r="B101" s="35"/>
      <c r="C101" s="35"/>
      <c r="D101" s="35"/>
      <c r="E101" s="35"/>
    </row>
    <row r="102" spans="1:5" ht="15.75">
      <c r="A102" s="35"/>
      <c r="B102" s="35"/>
      <c r="C102" s="35"/>
      <c r="D102" s="35"/>
      <c r="E102" s="35"/>
    </row>
    <row r="103" spans="1:5" ht="15.75">
      <c r="A103" s="35"/>
      <c r="B103" s="35"/>
      <c r="C103" s="35"/>
      <c r="D103" s="35"/>
      <c r="E103" s="35"/>
    </row>
    <row r="104" spans="1:5" ht="15.75">
      <c r="A104" s="35"/>
      <c r="B104" s="35"/>
      <c r="C104" s="35"/>
      <c r="D104" s="35"/>
      <c r="E104" s="35"/>
    </row>
    <row r="105" spans="1:5" ht="15.75">
      <c r="A105" s="35"/>
      <c r="B105" s="35"/>
      <c r="C105" s="35"/>
      <c r="D105" s="35"/>
      <c r="E105" s="35"/>
    </row>
    <row r="106" spans="1:5" ht="15.75">
      <c r="A106" s="35"/>
      <c r="B106" s="35"/>
      <c r="C106" s="35"/>
      <c r="D106" s="35"/>
      <c r="E106" s="35"/>
    </row>
    <row r="107" spans="1:5" ht="15.75">
      <c r="A107" s="35"/>
      <c r="B107" s="35"/>
      <c r="C107" s="35"/>
      <c r="D107" s="35"/>
      <c r="E107" s="35"/>
    </row>
    <row r="108" spans="1:5" ht="15.75">
      <c r="A108" s="35"/>
      <c r="B108" s="35"/>
      <c r="C108" s="35"/>
      <c r="D108" s="35"/>
      <c r="E108" s="35"/>
    </row>
    <row r="109" spans="1:5" ht="15.75">
      <c r="A109" s="35"/>
      <c r="B109" s="35"/>
      <c r="C109" s="35"/>
      <c r="D109" s="35"/>
      <c r="E109" s="35"/>
    </row>
    <row r="110" spans="1:5" ht="15.75">
      <c r="A110" s="35"/>
      <c r="B110" s="35"/>
      <c r="C110" s="35"/>
      <c r="D110" s="35"/>
      <c r="E110" s="35"/>
    </row>
    <row r="111" spans="1:5" ht="15.75">
      <c r="A111" s="35"/>
      <c r="B111" s="35"/>
      <c r="C111" s="35"/>
      <c r="D111" s="35"/>
      <c r="E111" s="35"/>
    </row>
    <row r="112" spans="1:5" ht="15.75">
      <c r="A112" s="35"/>
      <c r="B112" s="35"/>
      <c r="C112" s="35"/>
      <c r="D112" s="35"/>
      <c r="E112" s="35"/>
    </row>
    <row r="113" spans="1:5" ht="15.75">
      <c r="A113" s="35"/>
      <c r="B113" s="35"/>
      <c r="C113" s="35"/>
      <c r="D113" s="35"/>
      <c r="E113" s="35"/>
    </row>
    <row r="114" spans="1:5" ht="15.75">
      <c r="A114" s="35"/>
      <c r="B114" s="35"/>
      <c r="C114" s="35"/>
      <c r="D114" s="35"/>
      <c r="E114" s="35"/>
    </row>
    <row r="115" spans="1:5" ht="15.75">
      <c r="A115" s="35"/>
      <c r="B115" s="35"/>
      <c r="C115" s="35"/>
      <c r="D115" s="35"/>
      <c r="E115" s="35"/>
    </row>
    <row r="116" spans="1:5" ht="15.75">
      <c r="A116" s="35"/>
      <c r="B116" s="35"/>
      <c r="C116" s="35"/>
      <c r="D116" s="35"/>
      <c r="E116" s="35"/>
    </row>
    <row r="117" spans="1:5" ht="15.75">
      <c r="A117" s="35"/>
      <c r="B117" s="35"/>
      <c r="C117" s="35"/>
      <c r="D117" s="35"/>
      <c r="E117" s="35"/>
    </row>
    <row r="118" spans="1:5" ht="15.75">
      <c r="A118" s="35"/>
      <c r="B118" s="35"/>
      <c r="C118" s="35"/>
      <c r="D118" s="35"/>
      <c r="E118" s="35"/>
    </row>
    <row r="119" spans="1:5" ht="15.75">
      <c r="A119" s="35"/>
      <c r="B119" s="35"/>
      <c r="C119" s="35"/>
      <c r="D119" s="35"/>
      <c r="E119" s="35"/>
    </row>
    <row r="120" spans="1:5" ht="15.75">
      <c r="A120" s="35"/>
      <c r="B120" s="35"/>
      <c r="C120" s="35"/>
      <c r="D120" s="35"/>
      <c r="E120" s="35"/>
    </row>
    <row r="121" spans="1:5" ht="15.75">
      <c r="A121" s="35"/>
      <c r="B121" s="35"/>
      <c r="C121" s="35"/>
      <c r="D121" s="35"/>
      <c r="E121" s="35"/>
    </row>
    <row r="122" spans="1:5" ht="15.75">
      <c r="A122" s="35"/>
      <c r="B122" s="35"/>
      <c r="C122" s="35"/>
      <c r="D122" s="35"/>
      <c r="E122" s="35"/>
    </row>
    <row r="123" spans="1:5" ht="15.75">
      <c r="A123" s="35"/>
      <c r="B123" s="35"/>
      <c r="C123" s="35"/>
      <c r="D123" s="35"/>
      <c r="E123" s="35"/>
    </row>
    <row r="124" spans="1:5" ht="15.75">
      <c r="A124" s="35"/>
      <c r="B124" s="35"/>
      <c r="C124" s="35"/>
      <c r="D124" s="35"/>
      <c r="E124" s="35"/>
    </row>
    <row r="125" spans="1:5" ht="15.75">
      <c r="A125" s="35"/>
      <c r="B125" s="35"/>
      <c r="C125" s="35"/>
      <c r="D125" s="35"/>
      <c r="E125" s="35"/>
    </row>
    <row r="126" spans="1:5" ht="15.75">
      <c r="A126" s="35"/>
      <c r="B126" s="35"/>
      <c r="C126" s="35"/>
      <c r="D126" s="35"/>
      <c r="E126" s="35"/>
    </row>
    <row r="127" spans="1:5" ht="15.75">
      <c r="A127" s="35"/>
      <c r="B127" s="35"/>
      <c r="C127" s="35"/>
      <c r="D127" s="35"/>
      <c r="E127" s="35"/>
    </row>
    <row r="128" spans="1:5" ht="15.75">
      <c r="A128" s="35"/>
      <c r="B128" s="35"/>
      <c r="C128" s="35"/>
      <c r="D128" s="35"/>
      <c r="E128" s="35"/>
    </row>
    <row r="129" spans="1:5" ht="15.75">
      <c r="A129" s="35"/>
      <c r="B129" s="35"/>
      <c r="C129" s="35"/>
      <c r="D129" s="35"/>
      <c r="E129" s="35"/>
    </row>
    <row r="130" spans="1:5" ht="15.75">
      <c r="A130" s="35"/>
      <c r="B130" s="35"/>
      <c r="C130" s="35"/>
      <c r="D130" s="35"/>
      <c r="E130" s="35"/>
    </row>
    <row r="131" spans="1:5" ht="15.75">
      <c r="A131" s="35"/>
      <c r="B131" s="35"/>
      <c r="C131" s="35"/>
      <c r="D131" s="35"/>
      <c r="E131" s="35"/>
    </row>
    <row r="132" spans="1:5" ht="15.75">
      <c r="A132" s="35"/>
      <c r="B132" s="35"/>
      <c r="C132" s="35"/>
      <c r="D132" s="35"/>
      <c r="E132" s="35"/>
    </row>
    <row r="133" spans="1:5" ht="15.75">
      <c r="A133" s="35"/>
      <c r="B133" s="35"/>
      <c r="C133" s="35"/>
      <c r="D133" s="35"/>
      <c r="E133" s="35"/>
    </row>
    <row r="134" spans="1:5" ht="15.75">
      <c r="A134" s="35"/>
      <c r="B134" s="35"/>
      <c r="C134" s="35"/>
      <c r="D134" s="35"/>
      <c r="E134" s="35"/>
    </row>
    <row r="135" spans="1:5" ht="15.75">
      <c r="A135" s="35"/>
      <c r="B135" s="35"/>
      <c r="C135" s="35"/>
      <c r="D135" s="35"/>
      <c r="E135" s="35"/>
    </row>
    <row r="136" spans="1:5" ht="15.75">
      <c r="A136" s="35"/>
      <c r="B136" s="35"/>
      <c r="C136" s="35"/>
      <c r="D136" s="35"/>
      <c r="E136" s="35"/>
    </row>
    <row r="137" spans="1:5" ht="15.75">
      <c r="A137" s="35"/>
      <c r="B137" s="35"/>
      <c r="C137" s="35"/>
      <c r="D137" s="35"/>
      <c r="E137" s="35"/>
    </row>
    <row r="138" spans="1:5" ht="15.75">
      <c r="A138" s="35"/>
      <c r="B138" s="35"/>
      <c r="C138" s="35"/>
      <c r="D138" s="35"/>
      <c r="E138" s="35"/>
    </row>
    <row r="139" spans="1:5" ht="15.75">
      <c r="A139" s="35"/>
      <c r="B139" s="35"/>
      <c r="C139" s="35"/>
      <c r="D139" s="35"/>
      <c r="E139" s="35"/>
    </row>
    <row r="140" spans="1:5" ht="15.75">
      <c r="A140" s="35"/>
      <c r="B140" s="35"/>
      <c r="C140" s="35"/>
      <c r="D140" s="35"/>
      <c r="E140" s="35"/>
    </row>
    <row r="141" spans="1:5" ht="15.75">
      <c r="A141" s="35"/>
      <c r="B141" s="35"/>
      <c r="C141" s="35"/>
      <c r="D141" s="35"/>
      <c r="E141" s="35"/>
    </row>
    <row r="142" spans="1:5" ht="15.75">
      <c r="A142" s="35"/>
      <c r="B142" s="35"/>
      <c r="C142" s="35"/>
      <c r="D142" s="35"/>
      <c r="E142" s="35"/>
    </row>
    <row r="143" spans="1:5" ht="15.75">
      <c r="A143" s="35"/>
      <c r="B143" s="35"/>
      <c r="C143" s="35"/>
      <c r="D143" s="35"/>
      <c r="E143" s="35"/>
    </row>
    <row r="144" spans="1:5" ht="15.75">
      <c r="A144" s="35"/>
      <c r="B144" s="35"/>
      <c r="C144" s="35"/>
      <c r="D144" s="35"/>
      <c r="E144" s="35"/>
    </row>
    <row r="145" spans="1:5" ht="15.75">
      <c r="A145" s="35"/>
      <c r="B145" s="35"/>
      <c r="C145" s="35"/>
      <c r="D145" s="35"/>
      <c r="E145" s="35"/>
    </row>
    <row r="146" spans="1:5" ht="15.75">
      <c r="A146" s="35"/>
      <c r="B146" s="35"/>
      <c r="C146" s="35"/>
      <c r="D146" s="35"/>
      <c r="E146" s="35"/>
    </row>
    <row r="147" spans="1:5" ht="15.75">
      <c r="A147" s="35"/>
      <c r="B147" s="35"/>
      <c r="C147" s="35"/>
      <c r="D147" s="35"/>
      <c r="E147" s="35"/>
    </row>
    <row r="148" spans="1:5" ht="15.75">
      <c r="A148" s="35"/>
      <c r="B148" s="35"/>
      <c r="C148" s="35"/>
      <c r="D148" s="35"/>
      <c r="E148" s="35"/>
    </row>
    <row r="149" spans="1:5" ht="15.75">
      <c r="A149" s="35"/>
      <c r="B149" s="35"/>
      <c r="C149" s="35"/>
      <c r="D149" s="35"/>
      <c r="E149" s="35"/>
    </row>
    <row r="150" spans="1:5" ht="15.75">
      <c r="A150" s="35"/>
      <c r="B150" s="35"/>
      <c r="C150" s="35"/>
      <c r="D150" s="35"/>
      <c r="E150" s="35"/>
    </row>
    <row r="151" spans="1:5" ht="15.75">
      <c r="A151" s="35"/>
      <c r="B151" s="35"/>
      <c r="C151" s="35"/>
      <c r="D151" s="35"/>
      <c r="E151" s="35"/>
    </row>
    <row r="152" spans="1:5" ht="15.75">
      <c r="A152" s="35"/>
      <c r="B152" s="35"/>
      <c r="C152" s="35"/>
      <c r="D152" s="35"/>
      <c r="E152" s="35"/>
    </row>
    <row r="153" spans="1:5" ht="15.75">
      <c r="A153" s="35"/>
      <c r="B153" s="35"/>
      <c r="C153" s="35"/>
      <c r="D153" s="35"/>
      <c r="E153" s="35"/>
    </row>
    <row r="154" spans="1:5" ht="15.75">
      <c r="A154" s="35"/>
      <c r="B154" s="35"/>
      <c r="C154" s="35"/>
      <c r="D154" s="35"/>
      <c r="E154" s="35"/>
    </row>
    <row r="155" spans="1:5" ht="15.75">
      <c r="A155" s="35"/>
      <c r="B155" s="35"/>
      <c r="C155" s="35"/>
      <c r="D155" s="35"/>
      <c r="E155" s="35"/>
    </row>
    <row r="156" spans="1:5" ht="15.75">
      <c r="A156" s="35"/>
      <c r="B156" s="35"/>
      <c r="C156" s="35"/>
      <c r="D156" s="35"/>
      <c r="E156" s="35"/>
    </row>
  </sheetData>
  <mergeCells count="2">
    <mergeCell ref="A6:G6"/>
    <mergeCell ref="A5:G5"/>
  </mergeCells>
  <hyperlinks>
    <hyperlink ref="B8" location="MS!A1" display="Monetary Survey"/>
    <hyperlink ref="B9" location="MAC!A1" display="Monetary Authorities' Account"/>
  </hyperlinks>
  <printOptions horizontalCentered="1"/>
  <pageMargins left="1" right="0.75" top="0.75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B2" sqref="B2:G2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801" t="s">
        <v>531</v>
      </c>
      <c r="C1" s="801"/>
      <c r="D1" s="801"/>
      <c r="E1" s="801"/>
      <c r="F1" s="801"/>
      <c r="G1" s="801"/>
      <c r="H1" s="121"/>
    </row>
    <row r="2" spans="2:8" ht="15.75">
      <c r="B2" s="860" t="s">
        <v>776</v>
      </c>
      <c r="C2" s="860"/>
      <c r="D2" s="860"/>
      <c r="E2" s="860"/>
      <c r="F2" s="860"/>
      <c r="G2" s="860"/>
      <c r="H2" s="121"/>
    </row>
    <row r="3" spans="2:7" ht="12.75">
      <c r="B3" s="801" t="s">
        <v>595</v>
      </c>
      <c r="C3" s="801"/>
      <c r="D3" s="801"/>
      <c r="E3" s="801"/>
      <c r="F3" s="801"/>
      <c r="G3" s="801"/>
    </row>
    <row r="4" spans="2:7" ht="12.75">
      <c r="B4" s="801" t="s">
        <v>127</v>
      </c>
      <c r="C4" s="801"/>
      <c r="D4" s="801"/>
      <c r="E4" s="801"/>
      <c r="F4" s="801"/>
      <c r="G4" s="801"/>
    </row>
    <row r="5" spans="5:7" ht="13.5" thickBot="1">
      <c r="E5" s="121"/>
      <c r="F5" s="884" t="s">
        <v>352</v>
      </c>
      <c r="G5" s="884"/>
    </row>
    <row r="6" spans="2:7" ht="12.75">
      <c r="B6" s="231"/>
      <c r="C6" s="885" t="s">
        <v>351</v>
      </c>
      <c r="D6" s="886"/>
      <c r="E6" s="887"/>
      <c r="F6" s="885" t="s">
        <v>737</v>
      </c>
      <c r="G6" s="888"/>
    </row>
    <row r="7" spans="2:7" ht="13.5" thickBot="1">
      <c r="B7" s="232" t="s">
        <v>596</v>
      </c>
      <c r="C7" s="212" t="s">
        <v>694</v>
      </c>
      <c r="D7" s="212" t="s">
        <v>266</v>
      </c>
      <c r="E7" s="213" t="s">
        <v>735</v>
      </c>
      <c r="F7" s="214" t="s">
        <v>266</v>
      </c>
      <c r="G7" s="215" t="s">
        <v>735</v>
      </c>
    </row>
    <row r="8" spans="2:7" ht="12.75">
      <c r="B8" s="233" t="s">
        <v>597</v>
      </c>
      <c r="C8" s="216">
        <v>78959.1</v>
      </c>
      <c r="D8" s="216">
        <v>93703.7</v>
      </c>
      <c r="E8" s="216">
        <v>123391.1</v>
      </c>
      <c r="F8" s="217">
        <v>18.673718418776293</v>
      </c>
      <c r="G8" s="234">
        <v>31.682206785857968</v>
      </c>
    </row>
    <row r="9" spans="2:12" ht="12.75">
      <c r="B9" s="197" t="s">
        <v>598</v>
      </c>
      <c r="C9" s="210">
        <v>51208.9</v>
      </c>
      <c r="D9" s="210">
        <v>61692.2</v>
      </c>
      <c r="E9" s="210">
        <v>82814.2</v>
      </c>
      <c r="F9" s="218">
        <v>20.47163676626523</v>
      </c>
      <c r="G9" s="235">
        <v>34.237715626935014</v>
      </c>
      <c r="J9" s="8"/>
      <c r="K9" s="8"/>
      <c r="L9" s="8"/>
    </row>
    <row r="10" spans="2:12" ht="12.75">
      <c r="B10" s="197" t="s">
        <v>599</v>
      </c>
      <c r="C10" s="210">
        <v>17020.3</v>
      </c>
      <c r="D10" s="210">
        <v>15362</v>
      </c>
      <c r="E10" s="210">
        <v>22241.2</v>
      </c>
      <c r="F10" s="218">
        <v>-9.743071508727809</v>
      </c>
      <c r="G10" s="235">
        <v>44.78062752245802</v>
      </c>
      <c r="J10" s="8"/>
      <c r="K10" s="8"/>
      <c r="L10" s="8"/>
    </row>
    <row r="11" spans="2:12" ht="12.75">
      <c r="B11" s="236" t="s">
        <v>600</v>
      </c>
      <c r="C11" s="210">
        <v>15469.3</v>
      </c>
      <c r="D11" s="210">
        <v>13842.7</v>
      </c>
      <c r="E11" s="210">
        <v>18944.6</v>
      </c>
      <c r="F11" s="218">
        <v>-10.515020072013591</v>
      </c>
      <c r="G11" s="235">
        <v>36.856249142147135</v>
      </c>
      <c r="J11" s="8"/>
      <c r="K11" s="8"/>
      <c r="L11" s="8"/>
    </row>
    <row r="12" spans="2:12" ht="12.75">
      <c r="B12" s="236" t="s">
        <v>768</v>
      </c>
      <c r="C12" s="210">
        <v>1551</v>
      </c>
      <c r="D12" s="210">
        <v>1519.3</v>
      </c>
      <c r="E12" s="210">
        <v>3296.6</v>
      </c>
      <c r="F12" s="218" t="s">
        <v>734</v>
      </c>
      <c r="G12" s="235" t="s">
        <v>734</v>
      </c>
      <c r="J12" s="8"/>
      <c r="K12" s="8"/>
      <c r="L12" s="8"/>
    </row>
    <row r="13" spans="2:12" ht="12.75">
      <c r="B13" s="197" t="s">
        <v>601</v>
      </c>
      <c r="C13" s="210">
        <v>8351.3</v>
      </c>
      <c r="D13" s="210">
        <v>11059.7</v>
      </c>
      <c r="E13" s="210">
        <v>8156.4</v>
      </c>
      <c r="F13" s="218">
        <v>32.4308790248225</v>
      </c>
      <c r="G13" s="235">
        <v>-26.251164136459405</v>
      </c>
      <c r="J13" s="8"/>
      <c r="K13" s="8"/>
      <c r="L13" s="8"/>
    </row>
    <row r="14" spans="2:12" ht="12.75">
      <c r="B14" s="198" t="s">
        <v>728</v>
      </c>
      <c r="C14" s="219">
        <v>2377.9</v>
      </c>
      <c r="D14" s="219">
        <v>5589.8</v>
      </c>
      <c r="E14" s="219">
        <v>10179.3</v>
      </c>
      <c r="F14" s="220">
        <v>135.07296353925733</v>
      </c>
      <c r="G14" s="237">
        <v>82.10490536334035</v>
      </c>
      <c r="J14" s="8"/>
      <c r="K14" s="8"/>
      <c r="L14" s="8"/>
    </row>
    <row r="15" spans="2:12" ht="12.75">
      <c r="B15" s="233" t="s">
        <v>602</v>
      </c>
      <c r="C15" s="216">
        <v>10837.8</v>
      </c>
      <c r="D15" s="216">
        <v>15311.1</v>
      </c>
      <c r="E15" s="216">
        <v>20016</v>
      </c>
      <c r="F15" s="221">
        <v>41.274982007418494</v>
      </c>
      <c r="G15" s="238">
        <v>30.728687030977525</v>
      </c>
      <c r="J15" s="8"/>
      <c r="K15" s="8"/>
      <c r="L15" s="8"/>
    </row>
    <row r="16" spans="2:12" ht="12.75">
      <c r="B16" s="197" t="s">
        <v>598</v>
      </c>
      <c r="C16" s="210">
        <v>6937.6</v>
      </c>
      <c r="D16" s="210">
        <v>9669.7</v>
      </c>
      <c r="E16" s="210">
        <v>11860.5</v>
      </c>
      <c r="F16" s="218">
        <v>39.38105396678967</v>
      </c>
      <c r="G16" s="235">
        <v>22.65633887297433</v>
      </c>
      <c r="J16" s="8"/>
      <c r="K16" s="8"/>
      <c r="L16" s="8"/>
    </row>
    <row r="17" spans="2:12" ht="12.75">
      <c r="B17" s="197" t="s">
        <v>599</v>
      </c>
      <c r="C17" s="210">
        <v>3087.3</v>
      </c>
      <c r="D17" s="210">
        <v>4224</v>
      </c>
      <c r="E17" s="210">
        <v>6551.8</v>
      </c>
      <c r="F17" s="218">
        <v>36.81857934117189</v>
      </c>
      <c r="G17" s="235">
        <v>55.10890151515152</v>
      </c>
      <c r="J17" s="8"/>
      <c r="K17" s="8"/>
      <c r="L17" s="8"/>
    </row>
    <row r="18" spans="2:12" ht="12.75">
      <c r="B18" s="198" t="s">
        <v>601</v>
      </c>
      <c r="C18" s="219">
        <v>812.9</v>
      </c>
      <c r="D18" s="219">
        <v>1417.4</v>
      </c>
      <c r="E18" s="219">
        <v>1603.7</v>
      </c>
      <c r="F18" s="220">
        <v>74.36339033091403</v>
      </c>
      <c r="G18" s="237">
        <v>13.14378439396077</v>
      </c>
      <c r="J18" s="8"/>
      <c r="K18" s="8"/>
      <c r="L18" s="8"/>
    </row>
    <row r="19" spans="2:12" ht="12.75">
      <c r="B19" s="233" t="s">
        <v>769</v>
      </c>
      <c r="C19" s="222">
        <v>68120.6</v>
      </c>
      <c r="D19" s="222">
        <v>78392.6</v>
      </c>
      <c r="E19" s="222">
        <v>103375.1</v>
      </c>
      <c r="F19" s="221">
        <v>15.079139056320725</v>
      </c>
      <c r="G19" s="238">
        <v>31.868441664136665</v>
      </c>
      <c r="J19" s="8"/>
      <c r="K19" s="8"/>
      <c r="L19" s="8"/>
    </row>
    <row r="20" spans="2:12" ht="12.75">
      <c r="B20" s="197" t="s">
        <v>598</v>
      </c>
      <c r="C20" s="223">
        <v>44271.3</v>
      </c>
      <c r="D20" s="223">
        <v>52022.5</v>
      </c>
      <c r="E20" s="223">
        <v>70953.7</v>
      </c>
      <c r="F20" s="218">
        <v>17.508408381953988</v>
      </c>
      <c r="G20" s="235">
        <v>36.390407996539956</v>
      </c>
      <c r="J20" s="8"/>
      <c r="K20" s="8"/>
      <c r="L20" s="8"/>
    </row>
    <row r="21" spans="2:12" ht="12.75">
      <c r="B21" s="197" t="s">
        <v>599</v>
      </c>
      <c r="C21" s="223">
        <v>13933</v>
      </c>
      <c r="D21" s="223">
        <v>11138</v>
      </c>
      <c r="E21" s="223">
        <v>15689.4</v>
      </c>
      <c r="F21" s="218">
        <v>-20.060288523648893</v>
      </c>
      <c r="G21" s="235">
        <v>40.86370982223021</v>
      </c>
      <c r="J21" s="8"/>
      <c r="K21" s="8"/>
      <c r="L21" s="8"/>
    </row>
    <row r="22" spans="2:12" ht="12.75">
      <c r="B22" s="197" t="s">
        <v>601</v>
      </c>
      <c r="C22" s="210">
        <v>7538.4</v>
      </c>
      <c r="D22" s="210">
        <v>9642.3</v>
      </c>
      <c r="E22" s="210">
        <v>6552.7</v>
      </c>
      <c r="F22" s="218">
        <v>27.909105380452104</v>
      </c>
      <c r="G22" s="235">
        <v>-32.04214762038104</v>
      </c>
      <c r="J22" s="8"/>
      <c r="K22" s="8"/>
      <c r="L22" s="8"/>
    </row>
    <row r="23" spans="2:12" ht="12.75">
      <c r="B23" s="198" t="s">
        <v>728</v>
      </c>
      <c r="C23" s="219">
        <v>2377.9</v>
      </c>
      <c r="D23" s="219">
        <v>5589.8</v>
      </c>
      <c r="E23" s="219">
        <v>10179.3</v>
      </c>
      <c r="F23" s="220">
        <v>135.07296353925733</v>
      </c>
      <c r="G23" s="237">
        <v>82.10490536334035</v>
      </c>
      <c r="J23" s="8"/>
      <c r="K23" s="8"/>
      <c r="L23" s="8"/>
    </row>
    <row r="24" spans="2:7" ht="12.75">
      <c r="B24" s="233" t="s">
        <v>721</v>
      </c>
      <c r="C24" s="216">
        <v>61943.5</v>
      </c>
      <c r="D24" s="216">
        <v>87180.9</v>
      </c>
      <c r="E24" s="216">
        <v>111797.4</v>
      </c>
      <c r="F24" s="221">
        <v>40.74261221919977</v>
      </c>
      <c r="G24" s="238">
        <v>28.236115938238747</v>
      </c>
    </row>
    <row r="25" spans="2:7" ht="12.75">
      <c r="B25" s="197" t="s">
        <v>603</v>
      </c>
      <c r="C25" s="210">
        <v>54516.6</v>
      </c>
      <c r="D25" s="210">
        <v>72259.1</v>
      </c>
      <c r="E25" s="210">
        <v>94277.7</v>
      </c>
      <c r="F25" s="218">
        <v>32.54513304204592</v>
      </c>
      <c r="G25" s="235">
        <v>30.471732972040876</v>
      </c>
    </row>
    <row r="26" spans="2:7" ht="12.75">
      <c r="B26" s="197" t="s">
        <v>326</v>
      </c>
      <c r="C26" s="210">
        <v>5429.2</v>
      </c>
      <c r="D26" s="210">
        <v>12861.8</v>
      </c>
      <c r="E26" s="210">
        <v>13240.9</v>
      </c>
      <c r="F26" s="218">
        <v>136.90046415678182</v>
      </c>
      <c r="G26" s="235">
        <v>2.9474879099348485</v>
      </c>
    </row>
    <row r="27" spans="2:7" ht="12.75">
      <c r="B27" s="197" t="s">
        <v>604</v>
      </c>
      <c r="C27" s="210">
        <v>1150</v>
      </c>
      <c r="D27" s="210">
        <v>259.7</v>
      </c>
      <c r="E27" s="210">
        <v>4383.5</v>
      </c>
      <c r="F27" s="218">
        <v>-77.41739130434783</v>
      </c>
      <c r="G27" s="235">
        <v>1587.9091259145168</v>
      </c>
    </row>
    <row r="28" spans="2:7" ht="12.75">
      <c r="B28" s="197" t="s">
        <v>66</v>
      </c>
      <c r="C28" s="210">
        <v>-33.6</v>
      </c>
      <c r="D28" s="210">
        <v>27.9</v>
      </c>
      <c r="E28" s="210">
        <v>93.3</v>
      </c>
      <c r="F28" s="218">
        <v>-183.03571428571428</v>
      </c>
      <c r="G28" s="235">
        <v>234.40860215053766</v>
      </c>
    </row>
    <row r="29" spans="2:7" ht="12.75">
      <c r="B29" s="176" t="s">
        <v>605</v>
      </c>
      <c r="C29" s="210">
        <v>219.5</v>
      </c>
      <c r="D29" s="210">
        <v>389.1</v>
      </c>
      <c r="E29" s="210">
        <v>785.4</v>
      </c>
      <c r="F29" s="218">
        <v>77.26651480637814</v>
      </c>
      <c r="G29" s="235">
        <v>101.8504240555127</v>
      </c>
    </row>
    <row r="30" spans="2:7" ht="12.75">
      <c r="B30" s="197" t="s">
        <v>67</v>
      </c>
      <c r="C30" s="210">
        <v>661.8</v>
      </c>
      <c r="D30" s="210">
        <v>1383.3</v>
      </c>
      <c r="E30" s="210">
        <v>-983.4</v>
      </c>
      <c r="F30" s="218">
        <v>109.02085222121487</v>
      </c>
      <c r="G30" s="235">
        <v>-171.09086965950985</v>
      </c>
    </row>
    <row r="31" spans="2:7" ht="12.75">
      <c r="B31" s="239" t="s">
        <v>68</v>
      </c>
      <c r="C31" s="224">
        <v>-6177.099999999991</v>
      </c>
      <c r="D31" s="224">
        <v>8788.3</v>
      </c>
      <c r="E31" s="224">
        <v>8422.299999999988</v>
      </c>
      <c r="F31" s="225">
        <v>-242.27226368360584</v>
      </c>
      <c r="G31" s="240">
        <v>-4.1646279712801615</v>
      </c>
    </row>
    <row r="32" spans="2:7" ht="12.75">
      <c r="B32" s="233" t="s">
        <v>606</v>
      </c>
      <c r="C32" s="226">
        <v>6177.8</v>
      </c>
      <c r="D32" s="226">
        <v>-8788.3</v>
      </c>
      <c r="E32" s="226">
        <v>-8422.3</v>
      </c>
      <c r="F32" s="221">
        <v>-242.25614296351446</v>
      </c>
      <c r="G32" s="238">
        <v>-4.164627971279997</v>
      </c>
    </row>
    <row r="33" spans="2:7" ht="12.75">
      <c r="B33" s="197" t="s">
        <v>607</v>
      </c>
      <c r="C33" s="227">
        <v>3724.7</v>
      </c>
      <c r="D33" s="227">
        <v>-11632</v>
      </c>
      <c r="E33" s="227">
        <v>-10601.4</v>
      </c>
      <c r="F33" s="218">
        <v>-412.29360753886226</v>
      </c>
      <c r="G33" s="235">
        <v>-8.860041265474557</v>
      </c>
    </row>
    <row r="34" spans="2:7" ht="12.75">
      <c r="B34" s="197" t="s">
        <v>608</v>
      </c>
      <c r="C34" s="227">
        <v>9200</v>
      </c>
      <c r="D34" s="227">
        <v>8700</v>
      </c>
      <c r="E34" s="227">
        <v>1760</v>
      </c>
      <c r="F34" s="218">
        <f aca="true" t="shared" si="0" ref="F34:G36">D34/C34%-100</f>
        <v>-5.434782608695656</v>
      </c>
      <c r="G34" s="235">
        <f t="shared" si="0"/>
        <v>-79.77011494252874</v>
      </c>
    </row>
    <row r="35" spans="2:7" ht="12.75">
      <c r="B35" s="236" t="s">
        <v>770</v>
      </c>
      <c r="C35" s="228">
        <v>6000</v>
      </c>
      <c r="D35" s="228">
        <v>6000</v>
      </c>
      <c r="E35" s="228">
        <v>260</v>
      </c>
      <c r="F35" s="218">
        <f t="shared" si="0"/>
        <v>0</v>
      </c>
      <c r="G35" s="235">
        <f t="shared" si="0"/>
        <v>-95.66666666666667</v>
      </c>
    </row>
    <row r="36" spans="2:7" ht="12.75">
      <c r="B36" s="236" t="s">
        <v>771</v>
      </c>
      <c r="C36" s="227">
        <v>2400</v>
      </c>
      <c r="D36" s="227">
        <v>2000</v>
      </c>
      <c r="E36" s="227">
        <v>1500</v>
      </c>
      <c r="F36" s="218">
        <f t="shared" si="0"/>
        <v>-16.66666666666667</v>
      </c>
      <c r="G36" s="235">
        <f t="shared" si="0"/>
        <v>-25</v>
      </c>
    </row>
    <row r="37" spans="2:7" ht="12.75">
      <c r="B37" s="236" t="s">
        <v>772</v>
      </c>
      <c r="C37" s="227">
        <v>0</v>
      </c>
      <c r="D37" s="227">
        <v>0</v>
      </c>
      <c r="E37" s="227">
        <v>0</v>
      </c>
      <c r="F37" s="235" t="s">
        <v>734</v>
      </c>
      <c r="G37" s="235" t="s">
        <v>734</v>
      </c>
    </row>
    <row r="38" spans="2:7" ht="12.75">
      <c r="B38" s="236" t="s">
        <v>609</v>
      </c>
      <c r="C38" s="227">
        <v>800</v>
      </c>
      <c r="D38" s="227">
        <v>700</v>
      </c>
      <c r="E38" s="227">
        <v>0</v>
      </c>
      <c r="F38" s="218">
        <f>D38/C38%-100</f>
        <v>-12.5</v>
      </c>
      <c r="G38" s="235">
        <f>E38/D38%-100</f>
        <v>-100</v>
      </c>
    </row>
    <row r="39" spans="2:7" ht="12.75">
      <c r="B39" s="236" t="s">
        <v>69</v>
      </c>
      <c r="C39" s="228">
        <v>-5170.9</v>
      </c>
      <c r="D39" s="228">
        <v>-20052.4</v>
      </c>
      <c r="E39" s="228">
        <v>-12200</v>
      </c>
      <c r="F39" s="218">
        <f>D39/C39%-100</f>
        <v>287.7932274845772</v>
      </c>
      <c r="G39" s="235">
        <f>E39/D39%-100</f>
        <v>-39.1594023658016</v>
      </c>
    </row>
    <row r="40" spans="2:7" ht="12.75">
      <c r="B40" s="236" t="s">
        <v>70</v>
      </c>
      <c r="C40" s="228">
        <v>-304.4</v>
      </c>
      <c r="D40" s="228">
        <v>-279.6</v>
      </c>
      <c r="E40" s="228">
        <v>-161.4</v>
      </c>
      <c r="F40" s="218">
        <v>-8.147174770039408</v>
      </c>
      <c r="G40" s="235">
        <v>-42.27467811158799</v>
      </c>
    </row>
    <row r="41" spans="2:7" ht="13.5" thickBot="1">
      <c r="B41" s="241" t="s">
        <v>773</v>
      </c>
      <c r="C41" s="211">
        <v>2453.1</v>
      </c>
      <c r="D41" s="211">
        <v>2843.7</v>
      </c>
      <c r="E41" s="211">
        <v>2179.1</v>
      </c>
      <c r="F41" s="242">
        <v>15.922710040357096</v>
      </c>
      <c r="G41" s="243">
        <v>-23.37096036853395</v>
      </c>
    </row>
    <row r="42" spans="2:7" ht="12.75">
      <c r="B42" s="145"/>
      <c r="C42" s="33"/>
      <c r="D42" s="33"/>
      <c r="E42" s="33"/>
      <c r="F42" s="33"/>
      <c r="G42" s="33"/>
    </row>
    <row r="43" spans="2:7" ht="12.75">
      <c r="B43" s="145" t="s">
        <v>71</v>
      </c>
      <c r="C43" s="33"/>
      <c r="D43" s="33"/>
      <c r="E43" s="33"/>
      <c r="F43" s="33"/>
      <c r="G43" s="141"/>
    </row>
    <row r="44" spans="2:7" ht="12.75">
      <c r="B44" s="145" t="s">
        <v>774</v>
      </c>
      <c r="C44" s="33"/>
      <c r="D44" s="33"/>
      <c r="E44" s="33"/>
      <c r="F44" s="33"/>
      <c r="G44" s="141"/>
    </row>
    <row r="45" spans="2:7" ht="12.75">
      <c r="B45" s="145" t="s">
        <v>610</v>
      </c>
      <c r="C45" s="33"/>
      <c r="D45" s="33"/>
      <c r="E45" s="33"/>
      <c r="F45" s="33"/>
      <c r="G45" s="33"/>
    </row>
    <row r="46" spans="2:7" ht="12.75">
      <c r="B46" s="146" t="s">
        <v>72</v>
      </c>
      <c r="C46" s="33"/>
      <c r="D46" s="33"/>
      <c r="E46" s="33"/>
      <c r="F46" s="33"/>
      <c r="G46" s="33"/>
    </row>
    <row r="47" spans="2:7" ht="12.75">
      <c r="B47" s="145" t="s">
        <v>775</v>
      </c>
      <c r="C47" s="33"/>
      <c r="D47" s="33"/>
      <c r="E47" s="33"/>
      <c r="F47" s="33"/>
      <c r="G47" s="33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2" sqref="A2:H2"/>
    </sheetView>
  </sheetViews>
  <sheetFormatPr defaultColWidth="9.140625" defaultRowHeight="15" customHeight="1"/>
  <cols>
    <col min="1" max="1" width="21.421875" style="9" customWidth="1"/>
    <col min="2" max="8" width="10.57421875" style="9" customWidth="1"/>
    <col min="9" max="16384" width="9.140625" style="9" customWidth="1"/>
  </cols>
  <sheetData>
    <row r="1" spans="1:8" ht="15" customHeight="1">
      <c r="A1" s="801" t="s">
        <v>560</v>
      </c>
      <c r="B1" s="801"/>
      <c r="C1" s="801"/>
      <c r="D1" s="801"/>
      <c r="E1" s="801"/>
      <c r="F1" s="801"/>
      <c r="G1" s="801"/>
      <c r="H1" s="801"/>
    </row>
    <row r="2" spans="1:8" ht="15" customHeight="1">
      <c r="A2" s="860" t="s">
        <v>50</v>
      </c>
      <c r="B2" s="860"/>
      <c r="C2" s="860"/>
      <c r="D2" s="860"/>
      <c r="E2" s="860"/>
      <c r="F2" s="860"/>
      <c r="G2" s="860"/>
      <c r="H2" s="860"/>
    </row>
    <row r="3" spans="1:8" ht="15" customHeight="1">
      <c r="A3" s="801" t="s">
        <v>127</v>
      </c>
      <c r="B3" s="801"/>
      <c r="C3" s="801"/>
      <c r="D3" s="801"/>
      <c r="E3" s="801"/>
      <c r="F3" s="801"/>
      <c r="G3" s="801"/>
      <c r="H3" s="801"/>
    </row>
    <row r="4" ht="15" customHeight="1" thickBot="1"/>
    <row r="5" spans="1:8" ht="26.25" customHeight="1">
      <c r="A5" s="512"/>
      <c r="B5" s="889" t="s">
        <v>248</v>
      </c>
      <c r="C5" s="889"/>
      <c r="D5" s="889"/>
      <c r="E5" s="889" t="s">
        <v>737</v>
      </c>
      <c r="F5" s="889"/>
      <c r="G5" s="889" t="s">
        <v>249</v>
      </c>
      <c r="H5" s="890"/>
    </row>
    <row r="6" spans="1:8" ht="26.25" customHeight="1">
      <c r="A6" s="516"/>
      <c r="B6" s="169" t="s">
        <v>694</v>
      </c>
      <c r="C6" s="169" t="s">
        <v>266</v>
      </c>
      <c r="D6" s="169" t="s">
        <v>399</v>
      </c>
      <c r="E6" s="169" t="s">
        <v>266</v>
      </c>
      <c r="F6" s="169" t="s">
        <v>735</v>
      </c>
      <c r="G6" s="169" t="s">
        <v>266</v>
      </c>
      <c r="H6" s="515" t="s">
        <v>736</v>
      </c>
    </row>
    <row r="7" spans="1:8" ht="21.75" customHeight="1">
      <c r="A7" s="176" t="s">
        <v>250</v>
      </c>
      <c r="B7" s="156">
        <v>17307.05</v>
      </c>
      <c r="C7" s="104">
        <v>20486.954</v>
      </c>
      <c r="D7" s="104">
        <v>29220.517</v>
      </c>
      <c r="E7" s="513">
        <v>18.373460526201768</v>
      </c>
      <c r="F7" s="513">
        <v>42.62987557838025</v>
      </c>
      <c r="G7" s="466">
        <v>28.352074686786857</v>
      </c>
      <c r="H7" s="514">
        <v>30.9940919220558</v>
      </c>
    </row>
    <row r="8" spans="1:8" ht="21.75" customHeight="1">
      <c r="A8" s="176" t="s">
        <v>251</v>
      </c>
      <c r="B8" s="156">
        <v>11319.591</v>
      </c>
      <c r="C8" s="104">
        <v>13423.05</v>
      </c>
      <c r="D8" s="104">
        <v>19165.842</v>
      </c>
      <c r="E8" s="513">
        <v>18.582464684457236</v>
      </c>
      <c r="F8" s="513">
        <v>42.7830634617319</v>
      </c>
      <c r="G8" s="466">
        <v>18.576276206041868</v>
      </c>
      <c r="H8" s="514">
        <v>20.32913615839165</v>
      </c>
    </row>
    <row r="9" spans="1:8" ht="21.75" customHeight="1">
      <c r="A9" s="176" t="s">
        <v>252</v>
      </c>
      <c r="B9" s="156">
        <v>9626.758</v>
      </c>
      <c r="C9" s="104">
        <v>13254.197</v>
      </c>
      <c r="D9" s="104">
        <v>16589.139</v>
      </c>
      <c r="E9" s="513">
        <v>37.68079554923892</v>
      </c>
      <c r="F9" s="513">
        <v>25.16140359163215</v>
      </c>
      <c r="G9" s="466">
        <v>18.342599063647345</v>
      </c>
      <c r="H9" s="514">
        <v>17.59603702678364</v>
      </c>
    </row>
    <row r="10" spans="1:8" ht="21.75" customHeight="1">
      <c r="A10" s="176" t="s">
        <v>253</v>
      </c>
      <c r="B10" s="156">
        <v>5579.22</v>
      </c>
      <c r="C10" s="104">
        <v>7737.317</v>
      </c>
      <c r="D10" s="104">
        <v>12916.255</v>
      </c>
      <c r="E10" s="513">
        <v>38.680980495481435</v>
      </c>
      <c r="F10" s="513">
        <v>66.93454591559319</v>
      </c>
      <c r="G10" s="466">
        <v>10.70774061675277</v>
      </c>
      <c r="H10" s="514">
        <v>13.700222852275777</v>
      </c>
    </row>
    <row r="11" spans="1:8" ht="21.75" customHeight="1">
      <c r="A11" s="176" t="s">
        <v>254</v>
      </c>
      <c r="B11" s="156">
        <v>1648.7</v>
      </c>
      <c r="C11" s="104">
        <v>2688.506</v>
      </c>
      <c r="D11" s="104">
        <v>3245.108</v>
      </c>
      <c r="E11" s="513">
        <v>63.06823557954749</v>
      </c>
      <c r="F11" s="513">
        <v>20.70302242211848</v>
      </c>
      <c r="G11" s="466">
        <v>3.7206469496575516</v>
      </c>
      <c r="H11" s="514">
        <v>3.442073788393226</v>
      </c>
    </row>
    <row r="12" spans="1:8" ht="21.75" customHeight="1">
      <c r="A12" s="176" t="s">
        <v>255</v>
      </c>
      <c r="B12" s="156">
        <v>945.1</v>
      </c>
      <c r="C12" s="104">
        <v>1620.469</v>
      </c>
      <c r="D12" s="104">
        <v>1812.988</v>
      </c>
      <c r="E12" s="513">
        <v>71.46005713681092</v>
      </c>
      <c r="F12" s="513">
        <v>11.880449425444112</v>
      </c>
      <c r="G12" s="466">
        <v>2.242581211224607</v>
      </c>
      <c r="H12" s="514">
        <v>1.9230295181151007</v>
      </c>
    </row>
    <row r="13" spans="1:8" ht="21.75" customHeight="1">
      <c r="A13" s="176" t="s">
        <v>258</v>
      </c>
      <c r="B13" s="82" t="s">
        <v>734</v>
      </c>
      <c r="C13" s="104" t="s">
        <v>734</v>
      </c>
      <c r="D13" s="104">
        <v>104.799</v>
      </c>
      <c r="E13" s="513" t="s">
        <v>734</v>
      </c>
      <c r="F13" s="513" t="s">
        <v>734</v>
      </c>
      <c r="G13" s="466" t="s">
        <v>734</v>
      </c>
      <c r="H13" s="514">
        <v>0.11115990313722122</v>
      </c>
    </row>
    <row r="14" spans="1:8" ht="21.75" customHeight="1">
      <c r="A14" s="176" t="s">
        <v>256</v>
      </c>
      <c r="B14" s="156">
        <v>8090.194</v>
      </c>
      <c r="C14" s="104">
        <v>13048.607</v>
      </c>
      <c r="D14" s="104">
        <v>11223.052</v>
      </c>
      <c r="E14" s="513">
        <v>61.28917304084425</v>
      </c>
      <c r="F14" s="513">
        <v>-13.990420586657265</v>
      </c>
      <c r="G14" s="466">
        <v>18.058081265889</v>
      </c>
      <c r="H14" s="514">
        <v>11.904248830847592</v>
      </c>
    </row>
    <row r="15" spans="1:8" ht="21.75" customHeight="1" thickBot="1">
      <c r="A15" s="484" t="s">
        <v>257</v>
      </c>
      <c r="B15" s="517">
        <v>54516.613</v>
      </c>
      <c r="C15" s="517">
        <v>72259.1</v>
      </c>
      <c r="D15" s="517">
        <v>94277.7</v>
      </c>
      <c r="E15" s="671">
        <v>32.545101435410174</v>
      </c>
      <c r="F15" s="671">
        <v>30.471732972040883</v>
      </c>
      <c r="G15" s="518">
        <v>100</v>
      </c>
      <c r="H15" s="519">
        <v>100</v>
      </c>
    </row>
    <row r="16" spans="1:2" ht="15" customHeight="1">
      <c r="A16" s="9" t="s">
        <v>529</v>
      </c>
      <c r="B16" s="1"/>
    </row>
    <row r="17" spans="4:8" ht="15" customHeight="1">
      <c r="D17" s="1"/>
      <c r="H17" s="51"/>
    </row>
    <row r="18" spans="3:4" ht="15" customHeight="1">
      <c r="C18" s="1"/>
      <c r="D18" s="1"/>
    </row>
    <row r="19" ht="15" customHeight="1">
      <c r="D19" s="1"/>
    </row>
    <row r="22" spans="4:8" ht="15" customHeight="1">
      <c r="D22" s="1"/>
      <c r="G22" s="1"/>
      <c r="H22" s="312"/>
    </row>
    <row r="23" ht="15" customHeight="1">
      <c r="H23" s="313"/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2" sqref="A2:H2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121" customWidth="1"/>
    <col min="5" max="5" width="10.00390625" style="0" customWidth="1"/>
    <col min="6" max="6" width="10.00390625" style="121" customWidth="1"/>
    <col min="7" max="8" width="10.00390625" style="0" customWidth="1"/>
  </cols>
  <sheetData>
    <row r="1" spans="1:9" ht="12.75">
      <c r="A1" s="801" t="s">
        <v>316</v>
      </c>
      <c r="B1" s="801"/>
      <c r="C1" s="801"/>
      <c r="D1" s="801"/>
      <c r="E1" s="801"/>
      <c r="F1" s="801"/>
      <c r="G1" s="801"/>
      <c r="H1" s="801"/>
      <c r="I1" s="121"/>
    </row>
    <row r="2" spans="1:9" ht="15.75">
      <c r="A2" s="860" t="s">
        <v>729</v>
      </c>
      <c r="B2" s="860"/>
      <c r="C2" s="860"/>
      <c r="D2" s="860"/>
      <c r="E2" s="860"/>
      <c r="F2" s="860"/>
      <c r="G2" s="860"/>
      <c r="H2" s="860"/>
      <c r="I2" s="121"/>
    </row>
    <row r="3" spans="1:8" ht="15.75">
      <c r="A3" s="28"/>
      <c r="B3" s="28"/>
      <c r="C3" s="9"/>
      <c r="D3" s="51"/>
      <c r="E3" s="28"/>
      <c r="F3" s="540"/>
      <c r="G3" s="9"/>
      <c r="H3" s="9"/>
    </row>
    <row r="4" spans="1:8" ht="13.5" thickBot="1">
      <c r="A4" s="38"/>
      <c r="B4" s="33"/>
      <c r="C4" s="33"/>
      <c r="D4" s="141"/>
      <c r="E4" s="33"/>
      <c r="F4" s="141"/>
      <c r="G4" s="39"/>
      <c r="H4" s="147" t="s">
        <v>352</v>
      </c>
    </row>
    <row r="5" spans="1:8" ht="12.75">
      <c r="A5" s="891" t="s">
        <v>612</v>
      </c>
      <c r="B5" s="894" t="s">
        <v>613</v>
      </c>
      <c r="C5" s="542"/>
      <c r="D5" s="244"/>
      <c r="E5" s="542"/>
      <c r="F5" s="544"/>
      <c r="G5" s="897" t="s">
        <v>722</v>
      </c>
      <c r="H5" s="898"/>
    </row>
    <row r="6" spans="1:8" ht="12.75">
      <c r="A6" s="892"/>
      <c r="B6" s="895"/>
      <c r="C6" s="171">
        <v>2008</v>
      </c>
      <c r="D6" s="229">
        <v>2009</v>
      </c>
      <c r="E6" s="171">
        <v>2009</v>
      </c>
      <c r="F6" s="545">
        <v>2010</v>
      </c>
      <c r="G6" s="899" t="s">
        <v>6</v>
      </c>
      <c r="H6" s="900"/>
    </row>
    <row r="7" spans="1:8" ht="12.75">
      <c r="A7" s="893"/>
      <c r="B7" s="896"/>
      <c r="C7" s="546" t="s">
        <v>565</v>
      </c>
      <c r="D7" s="230" t="s">
        <v>7</v>
      </c>
      <c r="E7" s="547" t="s">
        <v>565</v>
      </c>
      <c r="F7" s="548" t="s">
        <v>7</v>
      </c>
      <c r="G7" s="204" t="s">
        <v>266</v>
      </c>
      <c r="H7" s="245" t="s">
        <v>736</v>
      </c>
    </row>
    <row r="8" spans="1:12" ht="12.75">
      <c r="A8" s="429">
        <v>1</v>
      </c>
      <c r="B8" s="430" t="s">
        <v>614</v>
      </c>
      <c r="C8" s="431">
        <v>85033.026</v>
      </c>
      <c r="D8" s="432">
        <v>86609.0177</v>
      </c>
      <c r="E8" s="549">
        <v>86515.076</v>
      </c>
      <c r="F8" s="431">
        <v>85275.076</v>
      </c>
      <c r="G8" s="433">
        <f>D8-C8</f>
        <v>1575.9916999999987</v>
      </c>
      <c r="H8" s="434">
        <f>F8-E8</f>
        <v>-1240</v>
      </c>
      <c r="I8" s="428"/>
      <c r="J8" s="428"/>
      <c r="K8" s="371"/>
      <c r="L8" s="371"/>
    </row>
    <row r="9" spans="1:12" ht="12.75">
      <c r="A9" s="435"/>
      <c r="B9" s="436" t="s">
        <v>615</v>
      </c>
      <c r="C9" s="437">
        <v>82545.351</v>
      </c>
      <c r="D9" s="437">
        <v>83749.2427</v>
      </c>
      <c r="E9" s="550">
        <v>83603.419</v>
      </c>
      <c r="F9" s="437">
        <v>82430.151</v>
      </c>
      <c r="G9" s="438">
        <f>D9-C9</f>
        <v>1203.8917000000074</v>
      </c>
      <c r="H9" s="439">
        <f>F9-E9</f>
        <v>-1173.2679999999964</v>
      </c>
      <c r="I9" s="428"/>
      <c r="J9" s="428"/>
      <c r="K9" s="371"/>
      <c r="L9" s="371"/>
    </row>
    <row r="10" spans="1:12" ht="12.75">
      <c r="A10" s="440"/>
      <c r="B10" s="441" t="s">
        <v>616</v>
      </c>
      <c r="C10" s="442">
        <v>17579.026</v>
      </c>
      <c r="D10" s="442">
        <v>21875.017</v>
      </c>
      <c r="E10" s="71">
        <v>22548.576</v>
      </c>
      <c r="F10" s="442">
        <v>28443.201</v>
      </c>
      <c r="G10" s="438">
        <f aca="true" t="shared" si="0" ref="G10:G38">D10-C10</f>
        <v>4295.990999999998</v>
      </c>
      <c r="H10" s="439">
        <f aca="true" t="shared" si="1" ref="H10:H38">F10-E10</f>
        <v>5894.625</v>
      </c>
      <c r="I10" s="428"/>
      <c r="J10" s="428"/>
      <c r="K10" s="371"/>
      <c r="L10" s="371"/>
    </row>
    <row r="11" spans="1:12" ht="12.75">
      <c r="A11" s="440"/>
      <c r="B11" s="441" t="s">
        <v>617</v>
      </c>
      <c r="C11" s="442">
        <v>64966.325</v>
      </c>
      <c r="D11" s="442">
        <v>61874.225699999995</v>
      </c>
      <c r="E11" s="71">
        <v>61054.843</v>
      </c>
      <c r="F11" s="442">
        <v>53986.95</v>
      </c>
      <c r="G11" s="438">
        <f t="shared" si="0"/>
        <v>-3092.0993000000017</v>
      </c>
      <c r="H11" s="439">
        <f t="shared" si="1"/>
        <v>-7067.893000000004</v>
      </c>
      <c r="I11" s="428"/>
      <c r="J11" s="428"/>
      <c r="K11" s="371"/>
      <c r="L11" s="371"/>
    </row>
    <row r="12" spans="1:12" ht="12.75">
      <c r="A12" s="435"/>
      <c r="B12" s="436" t="s">
        <v>618</v>
      </c>
      <c r="C12" s="442">
        <v>2487.675</v>
      </c>
      <c r="D12" s="442">
        <v>2859.775</v>
      </c>
      <c r="E12" s="71">
        <v>2911.657</v>
      </c>
      <c r="F12" s="442">
        <v>2844.925</v>
      </c>
      <c r="G12" s="438">
        <f t="shared" si="0"/>
        <v>372.0999999999999</v>
      </c>
      <c r="H12" s="439">
        <f t="shared" si="1"/>
        <v>-66.73199999999997</v>
      </c>
      <c r="I12" s="428"/>
      <c r="J12" s="428"/>
      <c r="K12" s="371"/>
      <c r="L12" s="371"/>
    </row>
    <row r="13" spans="1:12" ht="12.75">
      <c r="A13" s="429">
        <v>2</v>
      </c>
      <c r="B13" s="430" t="s">
        <v>619</v>
      </c>
      <c r="C13" s="431">
        <v>21735.433</v>
      </c>
      <c r="D13" s="431">
        <v>23728.5</v>
      </c>
      <c r="E13" s="551">
        <v>29478.5</v>
      </c>
      <c r="F13" s="431">
        <v>30978.5</v>
      </c>
      <c r="G13" s="433">
        <f t="shared" si="0"/>
        <v>1993.066999999999</v>
      </c>
      <c r="H13" s="434">
        <f t="shared" si="1"/>
        <v>1500</v>
      </c>
      <c r="I13" s="428"/>
      <c r="J13" s="428"/>
      <c r="K13" s="371"/>
      <c r="L13" s="371"/>
    </row>
    <row r="14" spans="1:12" ht="12.75">
      <c r="A14" s="435"/>
      <c r="B14" s="436" t="s">
        <v>615</v>
      </c>
      <c r="C14" s="437">
        <v>7313.183</v>
      </c>
      <c r="D14" s="442">
        <v>8259.375</v>
      </c>
      <c r="E14" s="550">
        <v>11038.925000000001</v>
      </c>
      <c r="F14" s="442">
        <v>11467.25</v>
      </c>
      <c r="G14" s="438">
        <f t="shared" si="0"/>
        <v>946.192</v>
      </c>
      <c r="H14" s="439">
        <f t="shared" si="1"/>
        <v>428.3249999999989</v>
      </c>
      <c r="I14" s="428"/>
      <c r="J14" s="428"/>
      <c r="K14" s="371"/>
      <c r="L14" s="371"/>
    </row>
    <row r="15" spans="1:12" ht="12.75">
      <c r="A15" s="440"/>
      <c r="B15" s="441" t="s">
        <v>620</v>
      </c>
      <c r="C15" s="442">
        <v>296.483</v>
      </c>
      <c r="D15" s="442">
        <v>297.675</v>
      </c>
      <c r="E15" s="71">
        <v>302.225</v>
      </c>
      <c r="F15" s="442">
        <v>305.55</v>
      </c>
      <c r="G15" s="438">
        <f t="shared" si="0"/>
        <v>1.1920000000000073</v>
      </c>
      <c r="H15" s="439">
        <f t="shared" si="1"/>
        <v>3.3249999999999886</v>
      </c>
      <c r="I15" s="428"/>
      <c r="J15" s="428"/>
      <c r="K15" s="371"/>
      <c r="L15" s="371"/>
    </row>
    <row r="16" spans="1:12" ht="12.75">
      <c r="A16" s="440"/>
      <c r="B16" s="441" t="s">
        <v>617</v>
      </c>
      <c r="C16" s="442">
        <v>7016.7</v>
      </c>
      <c r="D16" s="442">
        <v>7961.7</v>
      </c>
      <c r="E16" s="71">
        <v>10736.7</v>
      </c>
      <c r="F16" s="442">
        <v>11161.7</v>
      </c>
      <c r="G16" s="438">
        <f t="shared" si="0"/>
        <v>945</v>
      </c>
      <c r="H16" s="439">
        <f t="shared" si="1"/>
        <v>425</v>
      </c>
      <c r="I16" s="428"/>
      <c r="J16" s="428"/>
      <c r="K16" s="371"/>
      <c r="L16" s="371"/>
    </row>
    <row r="17" spans="1:12" ht="12.75">
      <c r="A17" s="435"/>
      <c r="B17" s="436" t="s">
        <v>621</v>
      </c>
      <c r="C17" s="442">
        <v>14422.25</v>
      </c>
      <c r="D17" s="437">
        <v>15469.125</v>
      </c>
      <c r="E17" s="71">
        <v>18439.575</v>
      </c>
      <c r="F17" s="437">
        <v>19511.25</v>
      </c>
      <c r="G17" s="438">
        <f t="shared" si="0"/>
        <v>1046.875</v>
      </c>
      <c r="H17" s="439">
        <f t="shared" si="1"/>
        <v>1071.6749999999993</v>
      </c>
      <c r="I17" s="428"/>
      <c r="J17" s="428"/>
      <c r="K17" s="371"/>
      <c r="L17" s="371"/>
    </row>
    <row r="18" spans="1:12" ht="12.75">
      <c r="A18" s="429">
        <v>3</v>
      </c>
      <c r="B18" s="430" t="s">
        <v>622</v>
      </c>
      <c r="C18" s="431">
        <v>1116.915</v>
      </c>
      <c r="D18" s="444">
        <v>1116.915</v>
      </c>
      <c r="E18" s="551">
        <v>216.915</v>
      </c>
      <c r="F18" s="444">
        <v>216.915</v>
      </c>
      <c r="G18" s="433">
        <f t="shared" si="0"/>
        <v>0</v>
      </c>
      <c r="H18" s="434">
        <f t="shared" si="1"/>
        <v>0</v>
      </c>
      <c r="I18" s="428"/>
      <c r="J18" s="428"/>
      <c r="K18" s="371"/>
      <c r="L18" s="371"/>
    </row>
    <row r="19" spans="1:12" ht="12.75">
      <c r="A19" s="435"/>
      <c r="B19" s="436" t="s">
        <v>615</v>
      </c>
      <c r="C19" s="443">
        <v>447.164</v>
      </c>
      <c r="D19" s="442">
        <v>524.533</v>
      </c>
      <c r="E19" s="552">
        <v>76.896</v>
      </c>
      <c r="F19" s="442">
        <v>90.192</v>
      </c>
      <c r="G19" s="438">
        <f t="shared" si="0"/>
        <v>77.36900000000003</v>
      </c>
      <c r="H19" s="439">
        <f t="shared" si="1"/>
        <v>13.295999999999992</v>
      </c>
      <c r="I19" s="428"/>
      <c r="J19" s="428"/>
      <c r="K19" s="371"/>
      <c r="L19" s="371"/>
    </row>
    <row r="20" spans="1:12" ht="12.75">
      <c r="A20" s="440"/>
      <c r="B20" s="441" t="s">
        <v>616</v>
      </c>
      <c r="C20" s="442">
        <v>447.164</v>
      </c>
      <c r="D20" s="442">
        <v>524.533</v>
      </c>
      <c r="E20" s="71">
        <v>76.896</v>
      </c>
      <c r="F20" s="442">
        <v>90.192</v>
      </c>
      <c r="G20" s="438">
        <f t="shared" si="0"/>
        <v>77.36900000000003</v>
      </c>
      <c r="H20" s="439">
        <f t="shared" si="1"/>
        <v>13.295999999999992</v>
      </c>
      <c r="I20" s="428"/>
      <c r="J20" s="428"/>
      <c r="K20" s="371"/>
      <c r="L20" s="371"/>
    </row>
    <row r="21" spans="1:12" ht="12.75">
      <c r="A21" s="440"/>
      <c r="B21" s="441" t="s">
        <v>617</v>
      </c>
      <c r="C21" s="442">
        <v>0</v>
      </c>
      <c r="D21" s="442">
        <v>0</v>
      </c>
      <c r="E21" s="71">
        <v>0</v>
      </c>
      <c r="F21" s="442">
        <v>0</v>
      </c>
      <c r="G21" s="438">
        <f t="shared" si="0"/>
        <v>0</v>
      </c>
      <c r="H21" s="439">
        <f t="shared" si="1"/>
        <v>0</v>
      </c>
      <c r="I21" s="428"/>
      <c r="J21" s="428"/>
      <c r="K21" s="371"/>
      <c r="L21" s="371"/>
    </row>
    <row r="22" spans="1:12" ht="12.75">
      <c r="A22" s="435"/>
      <c r="B22" s="436" t="s">
        <v>621</v>
      </c>
      <c r="C22" s="442">
        <v>669.751</v>
      </c>
      <c r="D22" s="443">
        <v>592.382</v>
      </c>
      <c r="E22" s="71">
        <v>140.019</v>
      </c>
      <c r="F22" s="443">
        <v>126.723</v>
      </c>
      <c r="G22" s="438">
        <f t="shared" si="0"/>
        <v>-77.36900000000003</v>
      </c>
      <c r="H22" s="439">
        <f t="shared" si="1"/>
        <v>-13.296000000000006</v>
      </c>
      <c r="I22" s="428"/>
      <c r="J22" s="428"/>
      <c r="K22" s="371"/>
      <c r="L22" s="371"/>
    </row>
    <row r="23" spans="1:12" ht="12.75">
      <c r="A23" s="429">
        <v>4</v>
      </c>
      <c r="B23" s="430" t="s">
        <v>623</v>
      </c>
      <c r="C23" s="444">
        <v>3014.3610000000003</v>
      </c>
      <c r="D23" s="444">
        <v>3466.5829999999996</v>
      </c>
      <c r="E23" s="553">
        <v>4433.644</v>
      </c>
      <c r="F23" s="444">
        <v>4433.644</v>
      </c>
      <c r="G23" s="433">
        <f t="shared" si="0"/>
        <v>452.2219999999993</v>
      </c>
      <c r="H23" s="434">
        <f t="shared" si="1"/>
        <v>0</v>
      </c>
      <c r="I23" s="428"/>
      <c r="J23" s="428"/>
      <c r="K23" s="371"/>
      <c r="L23" s="371"/>
    </row>
    <row r="24" spans="1:12" ht="12.75">
      <c r="A24" s="435"/>
      <c r="B24" s="436" t="s">
        <v>615</v>
      </c>
      <c r="C24" s="443">
        <v>562.715</v>
      </c>
      <c r="D24" s="442">
        <v>774.539</v>
      </c>
      <c r="E24" s="552">
        <v>1155.125</v>
      </c>
      <c r="F24" s="442">
        <v>1712.613</v>
      </c>
      <c r="G24" s="438">
        <f t="shared" si="0"/>
        <v>211.82399999999996</v>
      </c>
      <c r="H24" s="439">
        <f t="shared" si="1"/>
        <v>557.488</v>
      </c>
      <c r="I24" s="428"/>
      <c r="J24" s="428"/>
      <c r="K24" s="371"/>
      <c r="L24" s="371"/>
    </row>
    <row r="25" spans="1:12" ht="12.75">
      <c r="A25" s="440"/>
      <c r="B25" s="441" t="s">
        <v>616</v>
      </c>
      <c r="C25" s="442">
        <v>562.715</v>
      </c>
      <c r="D25" s="442">
        <v>774.539</v>
      </c>
      <c r="E25" s="71">
        <v>1155.125</v>
      </c>
      <c r="F25" s="442">
        <v>1712.613</v>
      </c>
      <c r="G25" s="438">
        <f t="shared" si="0"/>
        <v>211.82399999999996</v>
      </c>
      <c r="H25" s="439">
        <f t="shared" si="1"/>
        <v>557.488</v>
      </c>
      <c r="I25" s="428"/>
      <c r="J25" s="428"/>
      <c r="K25" s="371"/>
      <c r="L25" s="371"/>
    </row>
    <row r="26" spans="1:12" ht="12.75">
      <c r="A26" s="435"/>
      <c r="B26" s="436" t="s">
        <v>621</v>
      </c>
      <c r="C26" s="442">
        <v>2451.646</v>
      </c>
      <c r="D26" s="443">
        <v>2692.044</v>
      </c>
      <c r="E26" s="71">
        <v>3278.5190000000002</v>
      </c>
      <c r="F26" s="443">
        <v>2721.031</v>
      </c>
      <c r="G26" s="438">
        <f t="shared" si="0"/>
        <v>240.39799999999968</v>
      </c>
      <c r="H26" s="439">
        <f t="shared" si="1"/>
        <v>-557.4880000000003</v>
      </c>
      <c r="I26" s="428"/>
      <c r="J26" s="428"/>
      <c r="K26" s="371"/>
      <c r="L26" s="371"/>
    </row>
    <row r="27" spans="1:12" ht="12.75">
      <c r="A27" s="429">
        <v>5</v>
      </c>
      <c r="B27" s="430" t="s">
        <v>624</v>
      </c>
      <c r="C27" s="444">
        <v>339.373</v>
      </c>
      <c r="D27" s="444">
        <v>261.882</v>
      </c>
      <c r="E27" s="553">
        <v>229.6</v>
      </c>
      <c r="F27" s="445">
        <v>204.127</v>
      </c>
      <c r="G27" s="433">
        <f t="shared" si="0"/>
        <v>-77.49099999999999</v>
      </c>
      <c r="H27" s="434">
        <f t="shared" si="1"/>
        <v>-25.472999999999985</v>
      </c>
      <c r="I27" s="428"/>
      <c r="J27" s="428"/>
      <c r="K27" s="371"/>
      <c r="L27" s="371"/>
    </row>
    <row r="28" spans="1:12" ht="12.75">
      <c r="A28" s="435"/>
      <c r="B28" s="436" t="s">
        <v>615</v>
      </c>
      <c r="C28" s="443">
        <v>157.6</v>
      </c>
      <c r="D28" s="442">
        <v>157.6</v>
      </c>
      <c r="E28" s="552">
        <v>157.6</v>
      </c>
      <c r="F28" s="442">
        <v>157.6</v>
      </c>
      <c r="G28" s="438">
        <f t="shared" si="0"/>
        <v>0</v>
      </c>
      <c r="H28" s="439">
        <f t="shared" si="1"/>
        <v>0</v>
      </c>
      <c r="I28" s="428"/>
      <c r="J28" s="428"/>
      <c r="K28" s="371"/>
      <c r="L28" s="371"/>
    </row>
    <row r="29" spans="1:12" ht="12.75">
      <c r="A29" s="440"/>
      <c r="B29" s="441" t="s">
        <v>625</v>
      </c>
      <c r="C29" s="442">
        <v>157.6</v>
      </c>
      <c r="D29" s="442">
        <v>157.6</v>
      </c>
      <c r="E29" s="71">
        <v>157.6</v>
      </c>
      <c r="F29" s="442">
        <v>157.6</v>
      </c>
      <c r="G29" s="438">
        <f t="shared" si="0"/>
        <v>0</v>
      </c>
      <c r="H29" s="439">
        <f t="shared" si="1"/>
        <v>0</v>
      </c>
      <c r="I29" s="428"/>
      <c r="J29" s="428"/>
      <c r="K29" s="371"/>
      <c r="L29" s="371"/>
    </row>
    <row r="30" spans="1:12" ht="12.75">
      <c r="A30" s="435"/>
      <c r="B30" s="436" t="s">
        <v>626</v>
      </c>
      <c r="C30" s="442">
        <v>181.773</v>
      </c>
      <c r="D30" s="442">
        <v>104.282</v>
      </c>
      <c r="E30" s="71">
        <v>72</v>
      </c>
      <c r="F30" s="442">
        <v>46.527</v>
      </c>
      <c r="G30" s="438">
        <f t="shared" si="0"/>
        <v>-77.491</v>
      </c>
      <c r="H30" s="439">
        <f t="shared" si="1"/>
        <v>-25.473</v>
      </c>
      <c r="I30" s="428"/>
      <c r="J30" s="428"/>
      <c r="K30" s="371"/>
      <c r="L30" s="371"/>
    </row>
    <row r="31" spans="1:12" ht="12.75">
      <c r="A31" s="435"/>
      <c r="B31" s="436" t="s">
        <v>627</v>
      </c>
      <c r="C31" s="442">
        <v>181.8</v>
      </c>
      <c r="D31" s="442">
        <v>104.282</v>
      </c>
      <c r="E31" s="71">
        <v>104.282</v>
      </c>
      <c r="F31" s="442">
        <v>104.282</v>
      </c>
      <c r="G31" s="438">
        <f t="shared" si="0"/>
        <v>-77.51800000000001</v>
      </c>
      <c r="H31" s="439">
        <f t="shared" si="1"/>
        <v>0</v>
      </c>
      <c r="I31" s="428"/>
      <c r="J31" s="428"/>
      <c r="K31" s="371"/>
      <c r="L31" s="371"/>
    </row>
    <row r="32" spans="1:12" ht="12.75">
      <c r="A32" s="429">
        <v>6</v>
      </c>
      <c r="B32" s="430" t="s">
        <v>628</v>
      </c>
      <c r="C32" s="445">
        <v>-3946.4</v>
      </c>
      <c r="D32" s="445">
        <v>-23998.8</v>
      </c>
      <c r="E32" s="72">
        <v>8835.8</v>
      </c>
      <c r="F32" s="445">
        <v>-3364.2</v>
      </c>
      <c r="G32" s="433">
        <f t="shared" si="0"/>
        <v>-20052.399999999998</v>
      </c>
      <c r="H32" s="434">
        <f t="shared" si="1"/>
        <v>-12200</v>
      </c>
      <c r="I32" s="428"/>
      <c r="J32" s="428"/>
      <c r="K32" s="371"/>
      <c r="L32" s="371"/>
    </row>
    <row r="33" spans="1:12" ht="12.75">
      <c r="A33" s="429"/>
      <c r="B33" s="436" t="s">
        <v>532</v>
      </c>
      <c r="C33" s="442">
        <v>-3946.4</v>
      </c>
      <c r="D33" s="437">
        <v>-23998.8</v>
      </c>
      <c r="E33" s="71">
        <v>8835.8</v>
      </c>
      <c r="F33" s="443">
        <v>-3364.2</v>
      </c>
      <c r="G33" s="438">
        <f t="shared" si="0"/>
        <v>-20052.399999999998</v>
      </c>
      <c r="H33" s="439">
        <f t="shared" si="1"/>
        <v>-12200</v>
      </c>
      <c r="I33" s="428"/>
      <c r="J33" s="428"/>
      <c r="K33" s="371"/>
      <c r="L33" s="371"/>
    </row>
    <row r="34" spans="1:12" ht="12.75">
      <c r="A34" s="429">
        <v>7</v>
      </c>
      <c r="B34" s="430" t="s">
        <v>629</v>
      </c>
      <c r="C34" s="431">
        <v>107292.708</v>
      </c>
      <c r="D34" s="431">
        <v>91184.09769999998</v>
      </c>
      <c r="E34" s="551">
        <v>129709.53500000002</v>
      </c>
      <c r="F34" s="444">
        <v>117744.062</v>
      </c>
      <c r="G34" s="433">
        <f t="shared" si="0"/>
        <v>-16108.610300000015</v>
      </c>
      <c r="H34" s="434">
        <f t="shared" si="1"/>
        <v>-11965.473000000013</v>
      </c>
      <c r="I34" s="428"/>
      <c r="J34" s="428"/>
      <c r="K34" s="371"/>
      <c r="L34" s="371"/>
    </row>
    <row r="35" spans="1:12" ht="12.75">
      <c r="A35" s="429"/>
      <c r="B35" s="430" t="s">
        <v>630</v>
      </c>
      <c r="C35" s="437">
        <v>87079.613</v>
      </c>
      <c r="D35" s="447">
        <v>69466.48969999999</v>
      </c>
      <c r="E35" s="550">
        <v>104867.76500000001</v>
      </c>
      <c r="F35" s="443">
        <v>92493.606</v>
      </c>
      <c r="G35" s="438">
        <f t="shared" si="0"/>
        <v>-17613.123300000007</v>
      </c>
      <c r="H35" s="439">
        <f t="shared" si="1"/>
        <v>-12374.159000000014</v>
      </c>
      <c r="I35" s="428"/>
      <c r="J35" s="428"/>
      <c r="K35" s="371"/>
      <c r="L35" s="371"/>
    </row>
    <row r="36" spans="1:12" ht="12.75">
      <c r="A36" s="446"/>
      <c r="B36" s="441" t="s">
        <v>631</v>
      </c>
      <c r="C36" s="447">
        <v>14938.988000000003</v>
      </c>
      <c r="D36" s="449">
        <v>-527.0360000000037</v>
      </c>
      <c r="E36" s="554">
        <v>32918.622</v>
      </c>
      <c r="F36" s="449">
        <v>27187.356</v>
      </c>
      <c r="G36" s="438">
        <f t="shared" si="0"/>
        <v>-15466.024000000007</v>
      </c>
      <c r="H36" s="439">
        <f t="shared" si="1"/>
        <v>-5731.266000000003</v>
      </c>
      <c r="I36" s="428"/>
      <c r="J36" s="428"/>
      <c r="K36" s="371"/>
      <c r="L36" s="371"/>
    </row>
    <row r="37" spans="1:12" ht="12.75">
      <c r="A37" s="448"/>
      <c r="B37" s="441" t="s">
        <v>723</v>
      </c>
      <c r="C37" s="449">
        <v>72140.625</v>
      </c>
      <c r="D37" s="443">
        <v>69993.5257</v>
      </c>
      <c r="E37" s="555">
        <v>71949.14300000001</v>
      </c>
      <c r="F37" s="443">
        <v>65306.25</v>
      </c>
      <c r="G37" s="438">
        <f t="shared" si="0"/>
        <v>-2147.0993000000017</v>
      </c>
      <c r="H37" s="439">
        <f t="shared" si="1"/>
        <v>-6642.893000000011</v>
      </c>
      <c r="I37" s="428"/>
      <c r="J37" s="428"/>
      <c r="K37" s="371"/>
      <c r="L37" s="371"/>
    </row>
    <row r="38" spans="1:12" ht="12.75">
      <c r="A38" s="446"/>
      <c r="B38" s="430" t="s">
        <v>632</v>
      </c>
      <c r="C38" s="444">
        <v>20213.095</v>
      </c>
      <c r="D38" s="445">
        <v>21717.608</v>
      </c>
      <c r="E38" s="553">
        <v>24841.77</v>
      </c>
      <c r="F38" s="561">
        <v>25250.456</v>
      </c>
      <c r="G38" s="433">
        <f t="shared" si="0"/>
        <v>1504.512999999999</v>
      </c>
      <c r="H38" s="434">
        <f t="shared" si="1"/>
        <v>408.6859999999979</v>
      </c>
      <c r="I38" s="428"/>
      <c r="J38" s="428"/>
      <c r="K38" s="371"/>
      <c r="L38" s="371"/>
    </row>
    <row r="39" spans="1:12" ht="13.5" thickBot="1">
      <c r="A39" s="246"/>
      <c r="B39" s="247"/>
      <c r="C39" s="248"/>
      <c r="D39" s="556"/>
      <c r="E39" s="248"/>
      <c r="F39" s="557"/>
      <c r="G39" s="248"/>
      <c r="H39" s="249"/>
      <c r="K39" s="371"/>
      <c r="L39" s="371"/>
    </row>
    <row r="40" spans="1:8" ht="12.75">
      <c r="A40" s="58"/>
      <c r="B40" s="58"/>
      <c r="C40" s="58"/>
      <c r="D40" s="151"/>
      <c r="E40" s="58"/>
      <c r="F40" s="151"/>
      <c r="G40" s="58"/>
      <c r="H40" s="58"/>
    </row>
    <row r="41" spans="1:8" ht="12.75">
      <c r="A41" s="58"/>
      <c r="B41" s="58"/>
      <c r="C41" s="58"/>
      <c r="D41" s="151"/>
      <c r="E41" s="58"/>
      <c r="F41" s="151"/>
      <c r="G41" s="58"/>
      <c r="H41" s="375"/>
    </row>
    <row r="42" spans="1:8" ht="12.75">
      <c r="A42" s="58"/>
      <c r="B42" s="58"/>
      <c r="C42" s="58"/>
      <c r="D42" s="151"/>
      <c r="E42" s="58"/>
      <c r="F42" s="151"/>
      <c r="G42" s="58"/>
      <c r="H42" s="151"/>
    </row>
    <row r="43" spans="1:8" ht="12.75">
      <c r="A43" s="58"/>
      <c r="B43" s="58"/>
      <c r="C43" s="58"/>
      <c r="D43" s="151"/>
      <c r="E43" s="58"/>
      <c r="F43" s="151"/>
      <c r="G43" s="58"/>
      <c r="H43" s="58"/>
    </row>
  </sheetData>
  <mergeCells count="6">
    <mergeCell ref="A1:H1"/>
    <mergeCell ref="A2:H2"/>
    <mergeCell ref="A5:A7"/>
    <mergeCell ref="B5:B7"/>
    <mergeCell ref="G5:H5"/>
    <mergeCell ref="G6:H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2" sqref="B2:G2"/>
    </sheetView>
  </sheetViews>
  <sheetFormatPr defaultColWidth="9.140625" defaultRowHeight="12.75"/>
  <cols>
    <col min="1" max="1" width="5.7109375" style="74" customWidth="1"/>
    <col min="2" max="2" width="34.7109375" style="74" customWidth="1"/>
    <col min="3" max="4" width="9.421875" style="74" customWidth="1"/>
    <col min="5" max="5" width="10.00390625" style="74" customWidth="1"/>
    <col min="6" max="6" width="9.8515625" style="74" customWidth="1"/>
    <col min="7" max="7" width="10.140625" style="74" customWidth="1"/>
    <col min="8" max="16384" width="9.140625" style="74" customWidth="1"/>
  </cols>
  <sheetData>
    <row r="1" spans="2:7" ht="15.75" customHeight="1">
      <c r="B1" s="904" t="s">
        <v>317</v>
      </c>
      <c r="C1" s="904"/>
      <c r="D1" s="904"/>
      <c r="E1" s="904"/>
      <c r="F1" s="904"/>
      <c r="G1" s="904"/>
    </row>
    <row r="2" spans="2:7" ht="15.75">
      <c r="B2" s="905" t="s">
        <v>691</v>
      </c>
      <c r="C2" s="905"/>
      <c r="D2" s="905"/>
      <c r="E2" s="905"/>
      <c r="F2" s="905"/>
      <c r="G2" s="905"/>
    </row>
    <row r="3" spans="2:7" ht="15.75">
      <c r="B3" s="86" t="s">
        <v>127</v>
      </c>
      <c r="C3" s="87"/>
      <c r="D3" s="87"/>
      <c r="E3" s="87"/>
      <c r="F3" s="88"/>
      <c r="G3" s="88"/>
    </row>
    <row r="4" spans="2:7" ht="16.5" thickBot="1">
      <c r="B4" s="73" t="s">
        <v>347</v>
      </c>
      <c r="G4" s="148" t="s">
        <v>352</v>
      </c>
    </row>
    <row r="5" spans="2:7" ht="12.75" customHeight="1">
      <c r="B5" s="906"/>
      <c r="C5" s="908" t="s">
        <v>694</v>
      </c>
      <c r="D5" s="908" t="s">
        <v>591</v>
      </c>
      <c r="E5" s="908" t="s">
        <v>735</v>
      </c>
      <c r="F5" s="910" t="s">
        <v>737</v>
      </c>
      <c r="G5" s="911"/>
    </row>
    <row r="6" spans="2:7" ht="12.75">
      <c r="B6" s="907"/>
      <c r="C6" s="909"/>
      <c r="D6" s="909"/>
      <c r="E6" s="909"/>
      <c r="F6" s="369" t="s">
        <v>266</v>
      </c>
      <c r="G6" s="713" t="s">
        <v>736</v>
      </c>
    </row>
    <row r="7" spans="2:7" ht="12.75">
      <c r="B7" s="714"/>
      <c r="C7" s="370"/>
      <c r="D7" s="370"/>
      <c r="E7" s="370"/>
      <c r="F7" s="370"/>
      <c r="G7" s="715"/>
    </row>
    <row r="8" spans="2:7" ht="12.75">
      <c r="B8" s="716" t="s">
        <v>318</v>
      </c>
      <c r="C8" s="75">
        <v>33552.8</v>
      </c>
      <c r="D8" s="75">
        <v>39707.7</v>
      </c>
      <c r="E8" s="75">
        <v>35802.6</v>
      </c>
      <c r="F8" s="75">
        <v>18.343923606971686</v>
      </c>
      <c r="G8" s="717">
        <v>-9.834616459779838</v>
      </c>
    </row>
    <row r="9" spans="2:7" ht="12.75">
      <c r="B9" s="718"/>
      <c r="C9" s="76"/>
      <c r="D9" s="75"/>
      <c r="E9" s="75"/>
      <c r="F9" s="75"/>
      <c r="G9" s="717"/>
    </row>
    <row r="10" spans="2:7" ht="12.75">
      <c r="B10" s="718" t="s">
        <v>662</v>
      </c>
      <c r="C10" s="76">
        <v>23276.8</v>
      </c>
      <c r="D10" s="76">
        <v>23841.8</v>
      </c>
      <c r="E10" s="76">
        <v>22744.1</v>
      </c>
      <c r="F10" s="76">
        <v>2.4273095958207307</v>
      </c>
      <c r="G10" s="719">
        <v>-4.604098683824205</v>
      </c>
    </row>
    <row r="11" spans="2:7" ht="12.75">
      <c r="B11" s="720" t="s">
        <v>663</v>
      </c>
      <c r="C11" s="77">
        <v>10276</v>
      </c>
      <c r="D11" s="77">
        <v>15865.9</v>
      </c>
      <c r="E11" s="77">
        <v>13058.5</v>
      </c>
      <c r="F11" s="77">
        <v>54.397625535227746</v>
      </c>
      <c r="G11" s="721">
        <v>-17.69455246787136</v>
      </c>
    </row>
    <row r="12" spans="2:7" ht="12.75">
      <c r="B12" s="714"/>
      <c r="C12" s="76"/>
      <c r="D12" s="76"/>
      <c r="E12" s="76"/>
      <c r="F12" s="75"/>
      <c r="G12" s="717"/>
    </row>
    <row r="13" spans="2:7" ht="12.75">
      <c r="B13" s="716" t="s">
        <v>319</v>
      </c>
      <c r="C13" s="75">
        <v>124167.6</v>
      </c>
      <c r="D13" s="75">
        <v>156197.2</v>
      </c>
      <c r="E13" s="75">
        <v>222068.3</v>
      </c>
      <c r="F13" s="75">
        <v>25.79545710797339</v>
      </c>
      <c r="G13" s="717">
        <v>42.17175467934126</v>
      </c>
    </row>
    <row r="14" spans="2:7" ht="12.75">
      <c r="B14" s="718"/>
      <c r="C14" s="76"/>
      <c r="D14" s="75"/>
      <c r="E14" s="75"/>
      <c r="F14" s="75"/>
      <c r="G14" s="717"/>
    </row>
    <row r="15" spans="2:7" ht="12.75">
      <c r="B15" s="718" t="s">
        <v>664</v>
      </c>
      <c r="C15" s="76">
        <v>78740.6</v>
      </c>
      <c r="D15" s="76">
        <v>87728.3</v>
      </c>
      <c r="E15" s="76">
        <v>119377.1</v>
      </c>
      <c r="F15" s="76">
        <v>11.414314851550515</v>
      </c>
      <c r="G15" s="719">
        <v>36.07592988807491</v>
      </c>
    </row>
    <row r="16" spans="2:7" ht="12.75">
      <c r="B16" s="720" t="s">
        <v>665</v>
      </c>
      <c r="C16" s="77">
        <v>45427</v>
      </c>
      <c r="D16" s="77">
        <v>68468.9</v>
      </c>
      <c r="E16" s="77">
        <v>102691.2</v>
      </c>
      <c r="F16" s="77">
        <v>50.722918088361524</v>
      </c>
      <c r="G16" s="721">
        <v>49.98225471710518</v>
      </c>
    </row>
    <row r="17" spans="2:7" ht="12.75">
      <c r="B17" s="714"/>
      <c r="C17" s="76"/>
      <c r="D17" s="75"/>
      <c r="E17" s="75"/>
      <c r="F17" s="75"/>
      <c r="G17" s="717"/>
    </row>
    <row r="18" spans="2:7" ht="12.75">
      <c r="B18" s="716" t="s">
        <v>320</v>
      </c>
      <c r="C18" s="75">
        <v>-90614.8</v>
      </c>
      <c r="D18" s="75">
        <v>-116489.5</v>
      </c>
      <c r="E18" s="75">
        <v>-186265.7</v>
      </c>
      <c r="F18" s="75">
        <v>28.5546069736952</v>
      </c>
      <c r="G18" s="717">
        <v>59.8991325398427</v>
      </c>
    </row>
    <row r="19" spans="2:7" ht="12.75">
      <c r="B19" s="718"/>
      <c r="C19" s="76"/>
      <c r="D19" s="76"/>
      <c r="E19" s="76"/>
      <c r="F19" s="75"/>
      <c r="G19" s="717"/>
    </row>
    <row r="20" spans="2:7" ht="12.75">
      <c r="B20" s="718" t="s">
        <v>666</v>
      </c>
      <c r="C20" s="76">
        <v>-55463.8</v>
      </c>
      <c r="D20" s="76">
        <v>-63886.5</v>
      </c>
      <c r="E20" s="76">
        <v>-96633</v>
      </c>
      <c r="F20" s="76">
        <v>15.185941100321259</v>
      </c>
      <c r="G20" s="719">
        <v>51.25730788194693</v>
      </c>
    </row>
    <row r="21" spans="2:7" ht="12.75">
      <c r="B21" s="720" t="s">
        <v>667</v>
      </c>
      <c r="C21" s="77">
        <v>-35151</v>
      </c>
      <c r="D21" s="77">
        <v>-52603</v>
      </c>
      <c r="E21" s="77">
        <v>-89632.7</v>
      </c>
      <c r="F21" s="77">
        <v>49.64865864413528</v>
      </c>
      <c r="G21" s="721">
        <v>70.39465429728347</v>
      </c>
    </row>
    <row r="22" spans="2:7" ht="12.75">
      <c r="B22" s="714"/>
      <c r="C22" s="76"/>
      <c r="D22" s="76"/>
      <c r="E22" s="76"/>
      <c r="F22" s="75"/>
      <c r="G22" s="717"/>
    </row>
    <row r="23" spans="2:7" ht="12.75">
      <c r="B23" s="716" t="s">
        <v>321</v>
      </c>
      <c r="C23" s="75">
        <v>157720.4</v>
      </c>
      <c r="D23" s="75">
        <v>195904.9</v>
      </c>
      <c r="E23" s="75">
        <v>257870.9</v>
      </c>
      <c r="F23" s="75">
        <v>24.210248008501082</v>
      </c>
      <c r="G23" s="717">
        <v>31.63065344460506</v>
      </c>
    </row>
    <row r="24" spans="2:7" ht="12.75">
      <c r="B24" s="718"/>
      <c r="C24" s="76"/>
      <c r="D24" s="76"/>
      <c r="E24" s="76"/>
      <c r="F24" s="75"/>
      <c r="G24" s="717"/>
    </row>
    <row r="25" spans="2:7" ht="12.75">
      <c r="B25" s="718" t="s">
        <v>666</v>
      </c>
      <c r="C25" s="76">
        <v>102017.4</v>
      </c>
      <c r="D25" s="76">
        <v>111570.1</v>
      </c>
      <c r="E25" s="76">
        <v>142121.2</v>
      </c>
      <c r="F25" s="76">
        <v>9.36379480363152</v>
      </c>
      <c r="G25" s="719">
        <v>27.382874085440463</v>
      </c>
    </row>
    <row r="26" spans="2:7" ht="13.5" thickBot="1">
      <c r="B26" s="722" t="s">
        <v>667</v>
      </c>
      <c r="C26" s="723">
        <v>55703</v>
      </c>
      <c r="D26" s="723">
        <v>84334.8</v>
      </c>
      <c r="E26" s="723">
        <v>115749.7</v>
      </c>
      <c r="F26" s="723">
        <v>51.40082221783385</v>
      </c>
      <c r="G26" s="724">
        <v>37.25022173527418</v>
      </c>
    </row>
    <row r="27" spans="4:5" ht="12.75">
      <c r="D27" s="78"/>
      <c r="E27" s="78"/>
    </row>
    <row r="28" spans="3:5" ht="13.5" thickBot="1">
      <c r="C28" s="78"/>
      <c r="D28" s="78"/>
      <c r="E28" s="485"/>
    </row>
    <row r="29" spans="2:5" ht="12.75">
      <c r="B29" s="725" t="s">
        <v>656</v>
      </c>
      <c r="C29" s="726">
        <v>27.022186141956517</v>
      </c>
      <c r="D29" s="726">
        <v>25.421518439511075</v>
      </c>
      <c r="E29" s="727">
        <v>16.122337136817816</v>
      </c>
    </row>
    <row r="30" spans="2:5" ht="12.75">
      <c r="B30" s="728" t="s">
        <v>668</v>
      </c>
      <c r="C30" s="79">
        <v>29.561369865101355</v>
      </c>
      <c r="D30" s="79">
        <v>27.176863110307618</v>
      </c>
      <c r="E30" s="729">
        <v>19.05231405353288</v>
      </c>
    </row>
    <row r="31" spans="2:5" ht="12.75">
      <c r="B31" s="730" t="s">
        <v>669</v>
      </c>
      <c r="C31" s="77">
        <v>22.620908270411867</v>
      </c>
      <c r="D31" s="77">
        <v>23.172418426468077</v>
      </c>
      <c r="E31" s="721">
        <v>12.716279486460378</v>
      </c>
    </row>
    <row r="32" spans="2:5" ht="12.75">
      <c r="B32" s="901" t="s">
        <v>757</v>
      </c>
      <c r="C32" s="912"/>
      <c r="D32" s="912"/>
      <c r="E32" s="913"/>
    </row>
    <row r="33" spans="2:5" ht="12.75">
      <c r="B33" s="728" t="s">
        <v>668</v>
      </c>
      <c r="C33" s="79">
        <v>69.37364392837557</v>
      </c>
      <c r="D33" s="80">
        <v>60.04326616751915</v>
      </c>
      <c r="E33" s="731">
        <v>63.52639193801567</v>
      </c>
    </row>
    <row r="34" spans="2:5" ht="12.75">
      <c r="B34" s="730" t="s">
        <v>669</v>
      </c>
      <c r="C34" s="77">
        <v>30.62635607162442</v>
      </c>
      <c r="D34" s="81">
        <v>39.95673383248086</v>
      </c>
      <c r="E34" s="732">
        <v>36.47360806198432</v>
      </c>
    </row>
    <row r="35" spans="2:5" ht="12.75">
      <c r="B35" s="901" t="s">
        <v>758</v>
      </c>
      <c r="C35" s="902"/>
      <c r="D35" s="902"/>
      <c r="E35" s="903"/>
    </row>
    <row r="36" spans="2:5" ht="12.75">
      <c r="B36" s="728" t="s">
        <v>668</v>
      </c>
      <c r="C36" s="79">
        <v>63.414771647354065</v>
      </c>
      <c r="D36" s="80">
        <v>56.16509130765468</v>
      </c>
      <c r="E36" s="731">
        <v>53.756929737382606</v>
      </c>
    </row>
    <row r="37" spans="2:5" ht="12.75">
      <c r="B37" s="730" t="s">
        <v>669</v>
      </c>
      <c r="C37" s="77">
        <v>36.585228352645935</v>
      </c>
      <c r="D37" s="81">
        <v>43.83490869234531</v>
      </c>
      <c r="E37" s="732">
        <v>46.2430702626174</v>
      </c>
    </row>
    <row r="38" spans="2:5" ht="12.75">
      <c r="B38" s="901" t="s">
        <v>759</v>
      </c>
      <c r="C38" s="902"/>
      <c r="D38" s="902"/>
      <c r="E38" s="903"/>
    </row>
    <row r="39" spans="2:5" ht="12.75">
      <c r="B39" s="728" t="s">
        <v>668</v>
      </c>
      <c r="C39" s="79">
        <v>61.20832358510972</v>
      </c>
      <c r="D39" s="80">
        <v>54.843140368874444</v>
      </c>
      <c r="E39" s="731">
        <v>51.87911676706983</v>
      </c>
    </row>
    <row r="40" spans="2:5" ht="12.75">
      <c r="B40" s="730" t="s">
        <v>669</v>
      </c>
      <c r="C40" s="77">
        <v>38.79167641489028</v>
      </c>
      <c r="D40" s="81">
        <v>45.15685963112555</v>
      </c>
      <c r="E40" s="732">
        <v>48.12088323293016</v>
      </c>
    </row>
    <row r="41" spans="2:5" ht="12.75">
      <c r="B41" s="901" t="s">
        <v>760</v>
      </c>
      <c r="C41" s="902"/>
      <c r="D41" s="902"/>
      <c r="E41" s="903"/>
    </row>
    <row r="42" spans="2:5" ht="12.75">
      <c r="B42" s="728" t="s">
        <v>668</v>
      </c>
      <c r="C42" s="79">
        <v>64.68243803591672</v>
      </c>
      <c r="D42" s="80">
        <v>56.95115334021763</v>
      </c>
      <c r="E42" s="731">
        <v>55.11331445308486</v>
      </c>
    </row>
    <row r="43" spans="2:5" ht="12.75">
      <c r="B43" s="733" t="s">
        <v>669</v>
      </c>
      <c r="C43" s="77">
        <v>35.317561964083275</v>
      </c>
      <c r="D43" s="81">
        <v>43.04884665978238</v>
      </c>
      <c r="E43" s="732">
        <v>44.886685546915146</v>
      </c>
    </row>
    <row r="44" spans="2:5" ht="12.75">
      <c r="B44" s="901" t="s">
        <v>761</v>
      </c>
      <c r="C44" s="902"/>
      <c r="D44" s="902"/>
      <c r="E44" s="903"/>
    </row>
    <row r="45" spans="2:5" ht="12.75">
      <c r="B45" s="733" t="s">
        <v>670</v>
      </c>
      <c r="C45" s="79">
        <v>21.273595552636188</v>
      </c>
      <c r="D45" s="79">
        <v>20.268865148344936</v>
      </c>
      <c r="E45" s="729">
        <v>13.88392408759577</v>
      </c>
    </row>
    <row r="46" spans="2:5" ht="13.5" thickBot="1">
      <c r="B46" s="734" t="s">
        <v>671</v>
      </c>
      <c r="C46" s="723">
        <v>78.72640444736382</v>
      </c>
      <c r="D46" s="723">
        <v>79.73113485165507</v>
      </c>
      <c r="E46" s="724">
        <v>86.11607591240423</v>
      </c>
    </row>
    <row r="47" ht="12.75">
      <c r="B47" s="74" t="s">
        <v>592</v>
      </c>
    </row>
    <row r="48" ht="12.75">
      <c r="B48" s="74" t="s">
        <v>8</v>
      </c>
    </row>
    <row r="49" ht="12.75">
      <c r="B49" s="74" t="s">
        <v>9</v>
      </c>
    </row>
    <row r="50" ht="12.75">
      <c r="B50" s="74" t="s">
        <v>593</v>
      </c>
    </row>
  </sheetData>
  <mergeCells count="12">
    <mergeCell ref="B38:E38"/>
    <mergeCell ref="B41:E41"/>
    <mergeCell ref="B44:E44"/>
    <mergeCell ref="B1:G1"/>
    <mergeCell ref="B2:G2"/>
    <mergeCell ref="B5:B6"/>
    <mergeCell ref="C5:C6"/>
    <mergeCell ref="D5:D6"/>
    <mergeCell ref="E5:E6"/>
    <mergeCell ref="F5:G5"/>
    <mergeCell ref="B32:E32"/>
    <mergeCell ref="B35:E3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9" customWidth="1"/>
    <col min="2" max="2" width="22.7109375" style="9" customWidth="1"/>
    <col min="3" max="3" width="10.140625" style="9" customWidth="1"/>
    <col min="4" max="4" width="10.8515625" style="9" customWidth="1"/>
    <col min="5" max="5" width="10.57421875" style="9" customWidth="1"/>
    <col min="6" max="6" width="10.8515625" style="9" customWidth="1"/>
    <col min="7" max="7" width="10.57421875" style="9" customWidth="1"/>
    <col min="8" max="16384" width="9.140625" style="9" customWidth="1"/>
  </cols>
  <sheetData>
    <row r="1" spans="1:7" ht="12.75">
      <c r="A1" s="801" t="s">
        <v>611</v>
      </c>
      <c r="B1" s="801"/>
      <c r="C1" s="801"/>
      <c r="D1" s="801"/>
      <c r="E1" s="801"/>
      <c r="F1" s="801"/>
      <c r="G1" s="801"/>
    </row>
    <row r="2" spans="1:8" ht="12.75" customHeight="1">
      <c r="A2" s="137" t="s">
        <v>522</v>
      </c>
      <c r="B2" s="137"/>
      <c r="C2" s="137"/>
      <c r="D2" s="137"/>
      <c r="E2" s="137"/>
      <c r="F2" s="137"/>
      <c r="G2" s="137"/>
      <c r="H2" s="491"/>
    </row>
    <row r="3" spans="1:7" ht="12.75">
      <c r="A3" s="139"/>
      <c r="B3" s="139"/>
      <c r="C3" s="139"/>
      <c r="D3" s="735"/>
      <c r="E3" s="735"/>
      <c r="F3" s="139"/>
      <c r="G3" s="736" t="s">
        <v>890</v>
      </c>
    </row>
    <row r="4" spans="1:7" ht="12.75" customHeight="1">
      <c r="A4" s="607"/>
      <c r="B4" s="737"/>
      <c r="C4" s="914" t="s">
        <v>127</v>
      </c>
      <c r="D4" s="914"/>
      <c r="E4" s="914"/>
      <c r="F4" s="915" t="s">
        <v>737</v>
      </c>
      <c r="G4" s="915"/>
    </row>
    <row r="5" spans="1:7" ht="12.75">
      <c r="A5" s="204"/>
      <c r="B5" s="204"/>
      <c r="C5" s="738" t="s">
        <v>694</v>
      </c>
      <c r="D5" s="738" t="s">
        <v>591</v>
      </c>
      <c r="E5" s="738" t="s">
        <v>735</v>
      </c>
      <c r="F5" s="738" t="s">
        <v>266</v>
      </c>
      <c r="G5" s="738" t="s">
        <v>736</v>
      </c>
    </row>
    <row r="6" spans="1:7" ht="12.75">
      <c r="A6" s="27"/>
      <c r="B6" s="739" t="s">
        <v>762</v>
      </c>
      <c r="C6" s="740">
        <v>19346.142</v>
      </c>
      <c r="D6" s="740">
        <v>16874.296</v>
      </c>
      <c r="E6" s="740">
        <v>16630.557000000004</v>
      </c>
      <c r="F6" s="741">
        <v>-12.776945398209122</v>
      </c>
      <c r="G6" s="741">
        <v>-1.4444395191360542</v>
      </c>
    </row>
    <row r="7" spans="1:7" ht="12.75">
      <c r="A7" s="742">
        <f>+'[2]Exp com Ind'!B10</f>
        <v>1</v>
      </c>
      <c r="B7" s="50" t="s">
        <v>62</v>
      </c>
      <c r="C7" s="156">
        <v>400.04200000000003</v>
      </c>
      <c r="D7" s="82">
        <v>289.79600000000005</v>
      </c>
      <c r="E7" s="82">
        <v>210.85700000000003</v>
      </c>
      <c r="F7" s="82">
        <v>-27.55860634633362</v>
      </c>
      <c r="G7" s="82">
        <v>-27.239506411406637</v>
      </c>
    </row>
    <row r="8" spans="1:7" ht="12.75">
      <c r="A8" s="742">
        <f>+'[2]Exp com Ind'!B11</f>
        <v>2</v>
      </c>
      <c r="B8" s="50" t="s">
        <v>763</v>
      </c>
      <c r="C8" s="156">
        <v>0</v>
      </c>
      <c r="D8" s="82">
        <v>2.2</v>
      </c>
      <c r="E8" s="82">
        <v>30.3</v>
      </c>
      <c r="F8" s="82" t="s">
        <v>734</v>
      </c>
      <c r="G8" s="82" t="s">
        <v>734</v>
      </c>
    </row>
    <row r="9" spans="1:7" ht="12.75">
      <c r="A9" s="742">
        <f>+'[2]Exp com Ind'!B12</f>
        <v>3</v>
      </c>
      <c r="B9" s="50" t="s">
        <v>63</v>
      </c>
      <c r="C9" s="156">
        <v>0.5</v>
      </c>
      <c r="D9" s="82">
        <v>151.2</v>
      </c>
      <c r="E9" s="82">
        <v>0</v>
      </c>
      <c r="F9" s="82" t="s">
        <v>734</v>
      </c>
      <c r="G9" s="82">
        <v>-100</v>
      </c>
    </row>
    <row r="10" spans="1:7" ht="12.75">
      <c r="A10" s="742">
        <f>+'[2]Exp com Ind'!B13</f>
        <v>4</v>
      </c>
      <c r="B10" s="50" t="s">
        <v>64</v>
      </c>
      <c r="C10" s="156">
        <v>156.7</v>
      </c>
      <c r="D10" s="82">
        <v>102.1</v>
      </c>
      <c r="E10" s="82">
        <v>54.2</v>
      </c>
      <c r="F10" s="82">
        <v>-34.84365028717295</v>
      </c>
      <c r="G10" s="82">
        <v>-46.91478942213516</v>
      </c>
    </row>
    <row r="11" spans="1:7" ht="12.75">
      <c r="A11" s="742">
        <f>+'[2]Exp com Ind'!B14</f>
        <v>5</v>
      </c>
      <c r="B11" s="50" t="s">
        <v>65</v>
      </c>
      <c r="C11" s="156">
        <v>33.6</v>
      </c>
      <c r="D11" s="82">
        <v>4.3</v>
      </c>
      <c r="E11" s="82">
        <v>32.6</v>
      </c>
      <c r="F11" s="82">
        <v>-87.20238095238095</v>
      </c>
      <c r="G11" s="82">
        <v>658.1395348837209</v>
      </c>
    </row>
    <row r="12" spans="1:7" ht="12.75">
      <c r="A12" s="742">
        <f>+'[2]Exp com Ind'!B15</f>
        <v>6</v>
      </c>
      <c r="B12" s="50" t="s">
        <v>73</v>
      </c>
      <c r="C12" s="156">
        <v>662.3</v>
      </c>
      <c r="D12" s="82">
        <v>581.4</v>
      </c>
      <c r="E12" s="82">
        <v>936.7</v>
      </c>
      <c r="F12" s="82">
        <v>-12.215008304393777</v>
      </c>
      <c r="G12" s="82">
        <v>61.111111111111114</v>
      </c>
    </row>
    <row r="13" spans="1:7" ht="12.75">
      <c r="A13" s="742">
        <f>+'[2]Exp com Ind'!B16</f>
        <v>7</v>
      </c>
      <c r="B13" s="50" t="s">
        <v>74</v>
      </c>
      <c r="C13" s="156">
        <v>278.5</v>
      </c>
      <c r="D13" s="82">
        <v>532.7</v>
      </c>
      <c r="E13" s="82">
        <v>880.1</v>
      </c>
      <c r="F13" s="82">
        <v>91.27468581687609</v>
      </c>
      <c r="G13" s="82">
        <v>65.2149427445091</v>
      </c>
    </row>
    <row r="14" spans="1:7" ht="12.75">
      <c r="A14" s="742">
        <f>+'[2]Exp com Ind'!B17</f>
        <v>8</v>
      </c>
      <c r="B14" s="50" t="s">
        <v>75</v>
      </c>
      <c r="C14" s="156">
        <v>91.2</v>
      </c>
      <c r="D14" s="82">
        <v>229.4</v>
      </c>
      <c r="E14" s="82">
        <v>76.3</v>
      </c>
      <c r="F14" s="82">
        <v>151.5350877192983</v>
      </c>
      <c r="G14" s="82">
        <v>-66.73931996512641</v>
      </c>
    </row>
    <row r="15" spans="1:7" ht="12.75">
      <c r="A15" s="742">
        <f>+'[2]Exp com Ind'!B18</f>
        <v>9</v>
      </c>
      <c r="B15" s="50" t="s">
        <v>76</v>
      </c>
      <c r="C15" s="156">
        <v>213.9</v>
      </c>
      <c r="D15" s="82">
        <v>157.4</v>
      </c>
      <c r="E15" s="82">
        <v>13.9</v>
      </c>
      <c r="F15" s="82">
        <v>-26.414212248714364</v>
      </c>
      <c r="G15" s="82">
        <v>-91.1689961880559</v>
      </c>
    </row>
    <row r="16" spans="1:7" ht="12.75">
      <c r="A16" s="742">
        <f>+'[2]Exp com Ind'!B19</f>
        <v>10</v>
      </c>
      <c r="B16" s="50" t="s">
        <v>77</v>
      </c>
      <c r="C16" s="156">
        <v>11.4</v>
      </c>
      <c r="D16" s="82">
        <v>14.3</v>
      </c>
      <c r="E16" s="82">
        <v>7</v>
      </c>
      <c r="F16" s="82">
        <v>25.438596491228083</v>
      </c>
      <c r="G16" s="82">
        <v>-51.048951048951054</v>
      </c>
    </row>
    <row r="17" spans="1:7" ht="12.75">
      <c r="A17" s="742">
        <f>+'[2]Exp com Ind'!B20</f>
        <v>11</v>
      </c>
      <c r="B17" s="50" t="s">
        <v>78</v>
      </c>
      <c r="C17" s="156">
        <v>419</v>
      </c>
      <c r="D17" s="82">
        <v>485.5</v>
      </c>
      <c r="E17" s="82">
        <v>544.7</v>
      </c>
      <c r="F17" s="82">
        <v>15.871121718377097</v>
      </c>
      <c r="G17" s="82">
        <v>12.193614830072079</v>
      </c>
    </row>
    <row r="18" spans="1:7" ht="12.75">
      <c r="A18" s="742">
        <f>+'[2]Exp com Ind'!B21</f>
        <v>12</v>
      </c>
      <c r="B18" s="50" t="s">
        <v>79</v>
      </c>
      <c r="C18" s="156">
        <v>29.7</v>
      </c>
      <c r="D18" s="82">
        <v>44</v>
      </c>
      <c r="E18" s="82">
        <v>37.9</v>
      </c>
      <c r="F18" s="82">
        <v>48.14814814814815</v>
      </c>
      <c r="G18" s="82">
        <v>-13.863636363636374</v>
      </c>
    </row>
    <row r="19" spans="1:7" ht="12.75">
      <c r="A19" s="742">
        <f>+'[2]Exp com Ind'!B22</f>
        <v>13</v>
      </c>
      <c r="B19" s="50" t="s">
        <v>80</v>
      </c>
      <c r="C19" s="156">
        <v>0.1</v>
      </c>
      <c r="D19" s="82">
        <v>69.5</v>
      </c>
      <c r="E19" s="82">
        <v>1.8</v>
      </c>
      <c r="F19" s="82" t="s">
        <v>734</v>
      </c>
      <c r="G19" s="82">
        <v>-97.41007194244604</v>
      </c>
    </row>
    <row r="20" spans="1:7" ht="12.75">
      <c r="A20" s="742">
        <f>+'[2]Exp com Ind'!B23</f>
        <v>14</v>
      </c>
      <c r="B20" s="50" t="s">
        <v>81</v>
      </c>
      <c r="C20" s="156">
        <v>158.2</v>
      </c>
      <c r="D20" s="82">
        <v>520.8</v>
      </c>
      <c r="E20" s="82">
        <v>330.3</v>
      </c>
      <c r="F20" s="82">
        <v>229.20353982300884</v>
      </c>
      <c r="G20" s="82">
        <v>-36.578341013824875</v>
      </c>
    </row>
    <row r="21" spans="1:7" ht="12.75">
      <c r="A21" s="742">
        <f>+'[2]Exp com Ind'!B24</f>
        <v>15</v>
      </c>
      <c r="B21" s="50" t="s">
        <v>82</v>
      </c>
      <c r="C21" s="156">
        <v>1901.3</v>
      </c>
      <c r="D21" s="82">
        <v>4.2</v>
      </c>
      <c r="E21" s="82">
        <v>0</v>
      </c>
      <c r="F21" s="82">
        <v>-99.77909851154473</v>
      </c>
      <c r="G21" s="82">
        <v>-100</v>
      </c>
    </row>
    <row r="22" spans="1:7" ht="12.75">
      <c r="A22" s="742">
        <f>+'[2]Exp com Ind'!B25</f>
        <v>16</v>
      </c>
      <c r="B22" s="50" t="s">
        <v>83</v>
      </c>
      <c r="C22" s="156">
        <v>51.9</v>
      </c>
      <c r="D22" s="82">
        <v>49.4</v>
      </c>
      <c r="E22" s="82">
        <v>54.6</v>
      </c>
      <c r="F22" s="82">
        <v>-4.8169556840077234</v>
      </c>
      <c r="G22" s="82">
        <v>10.526315789473713</v>
      </c>
    </row>
    <row r="23" spans="1:7" ht="12.75">
      <c r="A23" s="742">
        <f>+'[2]Exp com Ind'!B26</f>
        <v>17</v>
      </c>
      <c r="B23" s="50" t="s">
        <v>84</v>
      </c>
      <c r="C23" s="156">
        <v>392.2</v>
      </c>
      <c r="D23" s="82">
        <v>236.4</v>
      </c>
      <c r="E23" s="82">
        <v>256.2</v>
      </c>
      <c r="F23" s="82">
        <v>-39.72463029066803</v>
      </c>
      <c r="G23" s="82">
        <v>8.375634517766528</v>
      </c>
    </row>
    <row r="24" spans="1:7" ht="12.75">
      <c r="A24" s="742">
        <f>+'[2]Exp com Ind'!B27</f>
        <v>18</v>
      </c>
      <c r="B24" s="50" t="s">
        <v>85</v>
      </c>
      <c r="C24" s="156">
        <v>14.8</v>
      </c>
      <c r="D24" s="82">
        <v>10.2</v>
      </c>
      <c r="E24" s="82">
        <v>11.1</v>
      </c>
      <c r="F24" s="82">
        <v>-31.081081081081095</v>
      </c>
      <c r="G24" s="82">
        <v>8.823529411764724</v>
      </c>
    </row>
    <row r="25" spans="1:7" ht="12.75">
      <c r="A25" s="742">
        <f>+'[2]Exp com Ind'!B28</f>
        <v>19</v>
      </c>
      <c r="B25" s="50" t="s">
        <v>86</v>
      </c>
      <c r="C25" s="156">
        <v>67.3</v>
      </c>
      <c r="D25" s="82">
        <v>72.5</v>
      </c>
      <c r="E25" s="82">
        <v>100.5</v>
      </c>
      <c r="F25" s="82">
        <v>7.726597325408619</v>
      </c>
      <c r="G25" s="82">
        <v>38.62068965517241</v>
      </c>
    </row>
    <row r="26" spans="1:7" ht="12.75">
      <c r="A26" s="742">
        <f>+'[2]Exp com Ind'!B29</f>
        <v>20</v>
      </c>
      <c r="B26" s="50" t="s">
        <v>87</v>
      </c>
      <c r="C26" s="156">
        <v>1054</v>
      </c>
      <c r="D26" s="82">
        <v>877.7</v>
      </c>
      <c r="E26" s="82">
        <v>968.4</v>
      </c>
      <c r="F26" s="82">
        <v>-16.72675521821631</v>
      </c>
      <c r="G26" s="82">
        <v>10.333827047966253</v>
      </c>
    </row>
    <row r="27" spans="1:7" ht="12.75">
      <c r="A27" s="742">
        <f>+'[2]Exp com Ind'!B30</f>
        <v>21</v>
      </c>
      <c r="B27" s="50" t="s">
        <v>88</v>
      </c>
      <c r="C27" s="156">
        <v>1623.5</v>
      </c>
      <c r="D27" s="82">
        <v>494.7</v>
      </c>
      <c r="E27" s="82">
        <v>1709.6</v>
      </c>
      <c r="F27" s="82">
        <v>-69.52879581151832</v>
      </c>
      <c r="G27" s="82">
        <v>245.58318172629873</v>
      </c>
    </row>
    <row r="28" spans="1:7" ht="12.75">
      <c r="A28" s="742"/>
      <c r="B28" s="50" t="s">
        <v>120</v>
      </c>
      <c r="C28" s="156">
        <v>366.2</v>
      </c>
      <c r="D28" s="82">
        <v>125.3</v>
      </c>
      <c r="E28" s="82">
        <v>285.3</v>
      </c>
      <c r="F28" s="82">
        <v>-65.78372474057892</v>
      </c>
      <c r="G28" s="82">
        <v>127.69353551476459</v>
      </c>
    </row>
    <row r="29" spans="1:7" ht="12.75">
      <c r="A29" s="742"/>
      <c r="B29" s="50" t="s">
        <v>121</v>
      </c>
      <c r="C29" s="156">
        <v>716.2</v>
      </c>
      <c r="D29" s="82">
        <v>124.1</v>
      </c>
      <c r="E29" s="82">
        <v>1208.8</v>
      </c>
      <c r="F29" s="82">
        <v>-82.67243786651773</v>
      </c>
      <c r="G29" s="82">
        <v>874.0531829170025</v>
      </c>
    </row>
    <row r="30" spans="1:7" ht="12.75">
      <c r="A30" s="742"/>
      <c r="B30" s="50" t="s">
        <v>122</v>
      </c>
      <c r="C30" s="156">
        <v>541.1</v>
      </c>
      <c r="D30" s="82">
        <v>245.3</v>
      </c>
      <c r="E30" s="82">
        <v>215.5</v>
      </c>
      <c r="F30" s="82">
        <v>-54.66642025503604</v>
      </c>
      <c r="G30" s="82">
        <v>-12.148389726865076</v>
      </c>
    </row>
    <row r="31" spans="1:7" ht="12.75">
      <c r="A31" s="742">
        <f>+'[2]Exp com Ind'!B34</f>
        <v>22</v>
      </c>
      <c r="B31" s="50" t="s">
        <v>89</v>
      </c>
      <c r="C31" s="156">
        <v>46.9</v>
      </c>
      <c r="D31" s="82">
        <v>15.5</v>
      </c>
      <c r="E31" s="82">
        <v>24.4</v>
      </c>
      <c r="F31" s="82">
        <v>-66.95095948827293</v>
      </c>
      <c r="G31" s="82">
        <v>57.419354838709666</v>
      </c>
    </row>
    <row r="32" spans="1:7" ht="12.75">
      <c r="A32" s="742">
        <f>+'[2]Exp com Ind'!B35</f>
        <v>23</v>
      </c>
      <c r="B32" s="50" t="s">
        <v>90</v>
      </c>
      <c r="C32" s="156">
        <v>648</v>
      </c>
      <c r="D32" s="82">
        <v>22.7</v>
      </c>
      <c r="E32" s="82">
        <v>334.4</v>
      </c>
      <c r="F32" s="82">
        <v>-96.49691358024691</v>
      </c>
      <c r="G32" s="82" t="s">
        <v>734</v>
      </c>
    </row>
    <row r="33" spans="1:7" ht="12.75">
      <c r="A33" s="742">
        <f>+'[2]Exp com Ind'!B36</f>
        <v>24</v>
      </c>
      <c r="B33" s="50" t="s">
        <v>91</v>
      </c>
      <c r="C33" s="156">
        <v>110.1</v>
      </c>
      <c r="D33" s="82">
        <v>154.8</v>
      </c>
      <c r="E33" s="82">
        <v>31.1</v>
      </c>
      <c r="F33" s="82">
        <v>40.59945504087193</v>
      </c>
      <c r="G33" s="82">
        <v>-79.9095607235142</v>
      </c>
    </row>
    <row r="34" spans="1:7" ht="12.75">
      <c r="A34" s="742">
        <f>+'[2]Exp com Ind'!B37</f>
        <v>25</v>
      </c>
      <c r="B34" s="50" t="s">
        <v>92</v>
      </c>
      <c r="C34" s="156">
        <v>87.1</v>
      </c>
      <c r="D34" s="82">
        <v>145.7</v>
      </c>
      <c r="E34" s="82">
        <v>81</v>
      </c>
      <c r="F34" s="82">
        <v>67.27898966704936</v>
      </c>
      <c r="G34" s="82">
        <v>-44.40631434454359</v>
      </c>
    </row>
    <row r="35" spans="1:7" ht="12.75">
      <c r="A35" s="742">
        <f>+'[2]Exp com Ind'!B38</f>
        <v>26</v>
      </c>
      <c r="B35" s="50" t="s">
        <v>93</v>
      </c>
      <c r="C35" s="156">
        <v>30.9</v>
      </c>
      <c r="D35" s="82">
        <v>45.6</v>
      </c>
      <c r="E35" s="82">
        <v>8.1</v>
      </c>
      <c r="F35" s="82">
        <v>47.57281553398059</v>
      </c>
      <c r="G35" s="82">
        <v>-82.23684210526315</v>
      </c>
    </row>
    <row r="36" spans="1:7" ht="12.75">
      <c r="A36" s="742">
        <f>+'[2]Exp com Ind'!B39</f>
        <v>27</v>
      </c>
      <c r="B36" s="50" t="s">
        <v>94</v>
      </c>
      <c r="C36" s="156">
        <v>289.2</v>
      </c>
      <c r="D36" s="82">
        <v>479.3</v>
      </c>
      <c r="E36" s="82">
        <v>383.2</v>
      </c>
      <c r="F36" s="82">
        <v>65.73305670816046</v>
      </c>
      <c r="G36" s="82">
        <v>-20.050073023158788</v>
      </c>
    </row>
    <row r="37" spans="1:7" ht="12.75">
      <c r="A37" s="742">
        <f>+'[2]Exp com Ind'!B40</f>
        <v>28</v>
      </c>
      <c r="B37" s="50" t="s">
        <v>95</v>
      </c>
      <c r="C37" s="156">
        <v>212</v>
      </c>
      <c r="D37" s="82">
        <v>289.4</v>
      </c>
      <c r="E37" s="82">
        <v>291.8</v>
      </c>
      <c r="F37" s="82">
        <v>36.509433962264154</v>
      </c>
      <c r="G37" s="82">
        <v>0.8293020041464985</v>
      </c>
    </row>
    <row r="38" spans="1:7" ht="12.75">
      <c r="A38" s="742">
        <f>+'[2]Exp com Ind'!B41</f>
        <v>29</v>
      </c>
      <c r="B38" s="50" t="s">
        <v>96</v>
      </c>
      <c r="C38" s="156">
        <v>69.8</v>
      </c>
      <c r="D38" s="82">
        <v>67.6</v>
      </c>
      <c r="E38" s="82">
        <v>17.4</v>
      </c>
      <c r="F38" s="82">
        <v>-3.151862464183367</v>
      </c>
      <c r="G38" s="82">
        <v>-74.2603550295858</v>
      </c>
    </row>
    <row r="39" spans="1:7" ht="12.75">
      <c r="A39" s="742">
        <f>+'[2]Exp com Ind'!B42</f>
        <v>30</v>
      </c>
      <c r="B39" s="50" t="s">
        <v>97</v>
      </c>
      <c r="C39" s="156">
        <v>76.1</v>
      </c>
      <c r="D39" s="82">
        <v>60.4</v>
      </c>
      <c r="E39" s="82">
        <v>52.8</v>
      </c>
      <c r="F39" s="82">
        <v>-20.630749014454665</v>
      </c>
      <c r="G39" s="82">
        <v>-12.582781456953654</v>
      </c>
    </row>
    <row r="40" spans="1:7" ht="12.75">
      <c r="A40" s="742">
        <f>+'[2]Exp com Ind'!B43</f>
        <v>31</v>
      </c>
      <c r="B40" s="50" t="s">
        <v>98</v>
      </c>
      <c r="C40" s="156">
        <v>0.6</v>
      </c>
      <c r="D40" s="82">
        <v>39.1</v>
      </c>
      <c r="E40" s="82">
        <v>50.9</v>
      </c>
      <c r="F40" s="82" t="s">
        <v>734</v>
      </c>
      <c r="G40" s="82">
        <v>30.17902813299233</v>
      </c>
    </row>
    <row r="41" spans="1:7" ht="12.75">
      <c r="A41" s="742">
        <f>+'[2]Exp com Ind'!B44</f>
        <v>32</v>
      </c>
      <c r="B41" s="50" t="s">
        <v>99</v>
      </c>
      <c r="C41" s="156">
        <v>201.4</v>
      </c>
      <c r="D41" s="82">
        <v>30</v>
      </c>
      <c r="E41" s="82">
        <v>1</v>
      </c>
      <c r="F41" s="82">
        <v>-85.10427010923536</v>
      </c>
      <c r="G41" s="82">
        <v>-96.66666666666667</v>
      </c>
    </row>
    <row r="42" spans="1:7" ht="12.75">
      <c r="A42" s="742">
        <f>+'[2]Exp com Ind'!B45</f>
        <v>33</v>
      </c>
      <c r="B42" s="50" t="s">
        <v>100</v>
      </c>
      <c r="C42" s="156">
        <v>1516</v>
      </c>
      <c r="D42" s="82">
        <v>1213</v>
      </c>
      <c r="E42" s="82">
        <v>2312.1</v>
      </c>
      <c r="F42" s="82">
        <v>-19.986807387862797</v>
      </c>
      <c r="G42" s="82">
        <v>90.61005770816158</v>
      </c>
    </row>
    <row r="43" spans="1:7" ht="12.75">
      <c r="A43" s="742">
        <f>+'[2]Exp com Ind'!B46</f>
        <v>34</v>
      </c>
      <c r="B43" s="50" t="s">
        <v>442</v>
      </c>
      <c r="C43" s="156">
        <v>218.3</v>
      </c>
      <c r="D43" s="82">
        <v>323.1</v>
      </c>
      <c r="E43" s="82">
        <v>10.6</v>
      </c>
      <c r="F43" s="82">
        <v>48.00732936326156</v>
      </c>
      <c r="G43" s="82">
        <v>-96.71928195605076</v>
      </c>
    </row>
    <row r="44" spans="1:7" ht="12.75">
      <c r="A44" s="742">
        <f>+'[2]Exp com Ind'!B47</f>
        <v>35</v>
      </c>
      <c r="B44" s="50" t="s">
        <v>101</v>
      </c>
      <c r="C44" s="156">
        <v>31.1</v>
      </c>
      <c r="D44" s="82">
        <v>4.8</v>
      </c>
      <c r="E44" s="82">
        <v>64.5</v>
      </c>
      <c r="F44" s="82">
        <v>-84.56591639871382</v>
      </c>
      <c r="G44" s="82" t="s">
        <v>734</v>
      </c>
    </row>
    <row r="45" spans="1:7" ht="12.75">
      <c r="A45" s="742">
        <f>+'[2]Exp com Ind'!B48</f>
        <v>36</v>
      </c>
      <c r="B45" s="50" t="s">
        <v>102</v>
      </c>
      <c r="C45" s="156">
        <v>345.5</v>
      </c>
      <c r="D45" s="82">
        <v>1310.3</v>
      </c>
      <c r="E45" s="82">
        <v>216.2</v>
      </c>
      <c r="F45" s="82">
        <v>279.24746743849494</v>
      </c>
      <c r="G45" s="82">
        <v>-83.49996184079981</v>
      </c>
    </row>
    <row r="46" spans="1:7" ht="12.75">
      <c r="A46" s="742">
        <f>+'[2]Exp com Ind'!B49</f>
        <v>37</v>
      </c>
      <c r="B46" s="50" t="s">
        <v>103</v>
      </c>
      <c r="C46" s="156">
        <v>113.1</v>
      </c>
      <c r="D46" s="82">
        <v>53</v>
      </c>
      <c r="E46" s="82">
        <v>69.7</v>
      </c>
      <c r="F46" s="82">
        <v>-53.13881520778072</v>
      </c>
      <c r="G46" s="82">
        <v>31.509433962264183</v>
      </c>
    </row>
    <row r="47" spans="1:7" ht="12.75">
      <c r="A47" s="742">
        <f>+'[2]Exp com Ind'!B50</f>
        <v>38</v>
      </c>
      <c r="B47" s="50" t="s">
        <v>104</v>
      </c>
      <c r="C47" s="156">
        <v>182.9</v>
      </c>
      <c r="D47" s="82">
        <v>196.4</v>
      </c>
      <c r="E47" s="82">
        <v>173.4</v>
      </c>
      <c r="F47" s="82">
        <v>7.3810825587752475</v>
      </c>
      <c r="G47" s="82">
        <v>-11.710794297352336</v>
      </c>
    </row>
    <row r="48" spans="1:7" ht="12.75">
      <c r="A48" s="742">
        <f>+'[2]Exp com Ind'!B51</f>
        <v>39</v>
      </c>
      <c r="B48" s="50" t="s">
        <v>105</v>
      </c>
      <c r="C48" s="156">
        <v>234.6</v>
      </c>
      <c r="D48" s="82">
        <v>580.2</v>
      </c>
      <c r="E48" s="82">
        <v>356.6</v>
      </c>
      <c r="F48" s="82">
        <v>147.3145780051151</v>
      </c>
      <c r="G48" s="82">
        <v>-38.538435022406084</v>
      </c>
    </row>
    <row r="49" spans="1:7" ht="12.75">
      <c r="A49" s="742">
        <f>+'[2]Exp com Ind'!B52</f>
        <v>40</v>
      </c>
      <c r="B49" s="50" t="s">
        <v>106</v>
      </c>
      <c r="C49" s="156">
        <v>213.9</v>
      </c>
      <c r="D49" s="82">
        <v>91.7</v>
      </c>
      <c r="E49" s="82">
        <v>127.6</v>
      </c>
      <c r="F49" s="82">
        <v>-57.129499766245914</v>
      </c>
      <c r="G49" s="82">
        <v>39.1494002181025</v>
      </c>
    </row>
    <row r="50" spans="1:7" ht="12.75">
      <c r="A50" s="742">
        <f>+'[2]Exp com Ind'!B53</f>
        <v>41</v>
      </c>
      <c r="B50" s="50" t="s">
        <v>107</v>
      </c>
      <c r="C50" s="156">
        <v>255.7</v>
      </c>
      <c r="D50" s="82">
        <v>346.8</v>
      </c>
      <c r="E50" s="82">
        <v>238.3</v>
      </c>
      <c r="F50" s="82">
        <v>35.627688697692605</v>
      </c>
      <c r="G50" s="82">
        <v>-31.286043829296432</v>
      </c>
    </row>
    <row r="51" spans="1:7" ht="12.75">
      <c r="A51" s="742">
        <f>+'[2]Exp com Ind'!B54</f>
        <v>42</v>
      </c>
      <c r="B51" s="50" t="s">
        <v>108</v>
      </c>
      <c r="C51" s="156">
        <v>164.6</v>
      </c>
      <c r="D51" s="82">
        <v>129.8</v>
      </c>
      <c r="E51" s="82">
        <v>17.6</v>
      </c>
      <c r="F51" s="82">
        <v>-21.14216281895503</v>
      </c>
      <c r="G51" s="82">
        <v>-86.4406779661017</v>
      </c>
    </row>
    <row r="52" spans="1:7" ht="12.75">
      <c r="A52" s="742">
        <f>+'[2]Exp com Ind'!B55</f>
        <v>43</v>
      </c>
      <c r="B52" s="50" t="s">
        <v>109</v>
      </c>
      <c r="C52" s="156">
        <v>41.4</v>
      </c>
      <c r="D52" s="82">
        <v>49.6</v>
      </c>
      <c r="E52" s="82">
        <v>36.5</v>
      </c>
      <c r="F52" s="82">
        <v>19.806763285024147</v>
      </c>
      <c r="G52" s="82">
        <v>-26.411290322580655</v>
      </c>
    </row>
    <row r="53" spans="1:7" ht="12.75">
      <c r="A53" s="742">
        <f>+'[2]Exp com Ind'!B56</f>
        <v>44</v>
      </c>
      <c r="B53" s="50" t="s">
        <v>110</v>
      </c>
      <c r="C53" s="156">
        <v>1417.5</v>
      </c>
      <c r="D53" s="82">
        <v>1259.5</v>
      </c>
      <c r="E53" s="82">
        <v>1716.1</v>
      </c>
      <c r="F53" s="82">
        <v>-11.14638447971781</v>
      </c>
      <c r="G53" s="82">
        <v>36.25248114331083</v>
      </c>
    </row>
    <row r="54" spans="1:7" ht="12.75">
      <c r="A54" s="742">
        <f>+'[2]Exp com Ind'!B57</f>
        <v>45</v>
      </c>
      <c r="B54" s="50" t="s">
        <v>111</v>
      </c>
      <c r="C54" s="156">
        <v>2173.3</v>
      </c>
      <c r="D54" s="82">
        <v>2029.5</v>
      </c>
      <c r="E54" s="82">
        <v>1460.5</v>
      </c>
      <c r="F54" s="82">
        <v>-6.61666589978374</v>
      </c>
      <c r="G54" s="82">
        <v>-28.03646218280366</v>
      </c>
    </row>
    <row r="55" spans="1:7" ht="12.75">
      <c r="A55" s="742">
        <f>+'[2]Exp com Ind'!B58</f>
        <v>46</v>
      </c>
      <c r="B55" s="50" t="s">
        <v>112</v>
      </c>
      <c r="C55" s="156">
        <v>111.4</v>
      </c>
      <c r="D55" s="82">
        <v>391</v>
      </c>
      <c r="E55" s="82">
        <v>350.9</v>
      </c>
      <c r="F55" s="82">
        <v>250.9874326750449</v>
      </c>
      <c r="G55" s="82">
        <v>-10.255754475703313</v>
      </c>
    </row>
    <row r="56" spans="1:7" ht="12.75">
      <c r="A56" s="742">
        <f>+'[2]Exp com Ind'!B59</f>
        <v>47</v>
      </c>
      <c r="B56" s="50" t="s">
        <v>113</v>
      </c>
      <c r="C56" s="156">
        <v>0</v>
      </c>
      <c r="D56" s="82">
        <v>0.5</v>
      </c>
      <c r="E56" s="82">
        <v>1.8</v>
      </c>
      <c r="F56" s="82" t="s">
        <v>734</v>
      </c>
      <c r="G56" s="82">
        <v>260</v>
      </c>
    </row>
    <row r="57" spans="1:7" ht="12.75">
      <c r="A57" s="742">
        <f>+'[2]Exp com Ind'!B60</f>
        <v>48</v>
      </c>
      <c r="B57" s="50" t="s">
        <v>114</v>
      </c>
      <c r="C57" s="156">
        <v>15.6</v>
      </c>
      <c r="D57" s="82">
        <v>66.8</v>
      </c>
      <c r="E57" s="82">
        <v>14.1</v>
      </c>
      <c r="F57" s="82">
        <v>328.2051282051282</v>
      </c>
      <c r="G57" s="82">
        <v>-78.89221556886227</v>
      </c>
    </row>
    <row r="58" spans="1:7" ht="12.75">
      <c r="A58" s="742">
        <f>+'[2]Exp com Ind'!B61</f>
        <v>49</v>
      </c>
      <c r="B58" s="50" t="s">
        <v>115</v>
      </c>
      <c r="C58" s="156">
        <v>720.3</v>
      </c>
      <c r="D58" s="82">
        <v>622.5</v>
      </c>
      <c r="E58" s="82">
        <v>539.2</v>
      </c>
      <c r="F58" s="82">
        <v>-13.577675968346512</v>
      </c>
      <c r="G58" s="82">
        <v>-13.38152610441766</v>
      </c>
    </row>
    <row r="59" spans="1:7" ht="12.75">
      <c r="A59" s="742">
        <f>+'[2]Exp com Ind'!B62</f>
        <v>50</v>
      </c>
      <c r="B59" s="50" t="s">
        <v>116</v>
      </c>
      <c r="C59" s="156">
        <v>0</v>
      </c>
      <c r="D59" s="82">
        <v>0</v>
      </c>
      <c r="E59" s="82">
        <v>0</v>
      </c>
      <c r="F59" s="82" t="s">
        <v>734</v>
      </c>
      <c r="G59" s="82" t="s">
        <v>734</v>
      </c>
    </row>
    <row r="60" spans="1:7" ht="12.75">
      <c r="A60" s="742">
        <f>+'[2]Exp com Ind'!B63</f>
        <v>51</v>
      </c>
      <c r="B60" s="50" t="s">
        <v>117</v>
      </c>
      <c r="C60" s="156">
        <v>2258.7</v>
      </c>
      <c r="D60" s="82">
        <v>1926</v>
      </c>
      <c r="E60" s="82">
        <v>1391.7</v>
      </c>
      <c r="F60" s="82">
        <v>-14.72971178111304</v>
      </c>
      <c r="G60" s="82">
        <v>-27.741433021806856</v>
      </c>
    </row>
    <row r="61" spans="1:7" ht="12.75">
      <c r="A61" s="742"/>
      <c r="B61" s="739" t="s">
        <v>118</v>
      </c>
      <c r="C61" s="740">
        <v>3930.6579999999994</v>
      </c>
      <c r="D61" s="740">
        <v>6967.504000000001</v>
      </c>
      <c r="E61" s="740">
        <v>6113.542999999994</v>
      </c>
      <c r="F61" s="741">
        <v>77.26049938712555</v>
      </c>
      <c r="G61" s="741">
        <v>-12.256340290583339</v>
      </c>
    </row>
    <row r="62" spans="1:7" ht="12.75">
      <c r="A62" s="743"/>
      <c r="B62" s="744" t="s">
        <v>119</v>
      </c>
      <c r="C62" s="745">
        <v>23276.8</v>
      </c>
      <c r="D62" s="394">
        <v>23841.8</v>
      </c>
      <c r="E62" s="394">
        <v>22744.1</v>
      </c>
      <c r="F62" s="746">
        <v>2.4273095958207307</v>
      </c>
      <c r="G62" s="746">
        <v>-4.604098683824205</v>
      </c>
    </row>
    <row r="63" ht="12.75">
      <c r="A63" s="9" t="s">
        <v>10</v>
      </c>
    </row>
    <row r="64" ht="12.75">
      <c r="A64" s="9" t="str">
        <f>+'[2]Exp com Ind'!C70</f>
        <v>* includes P.P. fabric</v>
      </c>
    </row>
    <row r="65" ht="12.75">
      <c r="A65" s="9" t="s">
        <v>535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9" customWidth="1"/>
    <col min="2" max="2" width="26.421875" style="9" customWidth="1"/>
    <col min="3" max="6" width="9.140625" style="9" customWidth="1"/>
    <col min="7" max="7" width="10.57421875" style="9" customWidth="1"/>
    <col min="8" max="16384" width="9.140625" style="9" customWidth="1"/>
  </cols>
  <sheetData>
    <row r="1" spans="1:7" ht="15.75" customHeight="1">
      <c r="A1" s="801" t="s">
        <v>672</v>
      </c>
      <c r="B1" s="801"/>
      <c r="C1" s="801"/>
      <c r="D1" s="801"/>
      <c r="E1" s="801"/>
      <c r="F1" s="801"/>
      <c r="G1" s="801"/>
    </row>
    <row r="2" spans="1:8" ht="15.75">
      <c r="A2" s="137" t="s">
        <v>523</v>
      </c>
      <c r="B2" s="138"/>
      <c r="C2" s="138"/>
      <c r="D2" s="138"/>
      <c r="E2" s="138"/>
      <c r="F2" s="138"/>
      <c r="G2" s="138"/>
      <c r="H2" s="51"/>
    </row>
    <row r="3" spans="1:8" ht="13.5" thickBot="1">
      <c r="A3" s="139"/>
      <c r="B3" s="488"/>
      <c r="C3" s="488"/>
      <c r="D3" s="489"/>
      <c r="E3" s="489"/>
      <c r="F3" s="488"/>
      <c r="G3" s="747" t="s">
        <v>890</v>
      </c>
      <c r="H3" s="51"/>
    </row>
    <row r="4" spans="1:7" ht="12.75" customHeight="1">
      <c r="A4" s="272"/>
      <c r="B4" s="255"/>
      <c r="C4" s="916" t="s">
        <v>11</v>
      </c>
      <c r="D4" s="917"/>
      <c r="E4" s="918"/>
      <c r="F4" s="919" t="s">
        <v>737</v>
      </c>
      <c r="G4" s="920"/>
    </row>
    <row r="5" spans="1:7" ht="12.75">
      <c r="A5" s="256"/>
      <c r="B5" s="262"/>
      <c r="C5" s="263" t="s">
        <v>694</v>
      </c>
      <c r="D5" s="253" t="s">
        <v>266</v>
      </c>
      <c r="E5" s="257" t="s">
        <v>735</v>
      </c>
      <c r="F5" s="264" t="s">
        <v>266</v>
      </c>
      <c r="G5" s="257" t="s">
        <v>736</v>
      </c>
    </row>
    <row r="6" spans="1:7" ht="12.75">
      <c r="A6" s="273"/>
      <c r="B6" s="265" t="s">
        <v>762</v>
      </c>
      <c r="C6" s="274">
        <v>6417.6</v>
      </c>
      <c r="D6" s="250">
        <v>11862.3</v>
      </c>
      <c r="E6" s="258">
        <v>9833.6</v>
      </c>
      <c r="F6" s="266">
        <v>84.84012715033663</v>
      </c>
      <c r="G6" s="258">
        <v>-17.102079697866372</v>
      </c>
    </row>
    <row r="7" spans="1:7" ht="12.75">
      <c r="A7" s="259">
        <v>1</v>
      </c>
      <c r="B7" s="267" t="s">
        <v>123</v>
      </c>
      <c r="C7" s="275">
        <v>98.5</v>
      </c>
      <c r="D7" s="251">
        <v>208.6</v>
      </c>
      <c r="E7" s="260">
        <v>609.5</v>
      </c>
      <c r="F7" s="269">
        <v>111.7766497461929</v>
      </c>
      <c r="G7" s="260">
        <v>192.18600191754552</v>
      </c>
    </row>
    <row r="8" spans="1:7" ht="12.75">
      <c r="A8" s="259">
        <v>2</v>
      </c>
      <c r="B8" s="267" t="s">
        <v>86</v>
      </c>
      <c r="C8" s="276">
        <v>45.4</v>
      </c>
      <c r="D8" s="251">
        <v>256.2</v>
      </c>
      <c r="E8" s="260">
        <v>178.9</v>
      </c>
      <c r="F8" s="269">
        <v>464.3171806167401</v>
      </c>
      <c r="G8" s="260">
        <v>-30.171740827478516</v>
      </c>
    </row>
    <row r="9" spans="1:7" ht="12.75">
      <c r="A9" s="259">
        <v>3</v>
      </c>
      <c r="B9" s="267" t="s">
        <v>124</v>
      </c>
      <c r="C9" s="276">
        <v>28.2</v>
      </c>
      <c r="D9" s="251">
        <v>179</v>
      </c>
      <c r="E9" s="260">
        <v>408.7</v>
      </c>
      <c r="F9" s="269">
        <v>534.7517730496453</v>
      </c>
      <c r="G9" s="260">
        <v>128.32402234636874</v>
      </c>
    </row>
    <row r="10" spans="1:7" ht="12.75">
      <c r="A10" s="259">
        <v>4</v>
      </c>
      <c r="B10" s="267" t="s">
        <v>125</v>
      </c>
      <c r="C10" s="276">
        <v>1.2</v>
      </c>
      <c r="D10" s="251">
        <v>1</v>
      </c>
      <c r="E10" s="260">
        <v>0</v>
      </c>
      <c r="F10" s="269">
        <v>-16.666666666666657</v>
      </c>
      <c r="G10" s="260">
        <v>-100</v>
      </c>
    </row>
    <row r="11" spans="1:7" ht="12.75">
      <c r="A11" s="259">
        <v>5</v>
      </c>
      <c r="B11" s="267" t="s">
        <v>98</v>
      </c>
      <c r="C11" s="276">
        <v>132.7</v>
      </c>
      <c r="D11" s="251">
        <v>953.9</v>
      </c>
      <c r="E11" s="260">
        <v>943.9</v>
      </c>
      <c r="F11" s="269">
        <v>618.8394875659382</v>
      </c>
      <c r="G11" s="260">
        <v>-1.048327916972454</v>
      </c>
    </row>
    <row r="12" spans="1:7" ht="12.75">
      <c r="A12" s="259">
        <v>6</v>
      </c>
      <c r="B12" s="267" t="s">
        <v>442</v>
      </c>
      <c r="C12" s="276">
        <v>432.9</v>
      </c>
      <c r="D12" s="251">
        <v>3682.7</v>
      </c>
      <c r="E12" s="260">
        <v>2717.5</v>
      </c>
      <c r="F12" s="269">
        <v>750.7045507045508</v>
      </c>
      <c r="G12" s="260">
        <v>-26.209031417166756</v>
      </c>
    </row>
    <row r="13" spans="1:7" ht="12.75">
      <c r="A13" s="259">
        <v>7</v>
      </c>
      <c r="B13" s="267" t="s">
        <v>126</v>
      </c>
      <c r="C13" s="276">
        <v>2670.3</v>
      </c>
      <c r="D13" s="251">
        <v>2814.5</v>
      </c>
      <c r="E13" s="260">
        <v>2291.7</v>
      </c>
      <c r="F13" s="269">
        <v>5.400142306107924</v>
      </c>
      <c r="G13" s="260">
        <v>-18.575235388168423</v>
      </c>
    </row>
    <row r="14" spans="1:7" ht="12.75">
      <c r="A14" s="259">
        <v>8</v>
      </c>
      <c r="B14" s="267" t="s">
        <v>128</v>
      </c>
      <c r="C14" s="276">
        <v>14.1</v>
      </c>
      <c r="D14" s="251">
        <v>5.2</v>
      </c>
      <c r="E14" s="260">
        <v>17.3</v>
      </c>
      <c r="F14" s="269">
        <v>-63.12056737588652</v>
      </c>
      <c r="G14" s="260">
        <v>232.69230769230774</v>
      </c>
    </row>
    <row r="15" spans="1:7" ht="12.75">
      <c r="A15" s="259">
        <v>9</v>
      </c>
      <c r="B15" s="267" t="s">
        <v>129</v>
      </c>
      <c r="C15" s="276">
        <v>131.9</v>
      </c>
      <c r="D15" s="251">
        <v>193.6</v>
      </c>
      <c r="E15" s="260">
        <v>109.1</v>
      </c>
      <c r="F15" s="269">
        <v>46.77786201667928</v>
      </c>
      <c r="G15" s="260">
        <v>-43.646694214876035</v>
      </c>
    </row>
    <row r="16" spans="1:7" ht="12.75">
      <c r="A16" s="259">
        <v>10</v>
      </c>
      <c r="B16" s="267" t="s">
        <v>130</v>
      </c>
      <c r="C16" s="276">
        <v>88.4</v>
      </c>
      <c r="D16" s="251">
        <v>190.6</v>
      </c>
      <c r="E16" s="260">
        <v>175.3</v>
      </c>
      <c r="F16" s="269">
        <v>115.61085972850677</v>
      </c>
      <c r="G16" s="260">
        <v>-8.027282266526754</v>
      </c>
    </row>
    <row r="17" spans="1:7" ht="12.75">
      <c r="A17" s="259">
        <v>11</v>
      </c>
      <c r="B17" s="267" t="s">
        <v>131</v>
      </c>
      <c r="C17" s="276">
        <v>30.8</v>
      </c>
      <c r="D17" s="251">
        <v>36.2</v>
      </c>
      <c r="E17" s="260">
        <v>53.9</v>
      </c>
      <c r="F17" s="269">
        <v>17.53246753246755</v>
      </c>
      <c r="G17" s="260">
        <v>48.895027624309364</v>
      </c>
    </row>
    <row r="18" spans="1:7" ht="12.75">
      <c r="A18" s="259">
        <v>12</v>
      </c>
      <c r="B18" s="267" t="s">
        <v>132</v>
      </c>
      <c r="C18" s="276">
        <v>2743.2</v>
      </c>
      <c r="D18" s="251">
        <v>3340.8</v>
      </c>
      <c r="E18" s="260">
        <v>2327.8</v>
      </c>
      <c r="F18" s="269">
        <v>21.78477690288716</v>
      </c>
      <c r="G18" s="260">
        <v>-30.322078544061313</v>
      </c>
    </row>
    <row r="19" spans="1:7" ht="13.5" thickBot="1">
      <c r="A19" s="268"/>
      <c r="B19" s="270" t="s">
        <v>118</v>
      </c>
      <c r="C19" s="277">
        <v>3858.4</v>
      </c>
      <c r="D19" s="252">
        <v>4003.6</v>
      </c>
      <c r="E19" s="278">
        <v>3224.9</v>
      </c>
      <c r="F19" s="271">
        <v>3.763217914161231</v>
      </c>
      <c r="G19" s="261">
        <v>-19.449995004495946</v>
      </c>
    </row>
    <row r="20" spans="1:7" ht="13.5" thickBot="1">
      <c r="A20" s="376"/>
      <c r="B20" s="377" t="s">
        <v>133</v>
      </c>
      <c r="C20" s="378">
        <v>10276</v>
      </c>
      <c r="D20" s="378">
        <v>15865.9</v>
      </c>
      <c r="E20" s="378">
        <v>13058.5</v>
      </c>
      <c r="F20" s="379">
        <v>54.39762553522772</v>
      </c>
      <c r="G20" s="379">
        <v>-17.69455246787136</v>
      </c>
    </row>
    <row r="21" spans="1:7" ht="12.75">
      <c r="A21" s="9" t="s">
        <v>535</v>
      </c>
      <c r="G21" s="51"/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B2" sqref="B2:H2"/>
    </sheetView>
  </sheetViews>
  <sheetFormatPr defaultColWidth="9.140625" defaultRowHeight="12.75"/>
  <cols>
    <col min="1" max="1" width="2.00390625" style="9" customWidth="1"/>
    <col min="2" max="2" width="4.421875" style="9" customWidth="1"/>
    <col min="3" max="3" width="31.140625" style="9" customWidth="1"/>
    <col min="4" max="8" width="9.8515625" style="9" customWidth="1"/>
    <col min="9" max="9" width="1.7109375" style="9" customWidth="1"/>
    <col min="10" max="16384" width="9.140625" style="9" customWidth="1"/>
  </cols>
  <sheetData>
    <row r="1" spans="2:8" s="34" customFormat="1" ht="15.75">
      <c r="B1" s="801" t="s">
        <v>673</v>
      </c>
      <c r="C1" s="801"/>
      <c r="D1" s="801"/>
      <c r="E1" s="801"/>
      <c r="F1" s="801"/>
      <c r="G1" s="801"/>
      <c r="H1" s="801"/>
    </row>
    <row r="2" spans="2:8" s="34" customFormat="1" ht="15.75">
      <c r="B2" s="921" t="s">
        <v>322</v>
      </c>
      <c r="C2" s="921"/>
      <c r="D2" s="921"/>
      <c r="E2" s="921"/>
      <c r="F2" s="921"/>
      <c r="G2" s="921"/>
      <c r="H2" s="921"/>
    </row>
    <row r="3" spans="2:8" ht="13.5" thickBot="1">
      <c r="B3" s="922" t="s">
        <v>352</v>
      </c>
      <c r="C3" s="922"/>
      <c r="D3" s="922"/>
      <c r="E3" s="922"/>
      <c r="F3" s="922"/>
      <c r="G3" s="922"/>
      <c r="H3" s="922"/>
    </row>
    <row r="4" spans="1:9" s="24" customFormat="1" ht="15.75" customHeight="1">
      <c r="A4" s="344"/>
      <c r="B4" s="748"/>
      <c r="C4" s="749"/>
      <c r="D4" s="923" t="s">
        <v>127</v>
      </c>
      <c r="E4" s="923"/>
      <c r="F4" s="923"/>
      <c r="G4" s="889" t="s">
        <v>737</v>
      </c>
      <c r="H4" s="890"/>
      <c r="I4" s="344"/>
    </row>
    <row r="5" spans="1:9" s="116" customFormat="1" ht="16.5" customHeight="1">
      <c r="A5" s="345"/>
      <c r="B5" s="750"/>
      <c r="C5" s="204"/>
      <c r="D5" s="751" t="s">
        <v>694</v>
      </c>
      <c r="E5" s="751" t="s">
        <v>266</v>
      </c>
      <c r="F5" s="751" t="s">
        <v>735</v>
      </c>
      <c r="G5" s="751" t="s">
        <v>266</v>
      </c>
      <c r="H5" s="245" t="s">
        <v>736</v>
      </c>
      <c r="I5" s="345"/>
    </row>
    <row r="6" spans="1:9" ht="12.75">
      <c r="A6" s="33"/>
      <c r="B6" s="752"/>
      <c r="C6" s="739" t="s">
        <v>762</v>
      </c>
      <c r="D6" s="741">
        <v>61249.920999999995</v>
      </c>
      <c r="E6" s="753">
        <v>67909.17700000001</v>
      </c>
      <c r="F6" s="753">
        <v>93090.48400000003</v>
      </c>
      <c r="G6" s="741">
        <v>10.8722687168854</v>
      </c>
      <c r="H6" s="754">
        <v>37.08086022011429</v>
      </c>
      <c r="I6" s="150"/>
    </row>
    <row r="7" spans="1:9" ht="12.75">
      <c r="A7" s="33"/>
      <c r="B7" s="755">
        <v>1</v>
      </c>
      <c r="C7" s="742" t="s">
        <v>134</v>
      </c>
      <c r="D7" s="82">
        <v>1027.2</v>
      </c>
      <c r="E7" s="55">
        <v>1032.2</v>
      </c>
      <c r="F7" s="55">
        <v>2381.9</v>
      </c>
      <c r="G7" s="82">
        <v>0.4867601246105977</v>
      </c>
      <c r="H7" s="98">
        <v>130.75954272427825</v>
      </c>
      <c r="I7" s="150"/>
    </row>
    <row r="8" spans="1:9" ht="12.75">
      <c r="A8" s="33"/>
      <c r="B8" s="755">
        <v>2</v>
      </c>
      <c r="C8" s="742" t="s">
        <v>323</v>
      </c>
      <c r="D8" s="82">
        <v>384.461</v>
      </c>
      <c r="E8" s="55">
        <v>276.703</v>
      </c>
      <c r="F8" s="55">
        <v>700.69</v>
      </c>
      <c r="G8" s="82">
        <v>-28.028330571891573</v>
      </c>
      <c r="H8" s="98">
        <v>153.22819051473968</v>
      </c>
      <c r="I8" s="33"/>
    </row>
    <row r="9" spans="1:9" ht="12.75">
      <c r="A9" s="33"/>
      <c r="B9" s="755">
        <v>3</v>
      </c>
      <c r="C9" s="742" t="s">
        <v>135</v>
      </c>
      <c r="D9" s="82">
        <v>198.5</v>
      </c>
      <c r="E9" s="55">
        <v>302.3</v>
      </c>
      <c r="F9" s="55">
        <v>402.9</v>
      </c>
      <c r="G9" s="82">
        <v>52.292191435768274</v>
      </c>
      <c r="H9" s="98">
        <v>33.27820046311609</v>
      </c>
      <c r="I9" s="33"/>
    </row>
    <row r="10" spans="1:9" ht="12.75">
      <c r="A10" s="33"/>
      <c r="B10" s="755">
        <v>4</v>
      </c>
      <c r="C10" s="742" t="s">
        <v>136</v>
      </c>
      <c r="D10" s="82">
        <v>109.1</v>
      </c>
      <c r="E10" s="55">
        <v>33.6</v>
      </c>
      <c r="F10" s="55">
        <v>153.6</v>
      </c>
      <c r="G10" s="82">
        <v>-69.2025664527956</v>
      </c>
      <c r="H10" s="98">
        <v>357.1428571428571</v>
      </c>
      <c r="I10" s="33"/>
    </row>
    <row r="11" spans="1:9" ht="12.75">
      <c r="A11" s="33"/>
      <c r="B11" s="755">
        <v>5</v>
      </c>
      <c r="C11" s="742" t="s">
        <v>137</v>
      </c>
      <c r="D11" s="82">
        <v>172.5</v>
      </c>
      <c r="E11" s="55">
        <v>206.7</v>
      </c>
      <c r="F11" s="55">
        <v>320.1</v>
      </c>
      <c r="G11" s="82">
        <v>19.82608695652172</v>
      </c>
      <c r="H11" s="98">
        <v>54.862119013062426</v>
      </c>
      <c r="I11" s="33"/>
    </row>
    <row r="12" spans="1:9" ht="12.75">
      <c r="A12" s="33"/>
      <c r="B12" s="755">
        <v>6</v>
      </c>
      <c r="C12" s="742" t="s">
        <v>138</v>
      </c>
      <c r="D12" s="82">
        <v>1461.1</v>
      </c>
      <c r="E12" s="55">
        <v>1805.2</v>
      </c>
      <c r="F12" s="55">
        <v>2390.3</v>
      </c>
      <c r="G12" s="82">
        <v>23.550749435356934</v>
      </c>
      <c r="H12" s="98">
        <v>32.41192111677378</v>
      </c>
      <c r="I12" s="33"/>
    </row>
    <row r="13" spans="1:9" ht="12.75">
      <c r="A13" s="33"/>
      <c r="B13" s="755">
        <v>7</v>
      </c>
      <c r="C13" s="742" t="s">
        <v>139</v>
      </c>
      <c r="D13" s="82">
        <v>198.5</v>
      </c>
      <c r="E13" s="55">
        <v>4.6</v>
      </c>
      <c r="F13" s="55">
        <v>419.1</v>
      </c>
      <c r="G13" s="82">
        <v>-97.68261964735517</v>
      </c>
      <c r="H13" s="98" t="s">
        <v>734</v>
      </c>
      <c r="I13" s="33"/>
    </row>
    <row r="14" spans="1:9" ht="12.75">
      <c r="A14" s="33"/>
      <c r="B14" s="755">
        <v>8</v>
      </c>
      <c r="C14" s="742" t="s">
        <v>76</v>
      </c>
      <c r="D14" s="82">
        <v>1492.4</v>
      </c>
      <c r="E14" s="55">
        <v>1492.6</v>
      </c>
      <c r="F14" s="55">
        <v>1777.2</v>
      </c>
      <c r="G14" s="82">
        <v>0.013401232913423655</v>
      </c>
      <c r="H14" s="98">
        <v>19.067399169234918</v>
      </c>
      <c r="I14" s="33"/>
    </row>
    <row r="15" spans="1:9" ht="12.75">
      <c r="A15" s="33"/>
      <c r="B15" s="755">
        <v>9</v>
      </c>
      <c r="C15" s="742" t="s">
        <v>140</v>
      </c>
      <c r="D15" s="82">
        <v>374.7</v>
      </c>
      <c r="E15" s="55">
        <v>739</v>
      </c>
      <c r="F15" s="55">
        <v>1243.1</v>
      </c>
      <c r="G15" s="82">
        <v>97.2244462236456</v>
      </c>
      <c r="H15" s="98">
        <v>68.21380243572395</v>
      </c>
      <c r="I15" s="33"/>
    </row>
    <row r="16" spans="1:9" ht="12.75">
      <c r="A16" s="33"/>
      <c r="B16" s="755">
        <v>10</v>
      </c>
      <c r="C16" s="742" t="s">
        <v>141</v>
      </c>
      <c r="D16" s="82">
        <v>2207.0519999999997</v>
      </c>
      <c r="E16" s="55">
        <v>4207.465999999999</v>
      </c>
      <c r="F16" s="55">
        <v>3699.373</v>
      </c>
      <c r="G16" s="82">
        <v>90.63737510489105</v>
      </c>
      <c r="H16" s="98">
        <v>-12.075985878436086</v>
      </c>
      <c r="I16" s="33"/>
    </row>
    <row r="17" spans="1:9" ht="12.75">
      <c r="A17" s="33"/>
      <c r="B17" s="755">
        <v>11</v>
      </c>
      <c r="C17" s="742" t="s">
        <v>142</v>
      </c>
      <c r="D17" s="82">
        <v>30.4</v>
      </c>
      <c r="E17" s="55">
        <v>26.3</v>
      </c>
      <c r="F17" s="55">
        <v>65.5</v>
      </c>
      <c r="G17" s="82">
        <v>-13.486842105263165</v>
      </c>
      <c r="H17" s="98">
        <v>149.04942965779472</v>
      </c>
      <c r="I17" s="33"/>
    </row>
    <row r="18" spans="1:9" ht="12.75">
      <c r="A18" s="33"/>
      <c r="B18" s="755">
        <v>12</v>
      </c>
      <c r="C18" s="742" t="s">
        <v>143</v>
      </c>
      <c r="D18" s="82">
        <v>325.6</v>
      </c>
      <c r="E18" s="55">
        <v>432.6</v>
      </c>
      <c r="F18" s="55">
        <v>833.3</v>
      </c>
      <c r="G18" s="82">
        <v>32.86240786240785</v>
      </c>
      <c r="H18" s="98">
        <v>92.6259824318077</v>
      </c>
      <c r="I18" s="33"/>
    </row>
    <row r="19" spans="1:9" ht="12.75">
      <c r="A19" s="33"/>
      <c r="B19" s="755">
        <v>13</v>
      </c>
      <c r="C19" s="742" t="s">
        <v>144</v>
      </c>
      <c r="D19" s="82">
        <v>128.5</v>
      </c>
      <c r="E19" s="55">
        <v>150.7</v>
      </c>
      <c r="F19" s="55">
        <v>136.7</v>
      </c>
      <c r="G19" s="82">
        <v>17.27626459143967</v>
      </c>
      <c r="H19" s="98">
        <v>-9.289980092899796</v>
      </c>
      <c r="I19" s="33"/>
    </row>
    <row r="20" spans="1:9" ht="12.75">
      <c r="A20" s="33"/>
      <c r="B20" s="755">
        <v>14</v>
      </c>
      <c r="C20" s="742" t="s">
        <v>145</v>
      </c>
      <c r="D20" s="82">
        <v>63.1</v>
      </c>
      <c r="E20" s="55">
        <v>48.7</v>
      </c>
      <c r="F20" s="55">
        <v>138.7</v>
      </c>
      <c r="G20" s="82">
        <v>-22.820919175911257</v>
      </c>
      <c r="H20" s="98">
        <v>184.80492813141683</v>
      </c>
      <c r="I20" s="33"/>
    </row>
    <row r="21" spans="1:9" ht="12.75">
      <c r="A21" s="33"/>
      <c r="B21" s="755">
        <v>15</v>
      </c>
      <c r="C21" s="742" t="s">
        <v>146</v>
      </c>
      <c r="D21" s="82">
        <v>1996.3</v>
      </c>
      <c r="E21" s="55">
        <v>1790.9</v>
      </c>
      <c r="F21" s="55">
        <v>3237.3</v>
      </c>
      <c r="G21" s="82">
        <v>-10.289034714221316</v>
      </c>
      <c r="H21" s="98">
        <v>80.76386174549106</v>
      </c>
      <c r="I21" s="33"/>
    </row>
    <row r="22" spans="1:9" ht="12.75">
      <c r="A22" s="33"/>
      <c r="B22" s="755">
        <v>16</v>
      </c>
      <c r="C22" s="742" t="s">
        <v>147</v>
      </c>
      <c r="D22" s="82">
        <v>213.8</v>
      </c>
      <c r="E22" s="55">
        <v>256</v>
      </c>
      <c r="F22" s="55">
        <v>480.4</v>
      </c>
      <c r="G22" s="82">
        <v>19.738072965388227</v>
      </c>
      <c r="H22" s="98">
        <v>87.65625</v>
      </c>
      <c r="I22" s="33"/>
    </row>
    <row r="23" spans="1:9" ht="12.75">
      <c r="A23" s="33"/>
      <c r="B23" s="755">
        <v>17</v>
      </c>
      <c r="C23" s="742" t="s">
        <v>80</v>
      </c>
      <c r="D23" s="82">
        <v>364</v>
      </c>
      <c r="E23" s="55">
        <v>230.4</v>
      </c>
      <c r="F23" s="55">
        <v>101</v>
      </c>
      <c r="G23" s="82">
        <v>-36.70329670329671</v>
      </c>
      <c r="H23" s="98">
        <v>-56.16319444444445</v>
      </c>
      <c r="I23" s="33"/>
    </row>
    <row r="24" spans="1:9" ht="12.75">
      <c r="A24" s="33"/>
      <c r="B24" s="755">
        <v>18</v>
      </c>
      <c r="C24" s="742" t="s">
        <v>148</v>
      </c>
      <c r="D24" s="82">
        <v>585.5</v>
      </c>
      <c r="E24" s="55">
        <v>478.9</v>
      </c>
      <c r="F24" s="55">
        <v>646.4</v>
      </c>
      <c r="G24" s="82">
        <v>-18.206660973526894</v>
      </c>
      <c r="H24" s="98">
        <v>34.975986636040886</v>
      </c>
      <c r="I24" s="33"/>
    </row>
    <row r="25" spans="1:9" ht="12.75">
      <c r="A25" s="33"/>
      <c r="B25" s="755">
        <v>19</v>
      </c>
      <c r="C25" s="742" t="s">
        <v>152</v>
      </c>
      <c r="D25" s="82">
        <v>2584.442</v>
      </c>
      <c r="E25" s="55">
        <v>1152.3580000000002</v>
      </c>
      <c r="F25" s="55">
        <v>2887.469</v>
      </c>
      <c r="G25" s="82">
        <v>-55.41172910825624</v>
      </c>
      <c r="H25" s="98">
        <v>150.57048243688155</v>
      </c>
      <c r="I25" s="33"/>
    </row>
    <row r="26" spans="1:9" ht="12.75">
      <c r="A26" s="33"/>
      <c r="B26" s="755">
        <v>20</v>
      </c>
      <c r="C26" s="742" t="s">
        <v>153</v>
      </c>
      <c r="D26" s="82">
        <v>205.4</v>
      </c>
      <c r="E26" s="55">
        <v>72.3</v>
      </c>
      <c r="F26" s="55">
        <v>73.3</v>
      </c>
      <c r="G26" s="82">
        <v>-64.80038948393378</v>
      </c>
      <c r="H26" s="98">
        <v>1.3831258644536604</v>
      </c>
      <c r="I26" s="33"/>
    </row>
    <row r="27" spans="1:9" ht="12.75">
      <c r="A27" s="33"/>
      <c r="B27" s="755">
        <v>21</v>
      </c>
      <c r="C27" s="742" t="s">
        <v>154</v>
      </c>
      <c r="D27" s="82">
        <v>337.5</v>
      </c>
      <c r="E27" s="55">
        <v>134.2</v>
      </c>
      <c r="F27" s="55">
        <v>254.5</v>
      </c>
      <c r="G27" s="82">
        <v>-60.23703703703704</v>
      </c>
      <c r="H27" s="98">
        <v>89.64232488822654</v>
      </c>
      <c r="I27" s="33"/>
    </row>
    <row r="28" spans="1:9" ht="12.75">
      <c r="A28" s="33"/>
      <c r="B28" s="755">
        <v>22</v>
      </c>
      <c r="C28" s="742" t="s">
        <v>89</v>
      </c>
      <c r="D28" s="82">
        <v>214.3</v>
      </c>
      <c r="E28" s="55">
        <v>113</v>
      </c>
      <c r="F28" s="55">
        <v>3.1</v>
      </c>
      <c r="G28" s="82">
        <v>-47.270181987867474</v>
      </c>
      <c r="H28" s="98">
        <v>-97.2566371681416</v>
      </c>
      <c r="I28" s="33"/>
    </row>
    <row r="29" spans="1:9" ht="12.75">
      <c r="A29" s="33"/>
      <c r="B29" s="755">
        <v>23</v>
      </c>
      <c r="C29" s="742" t="s">
        <v>155</v>
      </c>
      <c r="D29" s="82">
        <v>4405.958</v>
      </c>
      <c r="E29" s="55">
        <v>3695.258</v>
      </c>
      <c r="F29" s="55">
        <v>9048.407</v>
      </c>
      <c r="G29" s="82">
        <v>-16.130430657759334</v>
      </c>
      <c r="H29" s="98">
        <v>144.86536528707873</v>
      </c>
      <c r="I29" s="33"/>
    </row>
    <row r="30" spans="1:9" ht="12.75">
      <c r="A30" s="33"/>
      <c r="B30" s="755">
        <v>24</v>
      </c>
      <c r="C30" s="742" t="s">
        <v>324</v>
      </c>
      <c r="D30" s="82">
        <v>1237.843</v>
      </c>
      <c r="E30" s="55">
        <v>1661.892</v>
      </c>
      <c r="F30" s="55">
        <v>4273.145</v>
      </c>
      <c r="G30" s="82">
        <v>34.25709076191407</v>
      </c>
      <c r="H30" s="98">
        <v>157.12531259552367</v>
      </c>
      <c r="I30" s="33"/>
    </row>
    <row r="31" spans="1:9" ht="12.75">
      <c r="A31" s="33"/>
      <c r="B31" s="755">
        <v>25</v>
      </c>
      <c r="C31" s="742" t="s">
        <v>156</v>
      </c>
      <c r="D31" s="82">
        <v>3047.1</v>
      </c>
      <c r="E31" s="55">
        <v>3571.2</v>
      </c>
      <c r="F31" s="55">
        <v>4487.1</v>
      </c>
      <c r="G31" s="82">
        <v>17.199960618292792</v>
      </c>
      <c r="H31" s="98">
        <v>25.64684139784947</v>
      </c>
      <c r="I31" s="33"/>
    </row>
    <row r="32" spans="1:9" ht="12.75">
      <c r="A32" s="33"/>
      <c r="B32" s="755">
        <v>26</v>
      </c>
      <c r="C32" s="742" t="s">
        <v>157</v>
      </c>
      <c r="D32" s="82">
        <v>64.8</v>
      </c>
      <c r="E32" s="55">
        <v>6.2</v>
      </c>
      <c r="F32" s="55">
        <v>12.3</v>
      </c>
      <c r="G32" s="82">
        <v>-90.4320987654321</v>
      </c>
      <c r="H32" s="98">
        <v>98.38709677419354</v>
      </c>
      <c r="I32" s="33"/>
    </row>
    <row r="33" spans="1:9" ht="12.75">
      <c r="A33" s="33"/>
      <c r="B33" s="755">
        <v>27</v>
      </c>
      <c r="C33" s="742" t="s">
        <v>158</v>
      </c>
      <c r="D33" s="82">
        <v>2855.4</v>
      </c>
      <c r="E33" s="55">
        <v>3723.7</v>
      </c>
      <c r="F33" s="55">
        <v>4475.9</v>
      </c>
      <c r="G33" s="82">
        <v>30.40904952020736</v>
      </c>
      <c r="H33" s="98">
        <v>20.2003383731235</v>
      </c>
      <c r="I33" s="33"/>
    </row>
    <row r="34" spans="1:9" ht="12.75">
      <c r="A34" s="33"/>
      <c r="B34" s="755">
        <v>28</v>
      </c>
      <c r="C34" s="742" t="s">
        <v>159</v>
      </c>
      <c r="D34" s="82">
        <v>145.6</v>
      </c>
      <c r="E34" s="55">
        <v>175.4</v>
      </c>
      <c r="F34" s="55">
        <v>147</v>
      </c>
      <c r="G34" s="82">
        <v>20.467032967032978</v>
      </c>
      <c r="H34" s="98">
        <v>-16.191562143671618</v>
      </c>
      <c r="I34" s="33"/>
    </row>
    <row r="35" spans="1:9" ht="12.75">
      <c r="A35" s="33"/>
      <c r="B35" s="755">
        <v>29</v>
      </c>
      <c r="C35" s="742" t="s">
        <v>96</v>
      </c>
      <c r="D35" s="82">
        <v>401.8</v>
      </c>
      <c r="E35" s="55">
        <v>553.8</v>
      </c>
      <c r="F35" s="55">
        <v>729.2</v>
      </c>
      <c r="G35" s="82">
        <v>37.82976605276258</v>
      </c>
      <c r="H35" s="98">
        <v>31.67208378475982</v>
      </c>
      <c r="I35" s="33"/>
    </row>
    <row r="36" spans="1:9" ht="12.75">
      <c r="A36" s="33"/>
      <c r="B36" s="755">
        <v>30</v>
      </c>
      <c r="C36" s="742" t="s">
        <v>160</v>
      </c>
      <c r="D36" s="82">
        <v>20059.8</v>
      </c>
      <c r="E36" s="55">
        <v>25311.4</v>
      </c>
      <c r="F36" s="55">
        <v>23818.6</v>
      </c>
      <c r="G36" s="82">
        <v>26.179722629338272</v>
      </c>
      <c r="H36" s="98">
        <v>-5.897737778234315</v>
      </c>
      <c r="I36" s="33"/>
    </row>
    <row r="37" spans="1:9" ht="12.75">
      <c r="A37" s="33"/>
      <c r="B37" s="755">
        <v>31</v>
      </c>
      <c r="C37" s="742" t="s">
        <v>161</v>
      </c>
      <c r="D37" s="82">
        <v>617.6</v>
      </c>
      <c r="E37" s="55">
        <v>411</v>
      </c>
      <c r="F37" s="55">
        <v>270.8</v>
      </c>
      <c r="G37" s="82">
        <v>-33.452072538860094</v>
      </c>
      <c r="H37" s="98">
        <v>-34.11192214111922</v>
      </c>
      <c r="I37" s="33"/>
    </row>
    <row r="38" spans="1:9" ht="12.75">
      <c r="A38" s="33"/>
      <c r="B38" s="755">
        <v>32</v>
      </c>
      <c r="C38" s="742" t="s">
        <v>99</v>
      </c>
      <c r="D38" s="82">
        <v>54.6</v>
      </c>
      <c r="E38" s="55">
        <v>130.3</v>
      </c>
      <c r="F38" s="55">
        <v>77.9</v>
      </c>
      <c r="G38" s="82">
        <v>138.64468864468864</v>
      </c>
      <c r="H38" s="98">
        <v>-40.21488871834229</v>
      </c>
      <c r="I38" s="33"/>
    </row>
    <row r="39" spans="1:9" ht="12.75">
      <c r="A39" s="33"/>
      <c r="B39" s="755">
        <v>33</v>
      </c>
      <c r="C39" s="742" t="s">
        <v>162</v>
      </c>
      <c r="D39" s="82">
        <v>327.2</v>
      </c>
      <c r="E39" s="55">
        <v>349.8</v>
      </c>
      <c r="F39" s="55">
        <v>522.6</v>
      </c>
      <c r="G39" s="82">
        <v>6.907090464547679</v>
      </c>
      <c r="H39" s="98">
        <v>49.39965694682678</v>
      </c>
      <c r="I39" s="33"/>
    </row>
    <row r="40" spans="1:9" ht="12.75">
      <c r="A40" s="33"/>
      <c r="B40" s="755">
        <v>34</v>
      </c>
      <c r="C40" s="742" t="s">
        <v>163</v>
      </c>
      <c r="D40" s="82">
        <v>35.8</v>
      </c>
      <c r="E40" s="55">
        <v>38.1</v>
      </c>
      <c r="F40" s="55">
        <v>43.7</v>
      </c>
      <c r="G40" s="82">
        <v>6.424581005586589</v>
      </c>
      <c r="H40" s="98">
        <v>14.698162729658804</v>
      </c>
      <c r="I40" s="33"/>
    </row>
    <row r="41" spans="1:9" ht="12.75">
      <c r="A41" s="33"/>
      <c r="B41" s="755">
        <v>35</v>
      </c>
      <c r="C41" s="742" t="s">
        <v>126</v>
      </c>
      <c r="D41" s="82">
        <v>631.8</v>
      </c>
      <c r="E41" s="55">
        <v>685.5</v>
      </c>
      <c r="F41" s="55">
        <v>747.6</v>
      </c>
      <c r="G41" s="82">
        <v>8.49952516619183</v>
      </c>
      <c r="H41" s="98">
        <v>9.059080962800877</v>
      </c>
      <c r="I41" s="33"/>
    </row>
    <row r="42" spans="1:9" ht="12.75">
      <c r="A42" s="33"/>
      <c r="B42" s="755">
        <v>36</v>
      </c>
      <c r="C42" s="742" t="s">
        <v>164</v>
      </c>
      <c r="D42" s="82">
        <v>582.9</v>
      </c>
      <c r="E42" s="55">
        <v>377.9</v>
      </c>
      <c r="F42" s="55">
        <v>621.5</v>
      </c>
      <c r="G42" s="82">
        <v>-35.16898267284269</v>
      </c>
      <c r="H42" s="98">
        <v>64.46149775072769</v>
      </c>
      <c r="I42" s="33"/>
    </row>
    <row r="43" spans="1:9" ht="12.75">
      <c r="A43" s="33"/>
      <c r="B43" s="755">
        <v>37</v>
      </c>
      <c r="C43" s="742" t="s">
        <v>165</v>
      </c>
      <c r="D43" s="82">
        <v>77</v>
      </c>
      <c r="E43" s="55">
        <v>126.8</v>
      </c>
      <c r="F43" s="55">
        <v>85.3</v>
      </c>
      <c r="G43" s="82">
        <v>64.67532467532467</v>
      </c>
      <c r="H43" s="98">
        <v>-32.72870662460568</v>
      </c>
      <c r="I43" s="33"/>
    </row>
    <row r="44" spans="1:9" ht="12.75">
      <c r="A44" s="33"/>
      <c r="B44" s="755">
        <v>38</v>
      </c>
      <c r="C44" s="742" t="s">
        <v>166</v>
      </c>
      <c r="D44" s="82">
        <v>100.6</v>
      </c>
      <c r="E44" s="55">
        <v>84.6</v>
      </c>
      <c r="F44" s="55">
        <v>250.7</v>
      </c>
      <c r="G44" s="82">
        <v>-15.904572564612323</v>
      </c>
      <c r="H44" s="98">
        <v>196.3356973995272</v>
      </c>
      <c r="I44" s="33"/>
    </row>
    <row r="45" spans="1:9" ht="12.75">
      <c r="A45" s="33"/>
      <c r="B45" s="755">
        <v>39</v>
      </c>
      <c r="C45" s="742" t="s">
        <v>167</v>
      </c>
      <c r="D45" s="82">
        <v>56.6</v>
      </c>
      <c r="E45" s="55">
        <v>65.3</v>
      </c>
      <c r="F45" s="55">
        <v>83.8</v>
      </c>
      <c r="G45" s="82">
        <v>15.371024734982328</v>
      </c>
      <c r="H45" s="98">
        <v>28.330781010719733</v>
      </c>
      <c r="I45" s="33"/>
    </row>
    <row r="46" spans="1:9" ht="12.75">
      <c r="A46" s="33"/>
      <c r="B46" s="755">
        <v>40</v>
      </c>
      <c r="C46" s="742" t="s">
        <v>168</v>
      </c>
      <c r="D46" s="82">
        <v>0.065</v>
      </c>
      <c r="E46" s="55">
        <v>0</v>
      </c>
      <c r="F46" s="55">
        <v>0</v>
      </c>
      <c r="G46" s="82">
        <v>-100</v>
      </c>
      <c r="H46" s="98" t="s">
        <v>734</v>
      </c>
      <c r="I46" s="33"/>
    </row>
    <row r="47" spans="1:9" ht="12.75">
      <c r="A47" s="33"/>
      <c r="B47" s="755">
        <v>41</v>
      </c>
      <c r="C47" s="742" t="s">
        <v>169</v>
      </c>
      <c r="D47" s="82">
        <v>7.9</v>
      </c>
      <c r="E47" s="55">
        <v>349.7</v>
      </c>
      <c r="F47" s="55">
        <v>477.1</v>
      </c>
      <c r="G47" s="82" t="s">
        <v>734</v>
      </c>
      <c r="H47" s="98">
        <v>36.43122676579924</v>
      </c>
      <c r="I47" s="33"/>
    </row>
    <row r="48" spans="1:9" ht="12.75">
      <c r="A48" s="33"/>
      <c r="B48" s="755">
        <v>42</v>
      </c>
      <c r="C48" s="742" t="s">
        <v>131</v>
      </c>
      <c r="D48" s="82">
        <v>14</v>
      </c>
      <c r="E48" s="55">
        <v>23.7</v>
      </c>
      <c r="F48" s="55">
        <v>18.6</v>
      </c>
      <c r="G48" s="82">
        <v>69.28571428571428</v>
      </c>
      <c r="H48" s="98">
        <v>-21.518987341772146</v>
      </c>
      <c r="I48" s="33"/>
    </row>
    <row r="49" spans="1:9" ht="12.75">
      <c r="A49" s="33"/>
      <c r="B49" s="755">
        <v>43</v>
      </c>
      <c r="C49" s="742" t="s">
        <v>170</v>
      </c>
      <c r="D49" s="82">
        <v>1191.9</v>
      </c>
      <c r="E49" s="55">
        <v>1527.5</v>
      </c>
      <c r="F49" s="55">
        <v>1548.4</v>
      </c>
      <c r="G49" s="82">
        <v>28.1567245574293</v>
      </c>
      <c r="H49" s="98">
        <v>1.3682487725041028</v>
      </c>
      <c r="I49" s="33"/>
    </row>
    <row r="50" spans="1:9" ht="12.75">
      <c r="A50" s="33"/>
      <c r="B50" s="755">
        <v>44</v>
      </c>
      <c r="C50" s="742" t="s">
        <v>111</v>
      </c>
      <c r="D50" s="82">
        <v>1815.1</v>
      </c>
      <c r="E50" s="55">
        <v>1417.9</v>
      </c>
      <c r="F50" s="55">
        <v>1797.9</v>
      </c>
      <c r="G50" s="82">
        <v>-21.883091840669948</v>
      </c>
      <c r="H50" s="98">
        <v>26.800197475139313</v>
      </c>
      <c r="I50" s="33"/>
    </row>
    <row r="51" spans="1:9" ht="12.75">
      <c r="A51" s="33"/>
      <c r="B51" s="755">
        <v>45</v>
      </c>
      <c r="C51" s="742" t="s">
        <v>171</v>
      </c>
      <c r="D51" s="82">
        <v>370.1</v>
      </c>
      <c r="E51" s="55">
        <v>454.1</v>
      </c>
      <c r="F51" s="55">
        <v>948.2</v>
      </c>
      <c r="G51" s="82">
        <v>22.696568495001372</v>
      </c>
      <c r="H51" s="98">
        <v>108.80863245981058</v>
      </c>
      <c r="I51" s="33"/>
    </row>
    <row r="52" spans="1:9" ht="12.75">
      <c r="A52" s="33"/>
      <c r="B52" s="755">
        <v>46</v>
      </c>
      <c r="C52" s="742" t="s">
        <v>764</v>
      </c>
      <c r="D52" s="82">
        <v>233.5</v>
      </c>
      <c r="E52" s="55">
        <v>319.5</v>
      </c>
      <c r="F52" s="55">
        <v>456.6</v>
      </c>
      <c r="G52" s="82">
        <v>36.830835117773006</v>
      </c>
      <c r="H52" s="98">
        <v>42.91079812206573</v>
      </c>
      <c r="I52" s="33"/>
    </row>
    <row r="53" spans="1:9" ht="12.75">
      <c r="A53" s="33"/>
      <c r="B53" s="755">
        <v>47</v>
      </c>
      <c r="C53" s="742" t="s">
        <v>172</v>
      </c>
      <c r="D53" s="82">
        <v>950.6</v>
      </c>
      <c r="E53" s="55">
        <v>572.4</v>
      </c>
      <c r="F53" s="55">
        <v>860.6</v>
      </c>
      <c r="G53" s="82">
        <v>-39.785398695560694</v>
      </c>
      <c r="H53" s="98">
        <v>50.349406009783365</v>
      </c>
      <c r="I53" s="33"/>
    </row>
    <row r="54" spans="1:9" ht="12.75">
      <c r="A54" s="33"/>
      <c r="B54" s="755">
        <v>48</v>
      </c>
      <c r="C54" s="742" t="s">
        <v>173</v>
      </c>
      <c r="D54" s="82">
        <v>6710.9</v>
      </c>
      <c r="E54" s="55">
        <v>7169</v>
      </c>
      <c r="F54" s="55">
        <v>14628</v>
      </c>
      <c r="G54" s="82">
        <v>6.826208109195477</v>
      </c>
      <c r="H54" s="98">
        <v>104.04519458780865</v>
      </c>
      <c r="I54" s="33"/>
    </row>
    <row r="55" spans="1:9" ht="12.75">
      <c r="A55" s="33"/>
      <c r="B55" s="755">
        <v>49</v>
      </c>
      <c r="C55" s="742" t="s">
        <v>174</v>
      </c>
      <c r="D55" s="82">
        <v>579.1</v>
      </c>
      <c r="E55" s="55">
        <v>120.5</v>
      </c>
      <c r="F55" s="55">
        <v>313.6</v>
      </c>
      <c r="G55" s="82">
        <v>-79.19184942151614</v>
      </c>
      <c r="H55" s="98">
        <v>160.2489626556017</v>
      </c>
      <c r="I55" s="33"/>
    </row>
    <row r="56" spans="1:9" ht="12.75">
      <c r="A56" s="33"/>
      <c r="B56" s="755"/>
      <c r="C56" s="756" t="s">
        <v>118</v>
      </c>
      <c r="D56" s="96">
        <v>17490.67900000001</v>
      </c>
      <c r="E56" s="54">
        <v>19819.122999999992</v>
      </c>
      <c r="F56" s="54">
        <v>26286.61599999998</v>
      </c>
      <c r="G56" s="741">
        <v>13.31248489552624</v>
      </c>
      <c r="H56" s="754">
        <v>32.63258924221819</v>
      </c>
      <c r="I56" s="33"/>
    </row>
    <row r="57" spans="1:9" ht="13.5" thickBot="1">
      <c r="A57" s="33"/>
      <c r="B57" s="757"/>
      <c r="C57" s="758" t="s">
        <v>175</v>
      </c>
      <c r="D57" s="494">
        <v>78740.6</v>
      </c>
      <c r="E57" s="759">
        <v>87728.3</v>
      </c>
      <c r="F57" s="759">
        <v>119377.1</v>
      </c>
      <c r="G57" s="760">
        <v>11.414314851550529</v>
      </c>
      <c r="H57" s="761">
        <v>36.07592988807488</v>
      </c>
      <c r="I57" s="33"/>
    </row>
    <row r="58" spans="1:9" ht="12.75">
      <c r="A58" s="33"/>
      <c r="B58" s="346"/>
      <c r="C58" s="346"/>
      <c r="D58" s="33"/>
      <c r="E58" s="33"/>
      <c r="F58" s="33"/>
      <c r="G58" s="33"/>
      <c r="H58" s="33"/>
      <c r="I58" s="33"/>
    </row>
    <row r="59" spans="1:9" ht="12.75">
      <c r="A59" s="33"/>
      <c r="B59" s="346"/>
      <c r="C59" s="346"/>
      <c r="D59" s="33"/>
      <c r="E59" s="33"/>
      <c r="F59" s="33"/>
      <c r="G59" s="33"/>
      <c r="H59" s="33"/>
      <c r="I59" s="33"/>
    </row>
    <row r="60" spans="1:9" ht="12.75">
      <c r="A60" s="33"/>
      <c r="B60" s="346"/>
      <c r="C60" s="346"/>
      <c r="D60" s="33"/>
      <c r="E60" s="33"/>
      <c r="F60" s="33"/>
      <c r="G60" s="33"/>
      <c r="H60" s="33"/>
      <c r="I60" s="33"/>
    </row>
    <row r="61" spans="1:9" ht="12.75">
      <c r="A61" s="33"/>
      <c r="B61" s="346"/>
      <c r="C61" s="346"/>
      <c r="D61" s="33"/>
      <c r="E61" s="33"/>
      <c r="F61" s="33"/>
      <c r="G61" s="33"/>
      <c r="H61" s="33"/>
      <c r="I61" s="33"/>
    </row>
    <row r="62" spans="1:9" s="37" customFormat="1" ht="15.75">
      <c r="A62" s="347"/>
      <c r="B62" s="348"/>
      <c r="C62" s="348"/>
      <c r="D62" s="347"/>
      <c r="E62" s="347"/>
      <c r="F62" s="347"/>
      <c r="G62" s="347"/>
      <c r="H62" s="347"/>
      <c r="I62" s="347"/>
    </row>
    <row r="63" spans="1:9" ht="12.75">
      <c r="A63" s="33"/>
      <c r="B63" s="346"/>
      <c r="C63" s="346"/>
      <c r="D63" s="33"/>
      <c r="E63" s="33"/>
      <c r="F63" s="33"/>
      <c r="G63" s="33"/>
      <c r="H63" s="33"/>
      <c r="I63" s="33"/>
    </row>
    <row r="64" spans="1:9" ht="12.75">
      <c r="A64" s="33"/>
      <c r="B64" s="346"/>
      <c r="C64" s="346"/>
      <c r="D64" s="33"/>
      <c r="E64" s="33"/>
      <c r="F64" s="33"/>
      <c r="G64" s="33"/>
      <c r="H64" s="33"/>
      <c r="I64" s="33"/>
    </row>
    <row r="65" spans="1:9" ht="12.75">
      <c r="A65" s="33"/>
      <c r="B65" s="346"/>
      <c r="C65" s="346"/>
      <c r="D65" s="33"/>
      <c r="E65" s="33"/>
      <c r="F65" s="33"/>
      <c r="G65" s="33"/>
      <c r="H65" s="33"/>
      <c r="I65" s="33"/>
    </row>
    <row r="66" spans="1:9" ht="12.75">
      <c r="A66" s="33"/>
      <c r="B66" s="346"/>
      <c r="C66" s="346"/>
      <c r="D66" s="33"/>
      <c r="E66" s="33"/>
      <c r="F66" s="33"/>
      <c r="G66" s="33"/>
      <c r="H66" s="33"/>
      <c r="I66" s="33"/>
    </row>
    <row r="67" spans="1:9" ht="12.75">
      <c r="A67" s="33"/>
      <c r="B67" s="346"/>
      <c r="C67" s="346"/>
      <c r="D67" s="33"/>
      <c r="E67" s="33"/>
      <c r="F67" s="33"/>
      <c r="G67" s="33"/>
      <c r="H67" s="33"/>
      <c r="I67" s="33"/>
    </row>
    <row r="68" spans="1:9" ht="12.75">
      <c r="A68" s="33"/>
      <c r="B68" s="346"/>
      <c r="C68" s="346"/>
      <c r="D68" s="33"/>
      <c r="E68" s="33"/>
      <c r="F68" s="33"/>
      <c r="G68" s="33"/>
      <c r="H68" s="33"/>
      <c r="I68" s="33"/>
    </row>
    <row r="69" spans="1:9" ht="12.75">
      <c r="A69" s="33"/>
      <c r="B69" s="346"/>
      <c r="C69" s="346"/>
      <c r="D69" s="33"/>
      <c r="E69" s="33"/>
      <c r="F69" s="33"/>
      <c r="G69" s="33"/>
      <c r="H69" s="33"/>
      <c r="I69" s="33"/>
    </row>
    <row r="70" spans="1:9" ht="12.75">
      <c r="A70" s="33"/>
      <c r="B70" s="346"/>
      <c r="C70" s="346"/>
      <c r="D70" s="33"/>
      <c r="E70" s="33"/>
      <c r="F70" s="33"/>
      <c r="G70" s="33"/>
      <c r="H70" s="33"/>
      <c r="I70" s="33"/>
    </row>
    <row r="71" spans="1:9" ht="12.75">
      <c r="A71" s="33"/>
      <c r="B71" s="346"/>
      <c r="C71" s="346"/>
      <c r="D71" s="33"/>
      <c r="E71" s="33"/>
      <c r="F71" s="33"/>
      <c r="G71" s="33"/>
      <c r="H71" s="33"/>
      <c r="I71" s="33"/>
    </row>
    <row r="72" spans="1:9" ht="12.75">
      <c r="A72" s="33"/>
      <c r="B72" s="33"/>
      <c r="C72" s="33"/>
      <c r="D72" s="33"/>
      <c r="E72" s="33"/>
      <c r="F72" s="33"/>
      <c r="G72" s="33"/>
      <c r="H72" s="33"/>
      <c r="I72" s="33"/>
    </row>
    <row r="74" ht="12.75" hidden="1"/>
    <row r="75" ht="12.75" hidden="1"/>
    <row r="76" ht="12.75" hidden="1"/>
    <row r="77" spans="4:6" ht="12.75" hidden="1">
      <c r="D77" s="9" t="s">
        <v>325</v>
      </c>
      <c r="E77" s="9" t="s">
        <v>325</v>
      </c>
      <c r="F77" s="9" t="s">
        <v>325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2" sqref="A2:G2"/>
    </sheetView>
  </sheetViews>
  <sheetFormatPr defaultColWidth="9.140625" defaultRowHeight="12.75"/>
  <cols>
    <col min="1" max="1" width="4.7109375" style="9" customWidth="1"/>
    <col min="2" max="2" width="29.57421875" style="9" customWidth="1"/>
    <col min="3" max="3" width="12.140625" style="9" customWidth="1"/>
    <col min="4" max="4" width="11.421875" style="9" customWidth="1"/>
    <col min="5" max="5" width="12.140625" style="9" customWidth="1"/>
    <col min="6" max="6" width="11.140625" style="9" customWidth="1"/>
    <col min="7" max="7" width="14.00390625" style="9" customWidth="1"/>
    <col min="8" max="16384" width="9.140625" style="9" customWidth="1"/>
  </cols>
  <sheetData>
    <row r="1" spans="1:7" ht="15.75" customHeight="1">
      <c r="A1" s="924" t="s">
        <v>674</v>
      </c>
      <c r="B1" s="924"/>
      <c r="C1" s="924"/>
      <c r="D1" s="924"/>
      <c r="E1" s="924"/>
      <c r="F1" s="924"/>
      <c r="G1" s="924"/>
    </row>
    <row r="2" spans="1:8" ht="15.75">
      <c r="A2" s="925" t="s">
        <v>838</v>
      </c>
      <c r="B2" s="925"/>
      <c r="C2" s="925"/>
      <c r="D2" s="925"/>
      <c r="E2" s="925"/>
      <c r="F2" s="925"/>
      <c r="G2" s="925"/>
      <c r="H2" s="51"/>
    </row>
    <row r="3" spans="1:8" ht="13.5" thickBot="1">
      <c r="A3" s="140"/>
      <c r="B3" s="488"/>
      <c r="C3" s="488"/>
      <c r="D3" s="489"/>
      <c r="E3" s="489"/>
      <c r="F3" s="490"/>
      <c r="G3" s="149" t="s">
        <v>890</v>
      </c>
      <c r="H3" s="51"/>
    </row>
    <row r="4" spans="1:8" ht="12.75">
      <c r="A4" s="254"/>
      <c r="B4" s="255"/>
      <c r="C4" s="926" t="s">
        <v>127</v>
      </c>
      <c r="D4" s="927"/>
      <c r="E4" s="916"/>
      <c r="F4" s="928" t="s">
        <v>737</v>
      </c>
      <c r="G4" s="929"/>
      <c r="H4" s="22"/>
    </row>
    <row r="5" spans="1:7" ht="12.75">
      <c r="A5" s="256"/>
      <c r="B5" s="262"/>
      <c r="C5" s="263" t="s">
        <v>694</v>
      </c>
      <c r="D5" s="253" t="s">
        <v>266</v>
      </c>
      <c r="E5" s="257" t="s">
        <v>735</v>
      </c>
      <c r="F5" s="264" t="s">
        <v>266</v>
      </c>
      <c r="G5" s="257" t="s">
        <v>736</v>
      </c>
    </row>
    <row r="6" spans="1:7" ht="12.75">
      <c r="A6" s="279"/>
      <c r="B6" s="265" t="s">
        <v>762</v>
      </c>
      <c r="C6" s="274">
        <v>33921.5</v>
      </c>
      <c r="D6" s="250">
        <v>48790.9</v>
      </c>
      <c r="E6" s="258">
        <v>81003.6</v>
      </c>
      <c r="F6" s="266">
        <v>43.834736081835985</v>
      </c>
      <c r="G6" s="258">
        <v>66.02194261634847</v>
      </c>
    </row>
    <row r="7" spans="1:7" ht="12.75">
      <c r="A7" s="259">
        <v>1</v>
      </c>
      <c r="B7" s="280" t="s">
        <v>176</v>
      </c>
      <c r="C7" s="276">
        <v>509.5</v>
      </c>
      <c r="D7" s="251">
        <v>984.7</v>
      </c>
      <c r="E7" s="260">
        <v>1314</v>
      </c>
      <c r="F7" s="269">
        <v>93.26790971540728</v>
      </c>
      <c r="G7" s="260">
        <v>33.44165735757082</v>
      </c>
    </row>
    <row r="8" spans="1:7" ht="12.75">
      <c r="A8" s="259">
        <v>2</v>
      </c>
      <c r="B8" s="280" t="s">
        <v>177</v>
      </c>
      <c r="C8" s="276">
        <v>44.4</v>
      </c>
      <c r="D8" s="251">
        <v>53.3</v>
      </c>
      <c r="E8" s="260">
        <v>60.9</v>
      </c>
      <c r="F8" s="269">
        <v>20.04504504504503</v>
      </c>
      <c r="G8" s="260">
        <v>14.258911819887459</v>
      </c>
    </row>
    <row r="9" spans="1:7" ht="12.75">
      <c r="A9" s="259">
        <v>3</v>
      </c>
      <c r="B9" s="280" t="s">
        <v>178</v>
      </c>
      <c r="C9" s="276">
        <v>780.4</v>
      </c>
      <c r="D9" s="251">
        <v>1132.2</v>
      </c>
      <c r="E9" s="260">
        <v>1550.8</v>
      </c>
      <c r="F9" s="269">
        <v>45.07944643772424</v>
      </c>
      <c r="G9" s="260">
        <v>36.972266384031116</v>
      </c>
    </row>
    <row r="10" spans="1:7" ht="12.75">
      <c r="A10" s="259">
        <v>4</v>
      </c>
      <c r="B10" s="280" t="s">
        <v>179</v>
      </c>
      <c r="C10" s="276">
        <v>10.9</v>
      </c>
      <c r="D10" s="251">
        <v>2.6</v>
      </c>
      <c r="E10" s="260">
        <v>2.8</v>
      </c>
      <c r="F10" s="269">
        <v>-76.14678899082568</v>
      </c>
      <c r="G10" s="260">
        <v>7.692307692307693</v>
      </c>
    </row>
    <row r="11" spans="1:7" ht="12.75">
      <c r="A11" s="259">
        <v>5</v>
      </c>
      <c r="B11" s="280" t="s">
        <v>180</v>
      </c>
      <c r="C11" s="276">
        <v>65</v>
      </c>
      <c r="D11" s="251">
        <v>76.4</v>
      </c>
      <c r="E11" s="260">
        <v>57.4</v>
      </c>
      <c r="F11" s="269">
        <v>17.53846153846152</v>
      </c>
      <c r="G11" s="260">
        <v>-24.869109947643963</v>
      </c>
    </row>
    <row r="12" spans="1:7" ht="12.75">
      <c r="A12" s="259">
        <v>6</v>
      </c>
      <c r="B12" s="280" t="s">
        <v>139</v>
      </c>
      <c r="C12" s="276">
        <v>19.6</v>
      </c>
      <c r="D12" s="251">
        <v>2.4</v>
      </c>
      <c r="E12" s="260">
        <v>486.4</v>
      </c>
      <c r="F12" s="269">
        <v>-87.75510204081633</v>
      </c>
      <c r="G12" s="260" t="s">
        <v>734</v>
      </c>
    </row>
    <row r="13" spans="1:7" ht="12.75">
      <c r="A13" s="259">
        <v>7</v>
      </c>
      <c r="B13" s="280" t="s">
        <v>181</v>
      </c>
      <c r="C13" s="276">
        <v>16.7</v>
      </c>
      <c r="D13" s="251">
        <v>27.5</v>
      </c>
      <c r="E13" s="260">
        <v>29.4</v>
      </c>
      <c r="F13" s="269">
        <v>64.67065868263472</v>
      </c>
      <c r="G13" s="260">
        <v>6.9090909090909065</v>
      </c>
    </row>
    <row r="14" spans="1:7" ht="12.75">
      <c r="A14" s="259">
        <v>8</v>
      </c>
      <c r="B14" s="280" t="s">
        <v>182</v>
      </c>
      <c r="C14" s="276">
        <v>93</v>
      </c>
      <c r="D14" s="251">
        <v>8.5</v>
      </c>
      <c r="E14" s="260">
        <v>14.3</v>
      </c>
      <c r="F14" s="269">
        <v>-90.86021505376344</v>
      </c>
      <c r="G14" s="260">
        <v>68.23529411764707</v>
      </c>
    </row>
    <row r="15" spans="1:7" ht="12.75">
      <c r="A15" s="259">
        <v>9</v>
      </c>
      <c r="B15" s="280" t="s">
        <v>183</v>
      </c>
      <c r="C15" s="276">
        <v>9</v>
      </c>
      <c r="D15" s="251">
        <v>5.6</v>
      </c>
      <c r="E15" s="260">
        <v>10.2</v>
      </c>
      <c r="F15" s="269">
        <v>-37.77777777777778</v>
      </c>
      <c r="G15" s="260">
        <v>82.14285714285714</v>
      </c>
    </row>
    <row r="16" spans="1:7" ht="12.75">
      <c r="A16" s="259">
        <v>10</v>
      </c>
      <c r="B16" s="280" t="s">
        <v>765</v>
      </c>
      <c r="C16" s="276">
        <v>1114.9</v>
      </c>
      <c r="D16" s="251">
        <v>2039</v>
      </c>
      <c r="E16" s="260">
        <v>2981.7</v>
      </c>
      <c r="F16" s="269">
        <v>82.88635752085395</v>
      </c>
      <c r="G16" s="260">
        <v>46.23344776851394</v>
      </c>
    </row>
    <row r="17" spans="1:7" ht="12.75">
      <c r="A17" s="259">
        <v>11</v>
      </c>
      <c r="B17" s="280" t="s">
        <v>184</v>
      </c>
      <c r="C17" s="276">
        <v>959.3</v>
      </c>
      <c r="D17" s="251">
        <v>1283.8</v>
      </c>
      <c r="E17" s="260">
        <v>893</v>
      </c>
      <c r="F17" s="269">
        <v>33.82674867090586</v>
      </c>
      <c r="G17" s="260">
        <v>-30.440878641532947</v>
      </c>
    </row>
    <row r="18" spans="1:7" ht="12.75">
      <c r="A18" s="259">
        <v>12</v>
      </c>
      <c r="B18" s="280" t="s">
        <v>185</v>
      </c>
      <c r="C18" s="276">
        <v>231.6</v>
      </c>
      <c r="D18" s="251">
        <v>433.4</v>
      </c>
      <c r="E18" s="260">
        <v>401.3</v>
      </c>
      <c r="F18" s="269">
        <v>87.13298791019</v>
      </c>
      <c r="G18" s="260">
        <v>-7.406552838024922</v>
      </c>
    </row>
    <row r="19" spans="1:7" ht="12.75">
      <c r="A19" s="259">
        <v>13</v>
      </c>
      <c r="B19" s="280" t="s">
        <v>186</v>
      </c>
      <c r="C19" s="276">
        <v>39.1</v>
      </c>
      <c r="D19" s="251">
        <v>28.1</v>
      </c>
      <c r="E19" s="260">
        <v>241.1</v>
      </c>
      <c r="F19" s="269">
        <v>-28.132992327365727</v>
      </c>
      <c r="G19" s="260">
        <v>758.0071174377224</v>
      </c>
    </row>
    <row r="20" spans="1:7" ht="12.75">
      <c r="A20" s="259">
        <v>14</v>
      </c>
      <c r="B20" s="280" t="s">
        <v>187</v>
      </c>
      <c r="C20" s="276">
        <v>3572.6</v>
      </c>
      <c r="D20" s="251">
        <v>2110.4</v>
      </c>
      <c r="E20" s="260">
        <v>968.3</v>
      </c>
      <c r="F20" s="269">
        <v>-40.92817555841685</v>
      </c>
      <c r="G20" s="260">
        <v>-54.117702805155425</v>
      </c>
    </row>
    <row r="21" spans="1:7" ht="12.75">
      <c r="A21" s="259">
        <v>15</v>
      </c>
      <c r="B21" s="280" t="s">
        <v>188</v>
      </c>
      <c r="C21" s="276">
        <v>939.3</v>
      </c>
      <c r="D21" s="251">
        <v>1274.9</v>
      </c>
      <c r="E21" s="260">
        <v>2018.5</v>
      </c>
      <c r="F21" s="269">
        <v>35.72873416373895</v>
      </c>
      <c r="G21" s="260">
        <v>58.326143226919754</v>
      </c>
    </row>
    <row r="22" spans="1:7" ht="12.75">
      <c r="A22" s="259">
        <v>16</v>
      </c>
      <c r="B22" s="280" t="s">
        <v>189</v>
      </c>
      <c r="C22" s="276">
        <v>0</v>
      </c>
      <c r="D22" s="251">
        <v>0</v>
      </c>
      <c r="E22" s="260">
        <v>0</v>
      </c>
      <c r="F22" s="269" t="s">
        <v>734</v>
      </c>
      <c r="G22" s="260" t="s">
        <v>734</v>
      </c>
    </row>
    <row r="23" spans="1:7" ht="12.75">
      <c r="A23" s="259">
        <v>17</v>
      </c>
      <c r="B23" s="280" t="s">
        <v>190</v>
      </c>
      <c r="C23" s="276">
        <v>7.2</v>
      </c>
      <c r="D23" s="251">
        <v>25.1</v>
      </c>
      <c r="E23" s="260">
        <v>32.3</v>
      </c>
      <c r="F23" s="269">
        <v>248.61111111111114</v>
      </c>
      <c r="G23" s="260">
        <v>28.685258964143372</v>
      </c>
    </row>
    <row r="24" spans="1:7" ht="12.75">
      <c r="A24" s="259">
        <v>18</v>
      </c>
      <c r="B24" s="280" t="s">
        <v>191</v>
      </c>
      <c r="C24" s="276">
        <v>390.5</v>
      </c>
      <c r="D24" s="251">
        <v>71.2</v>
      </c>
      <c r="E24" s="260">
        <v>5.3</v>
      </c>
      <c r="F24" s="269">
        <v>-81.76696542893725</v>
      </c>
      <c r="G24" s="260">
        <v>-92.5561797752809</v>
      </c>
    </row>
    <row r="25" spans="1:7" ht="12.75">
      <c r="A25" s="259">
        <v>19</v>
      </c>
      <c r="B25" s="280" t="s">
        <v>192</v>
      </c>
      <c r="C25" s="276">
        <v>113.7</v>
      </c>
      <c r="D25" s="251">
        <v>628.2</v>
      </c>
      <c r="E25" s="260">
        <v>358.5</v>
      </c>
      <c r="F25" s="269">
        <v>452.5065963060687</v>
      </c>
      <c r="G25" s="260">
        <v>-42.93218720152818</v>
      </c>
    </row>
    <row r="26" spans="1:7" ht="12.75">
      <c r="A26" s="259">
        <v>20</v>
      </c>
      <c r="B26" s="280" t="s">
        <v>193</v>
      </c>
      <c r="C26" s="276">
        <v>2484.2</v>
      </c>
      <c r="D26" s="251">
        <v>4530.5</v>
      </c>
      <c r="E26" s="260">
        <v>3760.5</v>
      </c>
      <c r="F26" s="269">
        <v>82.3725947991305</v>
      </c>
      <c r="G26" s="260">
        <v>-16.995916565500508</v>
      </c>
    </row>
    <row r="27" spans="1:7" ht="12.75">
      <c r="A27" s="259">
        <v>21</v>
      </c>
      <c r="B27" s="280" t="s">
        <v>194</v>
      </c>
      <c r="C27" s="276">
        <v>37.4</v>
      </c>
      <c r="D27" s="251">
        <v>16.7</v>
      </c>
      <c r="E27" s="260">
        <v>42.4</v>
      </c>
      <c r="F27" s="269">
        <v>-55.34759358288769</v>
      </c>
      <c r="G27" s="260">
        <v>153.89221556886224</v>
      </c>
    </row>
    <row r="28" spans="1:7" ht="12.75">
      <c r="A28" s="259">
        <v>22</v>
      </c>
      <c r="B28" s="280" t="s">
        <v>195</v>
      </c>
      <c r="C28" s="276">
        <v>8.2</v>
      </c>
      <c r="D28" s="251">
        <v>0.1</v>
      </c>
      <c r="E28" s="260">
        <v>31.8</v>
      </c>
      <c r="F28" s="269">
        <v>-98.78048780487805</v>
      </c>
      <c r="G28" s="260" t="s">
        <v>734</v>
      </c>
    </row>
    <row r="29" spans="1:7" ht="12.75">
      <c r="A29" s="259">
        <v>23</v>
      </c>
      <c r="B29" s="280" t="s">
        <v>196</v>
      </c>
      <c r="C29" s="276">
        <v>0</v>
      </c>
      <c r="D29" s="251">
        <v>55</v>
      </c>
      <c r="E29" s="260">
        <v>68.6</v>
      </c>
      <c r="F29" s="269" t="s">
        <v>734</v>
      </c>
      <c r="G29" s="260">
        <v>24.727272727272705</v>
      </c>
    </row>
    <row r="30" spans="1:7" ht="12.75">
      <c r="A30" s="259">
        <v>24</v>
      </c>
      <c r="B30" s="280" t="s">
        <v>197</v>
      </c>
      <c r="C30" s="276">
        <v>102</v>
      </c>
      <c r="D30" s="251">
        <v>95</v>
      </c>
      <c r="E30" s="260">
        <v>140.7</v>
      </c>
      <c r="F30" s="269">
        <v>-6.862745098039241</v>
      </c>
      <c r="G30" s="260">
        <v>48.10526315789474</v>
      </c>
    </row>
    <row r="31" spans="1:7" ht="12.75">
      <c r="A31" s="259">
        <v>25</v>
      </c>
      <c r="B31" s="280" t="s">
        <v>198</v>
      </c>
      <c r="C31" s="276">
        <v>2181.9</v>
      </c>
      <c r="D31" s="251">
        <v>8938.9</v>
      </c>
      <c r="E31" s="260">
        <v>35465.7</v>
      </c>
      <c r="F31" s="269">
        <v>309.6842201750768</v>
      </c>
      <c r="G31" s="260">
        <v>296.75687165087425</v>
      </c>
    </row>
    <row r="32" spans="1:7" ht="12.75">
      <c r="A32" s="259">
        <v>26</v>
      </c>
      <c r="B32" s="280" t="s">
        <v>154</v>
      </c>
      <c r="C32" s="276">
        <v>11</v>
      </c>
      <c r="D32" s="251">
        <v>76</v>
      </c>
      <c r="E32" s="260">
        <v>37.1</v>
      </c>
      <c r="F32" s="269">
        <v>590.9090909090909</v>
      </c>
      <c r="G32" s="260">
        <v>-51.1842105263158</v>
      </c>
    </row>
    <row r="33" spans="1:7" ht="12.75">
      <c r="A33" s="259">
        <v>27</v>
      </c>
      <c r="B33" s="280" t="s">
        <v>155</v>
      </c>
      <c r="C33" s="276">
        <v>469.8</v>
      </c>
      <c r="D33" s="251">
        <v>2512.1</v>
      </c>
      <c r="E33" s="260">
        <v>67.4</v>
      </c>
      <c r="F33" s="269">
        <v>434.7169008088548</v>
      </c>
      <c r="G33" s="260">
        <v>-97.31698578878229</v>
      </c>
    </row>
    <row r="34" spans="1:7" ht="12.75">
      <c r="A34" s="259">
        <v>28</v>
      </c>
      <c r="B34" s="280" t="s">
        <v>199</v>
      </c>
      <c r="C34" s="276">
        <v>169.5</v>
      </c>
      <c r="D34" s="251">
        <v>202.7</v>
      </c>
      <c r="E34" s="260">
        <v>311.6</v>
      </c>
      <c r="F34" s="269">
        <v>19.587020648967552</v>
      </c>
      <c r="G34" s="260">
        <v>53.72471632955106</v>
      </c>
    </row>
    <row r="35" spans="1:7" ht="12.75">
      <c r="A35" s="259">
        <v>29</v>
      </c>
      <c r="B35" s="280" t="s">
        <v>200</v>
      </c>
      <c r="C35" s="276">
        <v>581.9</v>
      </c>
      <c r="D35" s="251">
        <v>854.3</v>
      </c>
      <c r="E35" s="260">
        <v>1356.7</v>
      </c>
      <c r="F35" s="269">
        <v>46.81216703901012</v>
      </c>
      <c r="G35" s="260">
        <v>58.80838113075032</v>
      </c>
    </row>
    <row r="36" spans="1:7" ht="12.75">
      <c r="A36" s="259">
        <v>30</v>
      </c>
      <c r="B36" s="280" t="s">
        <v>156</v>
      </c>
      <c r="C36" s="276">
        <v>783</v>
      </c>
      <c r="D36" s="251">
        <v>1159.8</v>
      </c>
      <c r="E36" s="260">
        <v>1932.8</v>
      </c>
      <c r="F36" s="269">
        <v>48.12260536398466</v>
      </c>
      <c r="G36" s="260">
        <v>66.64942231419212</v>
      </c>
    </row>
    <row r="37" spans="1:7" ht="12.75">
      <c r="A37" s="259">
        <v>31</v>
      </c>
      <c r="B37" s="280" t="s">
        <v>201</v>
      </c>
      <c r="C37" s="276">
        <v>21.3</v>
      </c>
      <c r="D37" s="251">
        <v>29.5</v>
      </c>
      <c r="E37" s="260">
        <v>392.6</v>
      </c>
      <c r="F37" s="269">
        <v>38.49765258215962</v>
      </c>
      <c r="G37" s="260" t="s">
        <v>734</v>
      </c>
    </row>
    <row r="38" spans="1:7" ht="12.75">
      <c r="A38" s="259">
        <v>32</v>
      </c>
      <c r="B38" s="280" t="s">
        <v>202</v>
      </c>
      <c r="C38" s="276">
        <v>2249.6</v>
      </c>
      <c r="D38" s="251">
        <v>3157</v>
      </c>
      <c r="E38" s="260">
        <v>4656.9</v>
      </c>
      <c r="F38" s="269">
        <v>40.33605974395448</v>
      </c>
      <c r="G38" s="260">
        <v>47.51029458346528</v>
      </c>
    </row>
    <row r="39" spans="1:7" ht="12.75">
      <c r="A39" s="259">
        <v>33</v>
      </c>
      <c r="B39" s="280" t="s">
        <v>203</v>
      </c>
      <c r="C39" s="276">
        <v>203</v>
      </c>
      <c r="D39" s="251">
        <v>248.5</v>
      </c>
      <c r="E39" s="260">
        <v>320.1</v>
      </c>
      <c r="F39" s="269">
        <v>22.413793103448285</v>
      </c>
      <c r="G39" s="260">
        <v>28.8128772635815</v>
      </c>
    </row>
    <row r="40" spans="1:7" ht="12.75">
      <c r="A40" s="259">
        <v>34</v>
      </c>
      <c r="B40" s="280" t="s">
        <v>204</v>
      </c>
      <c r="C40" s="276">
        <v>411.1</v>
      </c>
      <c r="D40" s="251">
        <v>700.8</v>
      </c>
      <c r="E40" s="260">
        <v>610.5</v>
      </c>
      <c r="F40" s="269">
        <v>70.46947214789589</v>
      </c>
      <c r="G40" s="260">
        <v>-12.885273972602732</v>
      </c>
    </row>
    <row r="41" spans="1:7" ht="12.75">
      <c r="A41" s="259">
        <v>35</v>
      </c>
      <c r="B41" s="280" t="s">
        <v>205</v>
      </c>
      <c r="C41" s="276">
        <v>155.1</v>
      </c>
      <c r="D41" s="251">
        <v>248</v>
      </c>
      <c r="E41" s="260">
        <v>346</v>
      </c>
      <c r="F41" s="269">
        <v>59.896840747904605</v>
      </c>
      <c r="G41" s="260">
        <v>39.51612903225808</v>
      </c>
    </row>
    <row r="42" spans="1:7" ht="12.75">
      <c r="A42" s="259">
        <v>36</v>
      </c>
      <c r="B42" s="280" t="s">
        <v>206</v>
      </c>
      <c r="C42" s="276">
        <v>40</v>
      </c>
      <c r="D42" s="251">
        <v>63</v>
      </c>
      <c r="E42" s="260">
        <v>98</v>
      </c>
      <c r="F42" s="269">
        <v>57.5</v>
      </c>
      <c r="G42" s="260">
        <v>55.55555555555557</v>
      </c>
    </row>
    <row r="43" spans="1:7" ht="12.75">
      <c r="A43" s="259">
        <v>37</v>
      </c>
      <c r="B43" s="280" t="s">
        <v>160</v>
      </c>
      <c r="C43" s="276">
        <v>226.4</v>
      </c>
      <c r="D43" s="251">
        <v>569.8</v>
      </c>
      <c r="E43" s="260">
        <v>740.1</v>
      </c>
      <c r="F43" s="269">
        <v>151.67844522968204</v>
      </c>
      <c r="G43" s="260">
        <v>29.887679887679866</v>
      </c>
    </row>
    <row r="44" spans="1:7" ht="12.75">
      <c r="A44" s="259">
        <v>38</v>
      </c>
      <c r="B44" s="280" t="s">
        <v>207</v>
      </c>
      <c r="C44" s="276">
        <v>168.7</v>
      </c>
      <c r="D44" s="251">
        <v>140.5</v>
      </c>
      <c r="E44" s="260">
        <v>108.4</v>
      </c>
      <c r="F44" s="269">
        <v>-16.716064018968595</v>
      </c>
      <c r="G44" s="260">
        <v>-22.84697508896795</v>
      </c>
    </row>
    <row r="45" spans="1:7" ht="12.75">
      <c r="A45" s="259">
        <v>39</v>
      </c>
      <c r="B45" s="280" t="s">
        <v>208</v>
      </c>
      <c r="C45" s="276">
        <v>2013.1</v>
      </c>
      <c r="D45" s="251">
        <v>2165.9</v>
      </c>
      <c r="E45" s="260">
        <v>3458.3</v>
      </c>
      <c r="F45" s="269">
        <v>7.590283642143959</v>
      </c>
      <c r="G45" s="260">
        <v>59.670344891269224</v>
      </c>
    </row>
    <row r="46" spans="1:7" ht="12.75">
      <c r="A46" s="259">
        <v>40</v>
      </c>
      <c r="B46" s="280" t="s">
        <v>209</v>
      </c>
      <c r="C46" s="276">
        <v>22.9</v>
      </c>
      <c r="D46" s="251">
        <v>52.6</v>
      </c>
      <c r="E46" s="260">
        <v>115.5</v>
      </c>
      <c r="F46" s="269">
        <v>129.69432314410474</v>
      </c>
      <c r="G46" s="260">
        <v>119.58174904942967</v>
      </c>
    </row>
    <row r="47" spans="1:7" ht="12.75">
      <c r="A47" s="259">
        <v>41</v>
      </c>
      <c r="B47" s="280" t="s">
        <v>210</v>
      </c>
      <c r="C47" s="276">
        <v>2.5</v>
      </c>
      <c r="D47" s="251">
        <v>41</v>
      </c>
      <c r="E47" s="260">
        <v>31.8</v>
      </c>
      <c r="F47" s="269" t="s">
        <v>734</v>
      </c>
      <c r="G47" s="260">
        <v>-22.439024390243915</v>
      </c>
    </row>
    <row r="48" spans="1:7" ht="12.75">
      <c r="A48" s="259">
        <v>42</v>
      </c>
      <c r="B48" s="280" t="s">
        <v>211</v>
      </c>
      <c r="C48" s="276">
        <v>553.4</v>
      </c>
      <c r="D48" s="251">
        <v>317.7</v>
      </c>
      <c r="E48" s="260">
        <v>412.5</v>
      </c>
      <c r="F48" s="269">
        <v>-42.591254065775196</v>
      </c>
      <c r="G48" s="260">
        <v>29.839471199244542</v>
      </c>
    </row>
    <row r="49" spans="1:7" ht="12.75">
      <c r="A49" s="259">
        <v>43</v>
      </c>
      <c r="B49" s="280" t="s">
        <v>126</v>
      </c>
      <c r="C49" s="276">
        <v>1078.4</v>
      </c>
      <c r="D49" s="251">
        <v>824.3</v>
      </c>
      <c r="E49" s="260">
        <v>583.3</v>
      </c>
      <c r="F49" s="269">
        <v>-23.562685459940667</v>
      </c>
      <c r="G49" s="260">
        <v>-29.236928302802355</v>
      </c>
    </row>
    <row r="50" spans="1:7" ht="12.75">
      <c r="A50" s="259">
        <v>44</v>
      </c>
      <c r="B50" s="280" t="s">
        <v>212</v>
      </c>
      <c r="C50" s="276">
        <v>409.4</v>
      </c>
      <c r="D50" s="251">
        <v>244.9</v>
      </c>
      <c r="E50" s="260">
        <v>292.1</v>
      </c>
      <c r="F50" s="269">
        <v>-40.18075232046897</v>
      </c>
      <c r="G50" s="260">
        <v>19.273172723560634</v>
      </c>
    </row>
    <row r="51" spans="1:7" ht="12.75">
      <c r="A51" s="259">
        <v>45</v>
      </c>
      <c r="B51" s="280" t="s">
        <v>213</v>
      </c>
      <c r="C51" s="276">
        <v>390.1</v>
      </c>
      <c r="D51" s="251">
        <v>1040</v>
      </c>
      <c r="E51" s="260">
        <v>661.7</v>
      </c>
      <c r="F51" s="269">
        <v>166.59830812612148</v>
      </c>
      <c r="G51" s="260">
        <v>-36.375</v>
      </c>
    </row>
    <row r="52" spans="1:7" ht="12.75">
      <c r="A52" s="259">
        <v>46</v>
      </c>
      <c r="B52" s="280" t="s">
        <v>214</v>
      </c>
      <c r="C52" s="276">
        <v>114.3</v>
      </c>
      <c r="D52" s="251">
        <v>60</v>
      </c>
      <c r="E52" s="260">
        <v>64.2</v>
      </c>
      <c r="F52" s="269">
        <v>-47.50656167979002</v>
      </c>
      <c r="G52" s="260">
        <v>6.999999999999986</v>
      </c>
    </row>
    <row r="53" spans="1:7" ht="12.75">
      <c r="A53" s="259">
        <v>47</v>
      </c>
      <c r="B53" s="280" t="s">
        <v>215</v>
      </c>
      <c r="C53" s="276">
        <v>0.5</v>
      </c>
      <c r="D53" s="251">
        <v>217.7</v>
      </c>
      <c r="E53" s="260">
        <v>1523.2</v>
      </c>
      <c r="F53" s="269" t="s">
        <v>734</v>
      </c>
      <c r="G53" s="260">
        <v>599.6784565916399</v>
      </c>
    </row>
    <row r="54" spans="1:7" ht="12.75">
      <c r="A54" s="259">
        <v>48</v>
      </c>
      <c r="B54" s="280" t="s">
        <v>216</v>
      </c>
      <c r="C54" s="276">
        <v>39.3</v>
      </c>
      <c r="D54" s="251">
        <v>77.8</v>
      </c>
      <c r="E54" s="260">
        <v>558.3</v>
      </c>
      <c r="F54" s="269">
        <v>97.9643765903308</v>
      </c>
      <c r="G54" s="260">
        <v>617.6092544987148</v>
      </c>
    </row>
    <row r="55" spans="1:7" ht="12.75">
      <c r="A55" s="259">
        <v>49</v>
      </c>
      <c r="B55" s="280" t="s">
        <v>217</v>
      </c>
      <c r="C55" s="276">
        <v>118.9</v>
      </c>
      <c r="D55" s="251">
        <v>93.8</v>
      </c>
      <c r="E55" s="260">
        <v>33.9</v>
      </c>
      <c r="F55" s="269">
        <v>-21.11017661900756</v>
      </c>
      <c r="G55" s="260">
        <v>-63.85927505330491</v>
      </c>
    </row>
    <row r="56" spans="1:7" ht="12.75">
      <c r="A56" s="259">
        <v>50</v>
      </c>
      <c r="B56" s="280" t="s">
        <v>218</v>
      </c>
      <c r="C56" s="276">
        <v>58.1</v>
      </c>
      <c r="D56" s="251">
        <v>71</v>
      </c>
      <c r="E56" s="260">
        <v>224.9</v>
      </c>
      <c r="F56" s="269">
        <v>22.203098106712574</v>
      </c>
      <c r="G56" s="260">
        <v>216.76056338028172</v>
      </c>
    </row>
    <row r="57" spans="1:7" ht="12.75">
      <c r="A57" s="259">
        <v>51</v>
      </c>
      <c r="B57" s="280" t="s">
        <v>219</v>
      </c>
      <c r="C57" s="276">
        <v>2510.6</v>
      </c>
      <c r="D57" s="251">
        <v>2327</v>
      </c>
      <c r="E57" s="260">
        <v>4596.1</v>
      </c>
      <c r="F57" s="269">
        <v>-7.312992910061354</v>
      </c>
      <c r="G57" s="260">
        <v>97.51181779114742</v>
      </c>
    </row>
    <row r="58" spans="1:7" ht="12.75">
      <c r="A58" s="259">
        <v>52</v>
      </c>
      <c r="B58" s="280" t="s">
        <v>220</v>
      </c>
      <c r="C58" s="276">
        <v>249.1</v>
      </c>
      <c r="D58" s="251">
        <v>84.1</v>
      </c>
      <c r="E58" s="260">
        <v>124.2</v>
      </c>
      <c r="F58" s="269">
        <v>-66.23845845042152</v>
      </c>
      <c r="G58" s="260">
        <v>47.68133174791919</v>
      </c>
    </row>
    <row r="59" spans="1:7" ht="12.75">
      <c r="A59" s="259">
        <v>53</v>
      </c>
      <c r="B59" s="280" t="s">
        <v>221</v>
      </c>
      <c r="C59" s="276">
        <v>749.5</v>
      </c>
      <c r="D59" s="251">
        <v>517.9</v>
      </c>
      <c r="E59" s="260">
        <v>17.3</v>
      </c>
      <c r="F59" s="269">
        <v>-30.900600400266825</v>
      </c>
      <c r="G59" s="260">
        <v>-96.65958679281715</v>
      </c>
    </row>
    <row r="60" spans="1:7" ht="12.75">
      <c r="A60" s="259">
        <v>54</v>
      </c>
      <c r="B60" s="280" t="s">
        <v>170</v>
      </c>
      <c r="C60" s="276">
        <v>1004.3</v>
      </c>
      <c r="D60" s="251">
        <v>1368.8</v>
      </c>
      <c r="E60" s="260">
        <v>785.9</v>
      </c>
      <c r="F60" s="269">
        <v>36.29393607487799</v>
      </c>
      <c r="G60" s="260">
        <v>-42.584745762711876</v>
      </c>
    </row>
    <row r="61" spans="1:7" ht="12.75">
      <c r="A61" s="259">
        <v>55</v>
      </c>
      <c r="B61" s="280" t="s">
        <v>222</v>
      </c>
      <c r="C61" s="276">
        <v>765.7</v>
      </c>
      <c r="D61" s="251">
        <v>586.5</v>
      </c>
      <c r="E61" s="260">
        <v>1317.5</v>
      </c>
      <c r="F61" s="269">
        <v>-23.403421705628844</v>
      </c>
      <c r="G61" s="260">
        <v>124.63768115942031</v>
      </c>
    </row>
    <row r="62" spans="1:7" ht="12.75">
      <c r="A62" s="259">
        <v>56</v>
      </c>
      <c r="B62" s="280" t="s">
        <v>223</v>
      </c>
      <c r="C62" s="276">
        <v>38.7</v>
      </c>
      <c r="D62" s="251">
        <v>43.9</v>
      </c>
      <c r="E62" s="260">
        <v>108.1</v>
      </c>
      <c r="F62" s="269">
        <v>13.436692506459963</v>
      </c>
      <c r="G62" s="260">
        <v>146.24145785876993</v>
      </c>
    </row>
    <row r="63" spans="1:7" ht="12.75">
      <c r="A63" s="259">
        <v>57</v>
      </c>
      <c r="B63" s="280" t="s">
        <v>224</v>
      </c>
      <c r="C63" s="276">
        <v>2402.3</v>
      </c>
      <c r="D63" s="251">
        <v>2733.6</v>
      </c>
      <c r="E63" s="260">
        <v>2157.9</v>
      </c>
      <c r="F63" s="269">
        <v>13.790950339258217</v>
      </c>
      <c r="G63" s="260">
        <v>-21.060140474100095</v>
      </c>
    </row>
    <row r="64" spans="1:7" ht="12.75">
      <c r="A64" s="259">
        <v>58</v>
      </c>
      <c r="B64" s="280" t="s">
        <v>225</v>
      </c>
      <c r="C64" s="276">
        <v>36.4</v>
      </c>
      <c r="D64" s="251">
        <v>117.1</v>
      </c>
      <c r="E64" s="260">
        <v>196.9</v>
      </c>
      <c r="F64" s="269">
        <v>221.70329670329676</v>
      </c>
      <c r="G64" s="260">
        <v>68.1468830059778</v>
      </c>
    </row>
    <row r="65" spans="1:7" ht="12.75">
      <c r="A65" s="259">
        <v>59</v>
      </c>
      <c r="B65" s="280" t="s">
        <v>226</v>
      </c>
      <c r="C65" s="276">
        <v>16.2</v>
      </c>
      <c r="D65" s="251">
        <v>33.3</v>
      </c>
      <c r="E65" s="260">
        <v>31.5</v>
      </c>
      <c r="F65" s="269">
        <v>105.55555555555554</v>
      </c>
      <c r="G65" s="260">
        <v>-5.405405405405389</v>
      </c>
    </row>
    <row r="66" spans="1:7" ht="12.75">
      <c r="A66" s="259">
        <v>60</v>
      </c>
      <c r="B66" s="280" t="s">
        <v>239</v>
      </c>
      <c r="C66" s="276">
        <v>1163.2</v>
      </c>
      <c r="D66" s="251">
        <v>974.2</v>
      </c>
      <c r="E66" s="260">
        <v>738.9</v>
      </c>
      <c r="F66" s="269">
        <v>-16.248280605226967</v>
      </c>
      <c r="G66" s="260">
        <v>-24.15315130363375</v>
      </c>
    </row>
    <row r="67" spans="1:7" ht="12.75">
      <c r="A67" s="259">
        <v>61</v>
      </c>
      <c r="B67" s="280" t="s">
        <v>240</v>
      </c>
      <c r="C67" s="276">
        <v>76.9</v>
      </c>
      <c r="D67" s="251">
        <v>72.5</v>
      </c>
      <c r="E67" s="260">
        <v>95.8</v>
      </c>
      <c r="F67" s="269">
        <v>-5.721716514954494</v>
      </c>
      <c r="G67" s="260">
        <v>32.13793103448273</v>
      </c>
    </row>
    <row r="68" spans="1:7" ht="12.75">
      <c r="A68" s="259">
        <v>62</v>
      </c>
      <c r="B68" s="280" t="s">
        <v>241</v>
      </c>
      <c r="C68" s="276">
        <v>468.6</v>
      </c>
      <c r="D68" s="251">
        <v>674.4</v>
      </c>
      <c r="E68" s="260">
        <v>661.7</v>
      </c>
      <c r="F68" s="269">
        <v>43.91805377720871</v>
      </c>
      <c r="G68" s="260">
        <v>-1.8831553973902686</v>
      </c>
    </row>
    <row r="69" spans="1:7" ht="12.75">
      <c r="A69" s="259">
        <v>63</v>
      </c>
      <c r="B69" s="280" t="s">
        <v>242</v>
      </c>
      <c r="C69" s="276">
        <v>131.5</v>
      </c>
      <c r="D69" s="251">
        <v>37.9</v>
      </c>
      <c r="E69" s="260">
        <v>79.7</v>
      </c>
      <c r="F69" s="269">
        <v>-71.1787072243346</v>
      </c>
      <c r="G69" s="260">
        <v>110.29023746701844</v>
      </c>
    </row>
    <row r="70" spans="1:7" ht="12.75">
      <c r="A70" s="259">
        <v>64</v>
      </c>
      <c r="B70" s="280" t="s">
        <v>260</v>
      </c>
      <c r="C70" s="276">
        <v>286.8</v>
      </c>
      <c r="D70" s="251">
        <v>227.5</v>
      </c>
      <c r="E70" s="260">
        <v>218.3</v>
      </c>
      <c r="F70" s="269">
        <v>-20.676429567642955</v>
      </c>
      <c r="G70" s="260">
        <v>-4.043956043956044</v>
      </c>
    </row>
    <row r="71" spans="1:7" ht="13.5" thickBot="1">
      <c r="A71" s="259"/>
      <c r="B71" s="281" t="s">
        <v>118</v>
      </c>
      <c r="C71" s="277">
        <v>11505.5</v>
      </c>
      <c r="D71" s="252">
        <v>19678</v>
      </c>
      <c r="E71" s="278">
        <v>21687.6</v>
      </c>
      <c r="F71" s="271">
        <v>71.03124592586153</v>
      </c>
      <c r="G71" s="261">
        <v>10.212419961378444</v>
      </c>
    </row>
    <row r="72" spans="1:7" ht="13.5" thickBot="1">
      <c r="A72" s="380"/>
      <c r="B72" s="381" t="s">
        <v>175</v>
      </c>
      <c r="C72" s="382">
        <v>45427</v>
      </c>
      <c r="D72" s="383">
        <v>68468.9</v>
      </c>
      <c r="E72" s="384">
        <v>102691.2</v>
      </c>
      <c r="F72" s="385">
        <v>50.722918088361524</v>
      </c>
      <c r="G72" s="386">
        <v>49.98225471710518</v>
      </c>
    </row>
    <row r="73" spans="1:7" ht="12.75">
      <c r="A73" s="9" t="s">
        <v>535</v>
      </c>
      <c r="G73" s="51"/>
    </row>
  </sheetData>
  <mergeCells count="4">
    <mergeCell ref="A1:G1"/>
    <mergeCell ref="A2:G2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2" sqref="A2:O2"/>
    </sheetView>
  </sheetViews>
  <sheetFormatPr defaultColWidth="9.140625" defaultRowHeight="12.75"/>
  <cols>
    <col min="1" max="1" width="1.7109375" style="314" customWidth="1"/>
    <col min="2" max="2" width="4.57421875" style="314" customWidth="1"/>
    <col min="3" max="3" width="4.421875" style="314" customWidth="1"/>
    <col min="4" max="4" width="3.8515625" style="314" customWidth="1"/>
    <col min="5" max="5" width="4.28125" style="314" customWidth="1"/>
    <col min="6" max="6" width="21.8515625" style="314" customWidth="1"/>
    <col min="7" max="7" width="9.140625" style="314" hidden="1" customWidth="1"/>
    <col min="8" max="8" width="9.140625" style="314" customWidth="1"/>
    <col min="9" max="9" width="10.140625" style="314" customWidth="1"/>
    <col min="10" max="10" width="9.140625" style="314" hidden="1" customWidth="1"/>
    <col min="11" max="11" width="8.421875" style="314" bestFit="1" customWidth="1"/>
    <col min="12" max="12" width="9.421875" style="314" customWidth="1"/>
    <col min="13" max="13" width="10.00390625" style="314" customWidth="1"/>
    <col min="14" max="14" width="8.8515625" style="314" customWidth="1"/>
    <col min="15" max="15" width="10.140625" style="314" customWidth="1"/>
    <col min="16" max="17" width="9.140625" style="314" customWidth="1"/>
    <col min="18" max="18" width="10.00390625" style="314" bestFit="1" customWidth="1"/>
    <col min="19" max="16384" width="9.140625" style="314" customWidth="1"/>
  </cols>
  <sheetData>
    <row r="1" spans="1:15" ht="12.75">
      <c r="A1" s="930" t="s">
        <v>675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</row>
    <row r="2" spans="1:15" ht="15.75">
      <c r="A2" s="931" t="s">
        <v>346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</row>
    <row r="3" spans="2:15" s="315" customFormat="1" ht="12.75"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</row>
    <row r="4" spans="2:15" s="315" customFormat="1" ht="13.5" thickBot="1">
      <c r="B4" s="933"/>
      <c r="C4" s="933"/>
      <c r="D4" s="933"/>
      <c r="E4" s="933"/>
      <c r="F4" s="933"/>
      <c r="O4" s="285" t="s">
        <v>352</v>
      </c>
    </row>
    <row r="5" spans="2:15" s="315" customFormat="1" ht="12.75">
      <c r="B5" s="938" t="s">
        <v>693</v>
      </c>
      <c r="C5" s="939"/>
      <c r="D5" s="939"/>
      <c r="E5" s="939"/>
      <c r="F5" s="940"/>
      <c r="G5" s="947" t="s">
        <v>694</v>
      </c>
      <c r="H5" s="939"/>
      <c r="I5" s="940"/>
      <c r="J5" s="947" t="s">
        <v>266</v>
      </c>
      <c r="K5" s="939"/>
      <c r="L5" s="940"/>
      <c r="M5" s="949" t="s">
        <v>399</v>
      </c>
      <c r="N5" s="934" t="s">
        <v>645</v>
      </c>
      <c r="O5" s="935"/>
    </row>
    <row r="6" spans="2:15" s="315" customFormat="1" ht="12.75">
      <c r="B6" s="941"/>
      <c r="C6" s="942"/>
      <c r="D6" s="942"/>
      <c r="E6" s="942"/>
      <c r="F6" s="943"/>
      <c r="G6" s="948"/>
      <c r="H6" s="945"/>
      <c r="I6" s="946"/>
      <c r="J6" s="948"/>
      <c r="K6" s="945"/>
      <c r="L6" s="946"/>
      <c r="M6" s="950"/>
      <c r="N6" s="936" t="s">
        <v>13</v>
      </c>
      <c r="O6" s="937"/>
    </row>
    <row r="7" spans="2:15" s="315" customFormat="1" ht="12.75">
      <c r="B7" s="944"/>
      <c r="C7" s="945"/>
      <c r="D7" s="945"/>
      <c r="E7" s="945"/>
      <c r="F7" s="946"/>
      <c r="G7" s="328" t="s">
        <v>400</v>
      </c>
      <c r="H7" s="486" t="s">
        <v>12</v>
      </c>
      <c r="I7" s="486" t="s">
        <v>766</v>
      </c>
      <c r="J7" s="486" t="s">
        <v>400</v>
      </c>
      <c r="K7" s="486" t="s">
        <v>12</v>
      </c>
      <c r="L7" s="486" t="s">
        <v>766</v>
      </c>
      <c r="M7" s="486" t="s">
        <v>12</v>
      </c>
      <c r="N7" s="486" t="s">
        <v>266</v>
      </c>
      <c r="O7" s="487" t="s">
        <v>399</v>
      </c>
    </row>
    <row r="8" spans="2:15" s="315" customFormat="1" ht="12.75">
      <c r="B8" s="329" t="s">
        <v>767</v>
      </c>
      <c r="G8" s="316">
        <v>8766.7</v>
      </c>
      <c r="H8" s="316">
        <v>-7622.899999999994</v>
      </c>
      <c r="I8" s="316">
        <v>23679.60000000005</v>
      </c>
      <c r="J8" s="316">
        <v>4828.7</v>
      </c>
      <c r="K8" s="316">
        <v>20317.8</v>
      </c>
      <c r="L8" s="316">
        <v>41437.3</v>
      </c>
      <c r="M8" s="316">
        <v>-30759</v>
      </c>
      <c r="N8" s="316">
        <v>-366.53635755421186</v>
      </c>
      <c r="O8" s="330">
        <v>-251.3894220830996</v>
      </c>
    </row>
    <row r="9" spans="2:15" s="315" customFormat="1" ht="12.75">
      <c r="B9" s="329"/>
      <c r="C9" s="315" t="s">
        <v>777</v>
      </c>
      <c r="G9" s="316">
        <v>33692.2</v>
      </c>
      <c r="H9" s="316">
        <v>35057.6</v>
      </c>
      <c r="I9" s="316">
        <v>61971.1</v>
      </c>
      <c r="J9" s="316">
        <v>37917.3</v>
      </c>
      <c r="K9" s="316">
        <v>41820.8</v>
      </c>
      <c r="L9" s="316">
        <v>69906.8</v>
      </c>
      <c r="M9" s="316">
        <v>36965.1</v>
      </c>
      <c r="N9" s="316">
        <v>19.29167997809321</v>
      </c>
      <c r="O9" s="330">
        <v>-11.610729589103997</v>
      </c>
    </row>
    <row r="10" spans="2:15" s="315" customFormat="1" ht="12.75">
      <c r="B10" s="329"/>
      <c r="D10" s="315" t="s">
        <v>778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  <c r="M10" s="316">
        <v>0</v>
      </c>
      <c r="N10" s="317" t="s">
        <v>734</v>
      </c>
      <c r="O10" s="331" t="s">
        <v>734</v>
      </c>
    </row>
    <row r="11" spans="2:15" s="315" customFormat="1" ht="12.75">
      <c r="B11" s="329"/>
      <c r="D11" s="315" t="s">
        <v>779</v>
      </c>
      <c r="G11" s="316">
        <v>33692.2</v>
      </c>
      <c r="H11" s="316">
        <v>35057.6</v>
      </c>
      <c r="I11" s="316">
        <v>61971.1</v>
      </c>
      <c r="J11" s="316">
        <v>37917.3</v>
      </c>
      <c r="K11" s="316">
        <v>41820.8</v>
      </c>
      <c r="L11" s="316">
        <v>69906.8</v>
      </c>
      <c r="M11" s="316">
        <v>36965.1</v>
      </c>
      <c r="N11" s="316">
        <v>19.29167997809321</v>
      </c>
      <c r="O11" s="330">
        <v>-11.610729589103997</v>
      </c>
    </row>
    <row r="12" spans="2:15" s="315" customFormat="1" ht="12.75">
      <c r="B12" s="329"/>
      <c r="C12" s="315" t="s">
        <v>780</v>
      </c>
      <c r="G12" s="316">
        <v>-79566</v>
      </c>
      <c r="H12" s="316">
        <v>-122103.3</v>
      </c>
      <c r="I12" s="316">
        <v>-217962.8</v>
      </c>
      <c r="J12" s="316">
        <v>-100766.2</v>
      </c>
      <c r="K12" s="316">
        <v>-153032.2</v>
      </c>
      <c r="L12" s="316">
        <v>-279227.8</v>
      </c>
      <c r="M12" s="316">
        <v>-217163.1</v>
      </c>
      <c r="N12" s="316">
        <v>25.33010983323138</v>
      </c>
      <c r="O12" s="330">
        <v>41.90680131371044</v>
      </c>
    </row>
    <row r="13" spans="2:15" s="315" customFormat="1" ht="12.75">
      <c r="B13" s="329"/>
      <c r="D13" s="315" t="s">
        <v>778</v>
      </c>
      <c r="G13" s="316">
        <v>-14032.9</v>
      </c>
      <c r="H13" s="316">
        <v>-20059.8</v>
      </c>
      <c r="I13" s="316">
        <v>-40815.7</v>
      </c>
      <c r="J13" s="316">
        <v>-19217.1</v>
      </c>
      <c r="K13" s="316">
        <v>-25311.4</v>
      </c>
      <c r="L13" s="316">
        <v>-41356.7</v>
      </c>
      <c r="M13" s="316">
        <v>-23818.6</v>
      </c>
      <c r="N13" s="316">
        <v>26.179722629338293</v>
      </c>
      <c r="O13" s="330">
        <v>-5.897737778234324</v>
      </c>
    </row>
    <row r="14" spans="2:15" s="315" customFormat="1" ht="12.75">
      <c r="B14" s="329"/>
      <c r="D14" s="315" t="s">
        <v>779</v>
      </c>
      <c r="G14" s="316">
        <v>-65533.1</v>
      </c>
      <c r="H14" s="316">
        <v>-102043.5</v>
      </c>
      <c r="I14" s="316">
        <v>-177147.1</v>
      </c>
      <c r="J14" s="316">
        <v>-81549.1</v>
      </c>
      <c r="K14" s="316">
        <v>-127720.8</v>
      </c>
      <c r="L14" s="316">
        <v>-237871.1</v>
      </c>
      <c r="M14" s="316">
        <v>-193344.5</v>
      </c>
      <c r="N14" s="316">
        <v>25.163092210674865</v>
      </c>
      <c r="O14" s="330">
        <v>51.38058953592524</v>
      </c>
    </row>
    <row r="15" spans="2:15" s="315" customFormat="1" ht="12.75">
      <c r="B15" s="329"/>
      <c r="C15" s="315" t="s">
        <v>781</v>
      </c>
      <c r="G15" s="316">
        <v>-45873.8</v>
      </c>
      <c r="H15" s="316">
        <v>-87045.7</v>
      </c>
      <c r="I15" s="316">
        <v>-155991.7</v>
      </c>
      <c r="J15" s="316">
        <v>-62848.9</v>
      </c>
      <c r="K15" s="316">
        <v>-111211.4</v>
      </c>
      <c r="L15" s="316">
        <v>-209321</v>
      </c>
      <c r="M15" s="316">
        <v>-180198</v>
      </c>
      <c r="N15" s="316">
        <v>27.762083595168974</v>
      </c>
      <c r="O15" s="330">
        <v>62.03194996196434</v>
      </c>
    </row>
    <row r="16" spans="2:15" s="315" customFormat="1" ht="12.75">
      <c r="B16" s="329"/>
      <c r="C16" s="315" t="s">
        <v>782</v>
      </c>
      <c r="G16" s="316">
        <v>-81.29999999999836</v>
      </c>
      <c r="H16" s="316">
        <v>-9785.9</v>
      </c>
      <c r="I16" s="316">
        <v>-11092</v>
      </c>
      <c r="J16" s="316">
        <v>-2424.2</v>
      </c>
      <c r="K16" s="316">
        <v>-7859.4</v>
      </c>
      <c r="L16" s="316">
        <v>-10478</v>
      </c>
      <c r="M16" s="316">
        <v>-7679.1</v>
      </c>
      <c r="N16" s="316">
        <v>-19.686487701693252</v>
      </c>
      <c r="O16" s="330">
        <v>-2.2940682494846842</v>
      </c>
    </row>
    <row r="17" spans="2:15" s="315" customFormat="1" ht="12.75">
      <c r="B17" s="329"/>
      <c r="D17" s="315" t="s">
        <v>738</v>
      </c>
      <c r="G17" s="316">
        <v>14897.1</v>
      </c>
      <c r="H17" s="316">
        <v>20577</v>
      </c>
      <c r="I17" s="316">
        <v>42236.1</v>
      </c>
      <c r="J17" s="316">
        <v>16394.2</v>
      </c>
      <c r="K17" s="316">
        <v>30238.8</v>
      </c>
      <c r="L17" s="316">
        <v>52830.1</v>
      </c>
      <c r="M17" s="316">
        <v>26983</v>
      </c>
      <c r="N17" s="316">
        <v>46.95436652573261</v>
      </c>
      <c r="O17" s="330">
        <v>-10.766961651917402</v>
      </c>
    </row>
    <row r="18" spans="2:15" s="315" customFormat="1" ht="12.75">
      <c r="B18" s="329"/>
      <c r="E18" s="315" t="s">
        <v>783</v>
      </c>
      <c r="G18" s="316">
        <v>6683.2</v>
      </c>
      <c r="H18" s="316">
        <v>9159</v>
      </c>
      <c r="I18" s="316">
        <v>18653.1</v>
      </c>
      <c r="J18" s="316">
        <v>5640.5</v>
      </c>
      <c r="K18" s="316">
        <v>14890.3</v>
      </c>
      <c r="L18" s="316">
        <v>27959.8</v>
      </c>
      <c r="M18" s="316">
        <v>15007.4</v>
      </c>
      <c r="N18" s="316">
        <v>62.57560869090511</v>
      </c>
      <c r="O18" s="330">
        <v>0.7864180036668191</v>
      </c>
    </row>
    <row r="19" spans="2:15" s="315" customFormat="1" ht="12.75">
      <c r="B19" s="329"/>
      <c r="E19" s="315" t="s">
        <v>784</v>
      </c>
      <c r="G19" s="316">
        <v>3645.3</v>
      </c>
      <c r="H19" s="316">
        <v>6396.6</v>
      </c>
      <c r="I19" s="316">
        <v>13301.8</v>
      </c>
      <c r="J19" s="316">
        <v>4970.4</v>
      </c>
      <c r="K19" s="316">
        <v>9336.1</v>
      </c>
      <c r="L19" s="316">
        <v>12734.4</v>
      </c>
      <c r="M19" s="316">
        <v>3945.3</v>
      </c>
      <c r="N19" s="316">
        <v>45.95410061595222</v>
      </c>
      <c r="O19" s="330">
        <v>-57.74145521149088</v>
      </c>
    </row>
    <row r="20" spans="2:15" s="315" customFormat="1" ht="12.75">
      <c r="B20" s="329"/>
      <c r="E20" s="315" t="s">
        <v>779</v>
      </c>
      <c r="G20" s="316">
        <v>4568.6</v>
      </c>
      <c r="H20" s="316">
        <v>5021.4</v>
      </c>
      <c r="I20" s="316">
        <v>10281.2</v>
      </c>
      <c r="J20" s="316">
        <v>5783.3</v>
      </c>
      <c r="K20" s="316">
        <v>6012.4</v>
      </c>
      <c r="L20" s="316">
        <v>12135.9</v>
      </c>
      <c r="M20" s="316">
        <v>8030.3</v>
      </c>
      <c r="N20" s="316">
        <v>19.735531923367986</v>
      </c>
      <c r="O20" s="330">
        <v>33.5623045705542</v>
      </c>
    </row>
    <row r="21" spans="2:15" s="315" customFormat="1" ht="12.75">
      <c r="B21" s="329"/>
      <c r="D21" s="315" t="s">
        <v>739</v>
      </c>
      <c r="G21" s="316">
        <v>-14978.4</v>
      </c>
      <c r="H21" s="316">
        <v>-30362.9</v>
      </c>
      <c r="I21" s="316">
        <v>-53328.1</v>
      </c>
      <c r="J21" s="316">
        <v>-18818.4</v>
      </c>
      <c r="K21" s="316">
        <v>-38098.2</v>
      </c>
      <c r="L21" s="316">
        <v>-63308.1</v>
      </c>
      <c r="M21" s="316">
        <v>-34662.1</v>
      </c>
      <c r="N21" s="316">
        <v>25.47615675709501</v>
      </c>
      <c r="O21" s="330">
        <v>-9.01906126798641</v>
      </c>
    </row>
    <row r="22" spans="2:15" s="315" customFormat="1" ht="12.75">
      <c r="B22" s="329"/>
      <c r="E22" s="315" t="s">
        <v>785</v>
      </c>
      <c r="G22" s="316">
        <v>-5955.7</v>
      </c>
      <c r="H22" s="316">
        <v>-13403.9</v>
      </c>
      <c r="I22" s="316">
        <v>-22675.9</v>
      </c>
      <c r="J22" s="316">
        <v>-7292.9</v>
      </c>
      <c r="K22" s="316">
        <v>-14407.7</v>
      </c>
      <c r="L22" s="316">
        <v>-22116.2</v>
      </c>
      <c r="M22" s="316">
        <v>-7794.8</v>
      </c>
      <c r="N22" s="316">
        <v>7.48886518102941</v>
      </c>
      <c r="O22" s="330">
        <v>-45.898373786239304</v>
      </c>
    </row>
    <row r="23" spans="2:15" s="315" customFormat="1" ht="12.75">
      <c r="B23" s="329"/>
      <c r="E23" s="315" t="s">
        <v>783</v>
      </c>
      <c r="G23" s="316">
        <v>-5019.1</v>
      </c>
      <c r="H23" s="316">
        <v>-11445.9</v>
      </c>
      <c r="I23" s="316">
        <v>-20862</v>
      </c>
      <c r="J23" s="316">
        <v>-7024.4</v>
      </c>
      <c r="K23" s="316">
        <v>-18180.8</v>
      </c>
      <c r="L23" s="316">
        <v>-31396.3</v>
      </c>
      <c r="M23" s="316">
        <v>-20394.5</v>
      </c>
      <c r="N23" s="316">
        <v>58.84115709555387</v>
      </c>
      <c r="O23" s="330">
        <v>12.176031857784041</v>
      </c>
    </row>
    <row r="24" spans="2:15" s="315" customFormat="1" ht="12.75">
      <c r="B24" s="329"/>
      <c r="F24" s="318" t="s">
        <v>740</v>
      </c>
      <c r="G24" s="316"/>
      <c r="H24" s="316">
        <v>-4727.5</v>
      </c>
      <c r="I24" s="316">
        <v>-7373</v>
      </c>
      <c r="J24" s="316"/>
      <c r="K24" s="316">
        <v>-7063</v>
      </c>
      <c r="L24" s="316">
        <v>-12126</v>
      </c>
      <c r="M24" s="316">
        <v>-9052.1</v>
      </c>
      <c r="N24" s="316">
        <v>49.402432575356954</v>
      </c>
      <c r="O24" s="330">
        <v>28.162253999716842</v>
      </c>
    </row>
    <row r="25" spans="2:15" s="315" customFormat="1" ht="12.75">
      <c r="B25" s="329"/>
      <c r="E25" s="319" t="s">
        <v>741</v>
      </c>
      <c r="G25" s="316"/>
      <c r="H25" s="316">
        <v>-352.1</v>
      </c>
      <c r="I25" s="316">
        <v>-635.7</v>
      </c>
      <c r="J25" s="316"/>
      <c r="K25" s="316">
        <v>-550.5</v>
      </c>
      <c r="L25" s="316">
        <v>-980.4</v>
      </c>
      <c r="M25" s="316">
        <v>-650.1</v>
      </c>
      <c r="N25" s="316">
        <v>56.347628514626514</v>
      </c>
      <c r="O25" s="330">
        <v>18.09264305177112</v>
      </c>
    </row>
    <row r="26" spans="2:15" s="315" customFormat="1" ht="12.75">
      <c r="B26" s="329"/>
      <c r="E26" s="315" t="s">
        <v>779</v>
      </c>
      <c r="G26" s="316">
        <v>-4003.6</v>
      </c>
      <c r="H26" s="316">
        <v>-5161</v>
      </c>
      <c r="I26" s="316">
        <v>-9154.5</v>
      </c>
      <c r="J26" s="316">
        <v>-4501.1</v>
      </c>
      <c r="K26" s="316">
        <v>-4959.2</v>
      </c>
      <c r="L26" s="316">
        <v>-8815.2</v>
      </c>
      <c r="M26" s="316">
        <v>-5822.7</v>
      </c>
      <c r="N26" s="316">
        <v>-3.9100949428405385</v>
      </c>
      <c r="O26" s="330">
        <v>17.41208259396677</v>
      </c>
    </row>
    <row r="27" spans="1:15" s="315" customFormat="1" ht="12.75">
      <c r="A27" s="320"/>
      <c r="B27" s="329"/>
      <c r="C27" s="315" t="s">
        <v>786</v>
      </c>
      <c r="G27" s="316">
        <v>-45955.1</v>
      </c>
      <c r="H27" s="316">
        <v>-96831.6</v>
      </c>
      <c r="I27" s="316">
        <v>-167083.7</v>
      </c>
      <c r="J27" s="316">
        <v>-65273.1</v>
      </c>
      <c r="K27" s="316">
        <v>-119070.8</v>
      </c>
      <c r="L27" s="316">
        <v>-219799</v>
      </c>
      <c r="M27" s="316">
        <v>-187877.1</v>
      </c>
      <c r="N27" s="316">
        <v>22.966882711842</v>
      </c>
      <c r="O27" s="330">
        <v>57.78603990231023</v>
      </c>
    </row>
    <row r="28" spans="2:15" s="315" customFormat="1" ht="12.75">
      <c r="B28" s="329"/>
      <c r="C28" s="315" t="s">
        <v>787</v>
      </c>
      <c r="G28" s="316">
        <v>-703.3</v>
      </c>
      <c r="H28" s="316">
        <v>2925.1</v>
      </c>
      <c r="I28" s="316">
        <v>7946.8</v>
      </c>
      <c r="J28" s="316">
        <v>2042.8</v>
      </c>
      <c r="K28" s="316">
        <v>5584.1</v>
      </c>
      <c r="L28" s="316">
        <v>11749.5</v>
      </c>
      <c r="M28" s="316">
        <v>6185.3</v>
      </c>
      <c r="N28" s="316">
        <v>90.90287511538068</v>
      </c>
      <c r="O28" s="330">
        <v>10.766282838774373</v>
      </c>
    </row>
    <row r="29" spans="2:15" s="315" customFormat="1" ht="12.75">
      <c r="B29" s="329"/>
      <c r="D29" s="315" t="s">
        <v>742</v>
      </c>
      <c r="G29" s="316">
        <v>2561.1</v>
      </c>
      <c r="H29" s="316">
        <v>5841.2</v>
      </c>
      <c r="I29" s="316">
        <v>13447.7</v>
      </c>
      <c r="J29" s="316">
        <v>5649.1</v>
      </c>
      <c r="K29" s="316">
        <v>9130.2</v>
      </c>
      <c r="L29" s="316">
        <v>16506.6</v>
      </c>
      <c r="M29" s="316">
        <v>9134.9</v>
      </c>
      <c r="N29" s="316">
        <v>56.306923234951746</v>
      </c>
      <c r="O29" s="330">
        <v>0.0514775141836861</v>
      </c>
    </row>
    <row r="30" spans="2:15" s="315" customFormat="1" ht="12.75">
      <c r="B30" s="329"/>
      <c r="D30" s="315" t="s">
        <v>743</v>
      </c>
      <c r="G30" s="316">
        <v>-3264.4</v>
      </c>
      <c r="H30" s="316">
        <v>-2916.1</v>
      </c>
      <c r="I30" s="316">
        <v>-5500.9</v>
      </c>
      <c r="J30" s="316">
        <v>-3606.3</v>
      </c>
      <c r="K30" s="316">
        <v>-3546.1</v>
      </c>
      <c r="L30" s="316">
        <v>-4757.1</v>
      </c>
      <c r="M30" s="316">
        <v>-2949.6</v>
      </c>
      <c r="N30" s="316">
        <v>21.604197386920887</v>
      </c>
      <c r="O30" s="330">
        <v>-16.821296635740673</v>
      </c>
    </row>
    <row r="31" spans="2:15" s="315" customFormat="1" ht="12.75">
      <c r="B31" s="329"/>
      <c r="C31" s="315" t="s">
        <v>744</v>
      </c>
      <c r="G31" s="316">
        <v>-46658.4</v>
      </c>
      <c r="H31" s="316">
        <v>-93906.5</v>
      </c>
      <c r="I31" s="316">
        <v>-159136.9</v>
      </c>
      <c r="J31" s="316">
        <v>-63230.3</v>
      </c>
      <c r="K31" s="316">
        <v>-113486.7</v>
      </c>
      <c r="L31" s="316">
        <v>-208049.5</v>
      </c>
      <c r="M31" s="316">
        <v>-181691.8</v>
      </c>
      <c r="N31" s="316">
        <v>20.850739831641043</v>
      </c>
      <c r="O31" s="330">
        <v>60.09964163201502</v>
      </c>
    </row>
    <row r="32" spans="2:15" s="315" customFormat="1" ht="12.75">
      <c r="B32" s="329"/>
      <c r="C32" s="319" t="s">
        <v>794</v>
      </c>
      <c r="G32" s="316">
        <v>55425.1</v>
      </c>
      <c r="H32" s="316">
        <v>86283.6</v>
      </c>
      <c r="I32" s="316">
        <v>182816.5</v>
      </c>
      <c r="J32" s="316">
        <v>68059</v>
      </c>
      <c r="K32" s="316">
        <v>133804.5</v>
      </c>
      <c r="L32" s="316">
        <v>249486.8</v>
      </c>
      <c r="M32" s="316">
        <v>150932.8</v>
      </c>
      <c r="N32" s="316">
        <v>55.07524025423138</v>
      </c>
      <c r="O32" s="330">
        <v>12.800989503342555</v>
      </c>
    </row>
    <row r="33" spans="2:15" s="315" customFormat="1" ht="12.75">
      <c r="B33" s="329"/>
      <c r="D33" s="315" t="s">
        <v>745</v>
      </c>
      <c r="G33" s="316">
        <v>57289.5</v>
      </c>
      <c r="H33" s="316">
        <v>87723</v>
      </c>
      <c r="I33" s="316">
        <v>185462.9</v>
      </c>
      <c r="J33" s="316">
        <v>70624.1</v>
      </c>
      <c r="K33" s="316">
        <v>136416.2</v>
      </c>
      <c r="L33" s="316">
        <v>257461.3</v>
      </c>
      <c r="M33" s="316">
        <v>154249.4</v>
      </c>
      <c r="N33" s="316">
        <v>55.507905566385105</v>
      </c>
      <c r="O33" s="330">
        <v>13.072640932675137</v>
      </c>
    </row>
    <row r="34" spans="2:15" s="315" customFormat="1" ht="12.75">
      <c r="B34" s="329"/>
      <c r="E34" s="315" t="s">
        <v>795</v>
      </c>
      <c r="G34" s="316">
        <v>12710.5</v>
      </c>
      <c r="H34" s="316">
        <v>8214.7</v>
      </c>
      <c r="I34" s="316">
        <v>20993.2</v>
      </c>
      <c r="J34" s="316">
        <v>10946.8</v>
      </c>
      <c r="K34" s="316">
        <v>16584.7</v>
      </c>
      <c r="L34" s="316">
        <v>26796.2</v>
      </c>
      <c r="M34" s="316">
        <v>12727.3</v>
      </c>
      <c r="N34" s="316">
        <v>101.89051334802244</v>
      </c>
      <c r="O34" s="330">
        <v>-23.25878671305481</v>
      </c>
    </row>
    <row r="35" spans="2:15" s="315" customFormat="1" ht="12.75">
      <c r="B35" s="329"/>
      <c r="E35" s="315" t="s">
        <v>746</v>
      </c>
      <c r="G35" s="316">
        <v>36060</v>
      </c>
      <c r="H35" s="316">
        <v>69001.3</v>
      </c>
      <c r="I35" s="316">
        <v>142682.7</v>
      </c>
      <c r="J35" s="316">
        <v>53455.6</v>
      </c>
      <c r="K35" s="316">
        <v>109402.5</v>
      </c>
      <c r="L35" s="316">
        <v>209698.5</v>
      </c>
      <c r="M35" s="316">
        <v>124314.8</v>
      </c>
      <c r="N35" s="316">
        <v>58.551360626538916</v>
      </c>
      <c r="O35" s="330">
        <v>13.630675715820026</v>
      </c>
    </row>
    <row r="36" spans="2:15" s="315" customFormat="1" ht="12.75">
      <c r="B36" s="329"/>
      <c r="E36" s="315" t="s">
        <v>796</v>
      </c>
      <c r="G36" s="316">
        <v>7269.6</v>
      </c>
      <c r="H36" s="316">
        <v>8659.6</v>
      </c>
      <c r="I36" s="316">
        <v>18789.9</v>
      </c>
      <c r="J36" s="316">
        <v>6221.7</v>
      </c>
      <c r="K36" s="316">
        <v>8764.1</v>
      </c>
      <c r="L36" s="316">
        <v>17755.4</v>
      </c>
      <c r="M36" s="316">
        <v>15571.8</v>
      </c>
      <c r="N36" s="316">
        <v>1.2067531987620677</v>
      </c>
      <c r="O36" s="330">
        <v>77.67711459248524</v>
      </c>
    </row>
    <row r="37" spans="2:15" s="315" customFormat="1" ht="12.75">
      <c r="B37" s="329"/>
      <c r="E37" s="315" t="s">
        <v>797</v>
      </c>
      <c r="G37" s="316">
        <v>1249.4</v>
      </c>
      <c r="H37" s="316">
        <v>1847.4</v>
      </c>
      <c r="I37" s="316">
        <v>2997.1</v>
      </c>
      <c r="J37" s="316">
        <v>0</v>
      </c>
      <c r="K37" s="316">
        <v>1664.9</v>
      </c>
      <c r="L37" s="316">
        <v>3211.2</v>
      </c>
      <c r="M37" s="316">
        <v>1635.5</v>
      </c>
      <c r="N37" s="316">
        <v>-9.878748511421456</v>
      </c>
      <c r="O37" s="331">
        <v>-1.765871824133587</v>
      </c>
    </row>
    <row r="38" spans="2:15" s="315" customFormat="1" ht="12.75">
      <c r="B38" s="329"/>
      <c r="D38" s="315" t="s">
        <v>747</v>
      </c>
      <c r="G38" s="316">
        <v>-1864.4</v>
      </c>
      <c r="H38" s="316">
        <v>-1439.4</v>
      </c>
      <c r="I38" s="316">
        <v>-2646.4</v>
      </c>
      <c r="J38" s="316">
        <v>-2565.1</v>
      </c>
      <c r="K38" s="316">
        <v>-2611.7</v>
      </c>
      <c r="L38" s="316">
        <v>-7974.5</v>
      </c>
      <c r="M38" s="316">
        <v>-3316.6</v>
      </c>
      <c r="N38" s="316">
        <v>81.44365707933859</v>
      </c>
      <c r="O38" s="330">
        <v>26.990083087644066</v>
      </c>
    </row>
    <row r="39" spans="2:15" s="315" customFormat="1" ht="12.75">
      <c r="B39" s="332" t="s">
        <v>798</v>
      </c>
      <c r="C39" s="321" t="s">
        <v>799</v>
      </c>
      <c r="D39" s="321"/>
      <c r="E39" s="321"/>
      <c r="F39" s="321"/>
      <c r="G39" s="322">
        <v>696.8</v>
      </c>
      <c r="H39" s="322">
        <v>3158.7</v>
      </c>
      <c r="I39" s="322">
        <v>7912.5</v>
      </c>
      <c r="J39" s="322">
        <v>2200.2</v>
      </c>
      <c r="K39" s="322">
        <v>2571.2</v>
      </c>
      <c r="L39" s="322">
        <v>6231</v>
      </c>
      <c r="M39" s="322">
        <v>6908.6</v>
      </c>
      <c r="N39" s="322">
        <v>-18.5994238135942</v>
      </c>
      <c r="O39" s="333">
        <v>168.69166148102056</v>
      </c>
    </row>
    <row r="40" spans="2:15" s="315" customFormat="1" ht="12.75">
      <c r="B40" s="334" t="s">
        <v>800</v>
      </c>
      <c r="C40" s="323"/>
      <c r="D40" s="324"/>
      <c r="E40" s="324"/>
      <c r="F40" s="324"/>
      <c r="G40" s="325">
        <v>9463.5</v>
      </c>
      <c r="H40" s="325">
        <v>-4464.2</v>
      </c>
      <c r="I40" s="325">
        <v>31592.10000000005</v>
      </c>
      <c r="J40" s="325">
        <v>7028.899999999994</v>
      </c>
      <c r="K40" s="325">
        <v>22889</v>
      </c>
      <c r="L40" s="325">
        <v>47668.3</v>
      </c>
      <c r="M40" s="325">
        <v>-23850.4</v>
      </c>
      <c r="N40" s="325">
        <v>-612.7234442901304</v>
      </c>
      <c r="O40" s="335">
        <v>-204.2002708724715</v>
      </c>
    </row>
    <row r="41" spans="2:15" s="315" customFormat="1" ht="12.75">
      <c r="B41" s="329" t="s">
        <v>801</v>
      </c>
      <c r="C41" s="315" t="s">
        <v>802</v>
      </c>
      <c r="G41" s="316">
        <v>-19751.1</v>
      </c>
      <c r="H41" s="316">
        <v>3988.9</v>
      </c>
      <c r="I41" s="316">
        <v>11032.6</v>
      </c>
      <c r="J41" s="316">
        <v>517.1</v>
      </c>
      <c r="K41" s="316">
        <v>14657.9</v>
      </c>
      <c r="L41" s="316">
        <v>18049.8</v>
      </c>
      <c r="M41" s="316">
        <v>-3845</v>
      </c>
      <c r="N41" s="316">
        <v>267.4672215397729</v>
      </c>
      <c r="O41" s="330">
        <v>-126.23158842671872</v>
      </c>
    </row>
    <row r="42" spans="2:15" s="315" customFormat="1" ht="12.75">
      <c r="B42" s="329"/>
      <c r="C42" s="315" t="s">
        <v>803</v>
      </c>
      <c r="G42" s="316">
        <v>-34.4</v>
      </c>
      <c r="H42" s="316">
        <v>195.3</v>
      </c>
      <c r="I42" s="316">
        <v>293.9</v>
      </c>
      <c r="J42" s="316">
        <v>22.9</v>
      </c>
      <c r="K42" s="316">
        <v>566.3</v>
      </c>
      <c r="L42" s="316">
        <v>1829.2</v>
      </c>
      <c r="M42" s="316">
        <v>1447</v>
      </c>
      <c r="N42" s="326">
        <v>189.96415770609315</v>
      </c>
      <c r="O42" s="330">
        <v>155.51827653187357</v>
      </c>
    </row>
    <row r="43" spans="2:15" s="315" customFormat="1" ht="12.75">
      <c r="B43" s="329"/>
      <c r="C43" s="315" t="s">
        <v>804</v>
      </c>
      <c r="G43" s="316">
        <v>0</v>
      </c>
      <c r="H43" s="316">
        <v>0</v>
      </c>
      <c r="I43" s="316">
        <v>0</v>
      </c>
      <c r="J43" s="316">
        <v>0</v>
      </c>
      <c r="K43" s="316">
        <v>0</v>
      </c>
      <c r="L43" s="316">
        <v>0</v>
      </c>
      <c r="M43" s="316">
        <v>0</v>
      </c>
      <c r="N43" s="326" t="s">
        <v>734</v>
      </c>
      <c r="O43" s="336" t="s">
        <v>734</v>
      </c>
    </row>
    <row r="44" spans="2:15" s="315" customFormat="1" ht="12.75">
      <c r="B44" s="329"/>
      <c r="C44" s="315" t="s">
        <v>748</v>
      </c>
      <c r="G44" s="316">
        <v>-18003.4</v>
      </c>
      <c r="H44" s="316">
        <v>-4953.4</v>
      </c>
      <c r="I44" s="316">
        <v>-11396.1</v>
      </c>
      <c r="J44" s="316">
        <v>-10130</v>
      </c>
      <c r="K44" s="316">
        <v>-1310.5</v>
      </c>
      <c r="L44" s="316">
        <v>-17675.1</v>
      </c>
      <c r="M44" s="316">
        <v>-5864.6</v>
      </c>
      <c r="N44" s="316">
        <v>-73.54342471837526</v>
      </c>
      <c r="O44" s="330">
        <v>347.50858450972913</v>
      </c>
    </row>
    <row r="45" spans="2:15" s="315" customFormat="1" ht="12.75">
      <c r="B45" s="329"/>
      <c r="D45" s="315" t="s">
        <v>749</v>
      </c>
      <c r="G45" s="316">
        <v>-1601.1</v>
      </c>
      <c r="H45" s="316">
        <v>-1559.5</v>
      </c>
      <c r="I45" s="316">
        <v>853.2</v>
      </c>
      <c r="J45" s="316">
        <v>-3409</v>
      </c>
      <c r="K45" s="316">
        <v>223.6</v>
      </c>
      <c r="L45" s="316">
        <v>-3024.2</v>
      </c>
      <c r="M45" s="316">
        <v>-1615.6</v>
      </c>
      <c r="N45" s="316">
        <v>-114.33792882334082</v>
      </c>
      <c r="O45" s="330">
        <v>-822.5402504472271</v>
      </c>
    </row>
    <row r="46" spans="2:15" s="315" customFormat="1" ht="12.75">
      <c r="B46" s="329"/>
      <c r="D46" s="315" t="s">
        <v>779</v>
      </c>
      <c r="G46" s="316">
        <v>-16402.3</v>
      </c>
      <c r="H46" s="316">
        <v>-3393.9</v>
      </c>
      <c r="I46" s="316">
        <v>-12249.3</v>
      </c>
      <c r="J46" s="316">
        <v>-6721</v>
      </c>
      <c r="K46" s="316">
        <v>-1534.1</v>
      </c>
      <c r="L46" s="316">
        <v>-14650.9</v>
      </c>
      <c r="M46" s="316">
        <v>-4249</v>
      </c>
      <c r="N46" s="316">
        <v>-54.79831462329474</v>
      </c>
      <c r="O46" s="330">
        <v>176.9702105469005</v>
      </c>
    </row>
    <row r="47" spans="2:15" s="315" customFormat="1" ht="12.75">
      <c r="B47" s="329"/>
      <c r="C47" s="315" t="s">
        <v>750</v>
      </c>
      <c r="G47" s="316">
        <v>-1713.3</v>
      </c>
      <c r="H47" s="316">
        <v>8747</v>
      </c>
      <c r="I47" s="316">
        <v>22134.8</v>
      </c>
      <c r="J47" s="316">
        <v>10624.2</v>
      </c>
      <c r="K47" s="316">
        <v>15402.1</v>
      </c>
      <c r="L47" s="316">
        <v>33895.7</v>
      </c>
      <c r="M47" s="316">
        <v>572.5999999999985</v>
      </c>
      <c r="N47" s="316">
        <v>76.08437178461188</v>
      </c>
      <c r="O47" s="330">
        <v>-96.28232513748127</v>
      </c>
    </row>
    <row r="48" spans="2:15" s="315" customFormat="1" ht="12.75">
      <c r="B48" s="329"/>
      <c r="D48" s="315" t="s">
        <v>749</v>
      </c>
      <c r="G48" s="316">
        <v>1296.8</v>
      </c>
      <c r="H48" s="316">
        <v>8281.1</v>
      </c>
      <c r="I48" s="316">
        <v>12483.6</v>
      </c>
      <c r="J48" s="316">
        <v>10500.8</v>
      </c>
      <c r="K48" s="316">
        <v>4277.8</v>
      </c>
      <c r="L48" s="316">
        <v>19554.6</v>
      </c>
      <c r="M48" s="316">
        <v>5175.5</v>
      </c>
      <c r="N48" s="316">
        <v>-48.34261148881187</v>
      </c>
      <c r="O48" s="330">
        <v>20.985085791762113</v>
      </c>
    </row>
    <row r="49" spans="2:15" s="315" customFormat="1" ht="12.75">
      <c r="B49" s="329"/>
      <c r="D49" s="315" t="s">
        <v>805</v>
      </c>
      <c r="G49" s="316">
        <v>-1810</v>
      </c>
      <c r="H49" s="316">
        <v>278.9</v>
      </c>
      <c r="I49" s="316">
        <v>3391.5</v>
      </c>
      <c r="J49" s="316">
        <v>-743</v>
      </c>
      <c r="K49" s="316">
        <v>-72.29999999999946</v>
      </c>
      <c r="L49" s="316">
        <v>-2899</v>
      </c>
      <c r="M49" s="316">
        <v>-1344.8</v>
      </c>
      <c r="N49" s="316">
        <v>-125.92326998924325</v>
      </c>
      <c r="O49" s="330">
        <v>1760.027662517303</v>
      </c>
    </row>
    <row r="50" spans="2:15" s="315" customFormat="1" ht="12.75">
      <c r="B50" s="329"/>
      <c r="E50" s="315" t="s">
        <v>806</v>
      </c>
      <c r="G50" s="316">
        <v>-1594.9</v>
      </c>
      <c r="H50" s="316">
        <v>302.9</v>
      </c>
      <c r="I50" s="316">
        <v>3455.9</v>
      </c>
      <c r="J50" s="316">
        <v>-647.4</v>
      </c>
      <c r="K50" s="316">
        <v>-23.099999999999454</v>
      </c>
      <c r="L50" s="316">
        <v>-2832.4</v>
      </c>
      <c r="M50" s="316">
        <v>-1327.5</v>
      </c>
      <c r="N50" s="316">
        <v>-107.62627930009887</v>
      </c>
      <c r="O50" s="330">
        <v>5646.753246753382</v>
      </c>
    </row>
    <row r="51" spans="2:15" s="315" customFormat="1" ht="12.75">
      <c r="B51" s="329"/>
      <c r="F51" s="315" t="s">
        <v>807</v>
      </c>
      <c r="G51" s="316">
        <v>1702.7</v>
      </c>
      <c r="H51" s="316">
        <v>4047.1</v>
      </c>
      <c r="I51" s="316">
        <v>11325.5</v>
      </c>
      <c r="J51" s="316">
        <v>2748.6</v>
      </c>
      <c r="K51" s="316">
        <v>4906.2</v>
      </c>
      <c r="L51" s="316">
        <v>7287.9</v>
      </c>
      <c r="M51" s="316">
        <v>4160.1</v>
      </c>
      <c r="N51" s="316">
        <v>21.22754564997158</v>
      </c>
      <c r="O51" s="330">
        <v>-15.207288736700491</v>
      </c>
    </row>
    <row r="52" spans="2:15" s="315" customFormat="1" ht="12.75">
      <c r="B52" s="329"/>
      <c r="F52" s="315" t="s">
        <v>808</v>
      </c>
      <c r="G52" s="316">
        <v>-3297.6</v>
      </c>
      <c r="H52" s="316">
        <v>-3744.2</v>
      </c>
      <c r="I52" s="316">
        <v>-7869.6</v>
      </c>
      <c r="J52" s="316">
        <v>-3396</v>
      </c>
      <c r="K52" s="316">
        <v>-4929.3</v>
      </c>
      <c r="L52" s="316">
        <v>-10120.3</v>
      </c>
      <c r="M52" s="316">
        <v>-5487.6</v>
      </c>
      <c r="N52" s="316">
        <v>31.651621174082596</v>
      </c>
      <c r="O52" s="330">
        <v>11.326151786257686</v>
      </c>
    </row>
    <row r="53" spans="2:15" s="315" customFormat="1" ht="12.75">
      <c r="B53" s="329"/>
      <c r="E53" s="315" t="s">
        <v>751</v>
      </c>
      <c r="G53" s="316">
        <v>-215.1</v>
      </c>
      <c r="H53" s="316">
        <v>-24</v>
      </c>
      <c r="I53" s="316">
        <v>-64.4</v>
      </c>
      <c r="J53" s="316">
        <v>-95.6</v>
      </c>
      <c r="K53" s="316">
        <v>-49.2</v>
      </c>
      <c r="L53" s="316">
        <v>-66.6</v>
      </c>
      <c r="M53" s="316">
        <v>-17.3</v>
      </c>
      <c r="N53" s="316">
        <v>105</v>
      </c>
      <c r="O53" s="330">
        <v>-64.83739837398375</v>
      </c>
    </row>
    <row r="54" spans="2:15" s="315" customFormat="1" ht="12.75">
      <c r="B54" s="329"/>
      <c r="D54" s="315" t="s">
        <v>752</v>
      </c>
      <c r="G54" s="316">
        <v>-1200.1</v>
      </c>
      <c r="H54" s="316">
        <v>187</v>
      </c>
      <c r="I54" s="316">
        <v>6259.7</v>
      </c>
      <c r="J54" s="316">
        <v>866.4</v>
      </c>
      <c r="K54" s="316">
        <v>11196.6</v>
      </c>
      <c r="L54" s="316">
        <v>17240.1</v>
      </c>
      <c r="M54" s="316">
        <v>-3258.1</v>
      </c>
      <c r="N54" s="316">
        <v>5887.486631016043</v>
      </c>
      <c r="O54" s="330">
        <v>-129.09901220013217</v>
      </c>
    </row>
    <row r="55" spans="2:15" s="315" customFormat="1" ht="12.75">
      <c r="B55" s="329"/>
      <c r="E55" s="315" t="s">
        <v>532</v>
      </c>
      <c r="G55" s="316">
        <v>-20.2</v>
      </c>
      <c r="H55" s="316">
        <v>-8.8</v>
      </c>
      <c r="I55" s="316">
        <v>-5.6</v>
      </c>
      <c r="J55" s="316">
        <v>-110</v>
      </c>
      <c r="K55" s="316">
        <v>166.8</v>
      </c>
      <c r="L55" s="316">
        <v>-84.1</v>
      </c>
      <c r="M55" s="316">
        <v>-86.9</v>
      </c>
      <c r="N55" s="316">
        <v>-1995.4545454545457</v>
      </c>
      <c r="O55" s="330">
        <v>-152.09832134292566</v>
      </c>
    </row>
    <row r="56" spans="2:15" s="315" customFormat="1" ht="12.75">
      <c r="B56" s="329"/>
      <c r="E56" s="315" t="s">
        <v>753</v>
      </c>
      <c r="G56" s="316">
        <v>-1179.9</v>
      </c>
      <c r="H56" s="316">
        <v>195.8</v>
      </c>
      <c r="I56" s="316">
        <v>6265.3</v>
      </c>
      <c r="J56" s="316">
        <v>976.4</v>
      </c>
      <c r="K56" s="316">
        <v>11029.8</v>
      </c>
      <c r="L56" s="316">
        <v>17324.2</v>
      </c>
      <c r="M56" s="316">
        <v>-3171.2</v>
      </c>
      <c r="N56" s="316">
        <v>5533.197139938713</v>
      </c>
      <c r="O56" s="331">
        <v>-128.7512012910479</v>
      </c>
    </row>
    <row r="57" spans="2:15" s="315" customFormat="1" ht="12.75">
      <c r="B57" s="329"/>
      <c r="D57" s="315" t="s">
        <v>754</v>
      </c>
      <c r="G57" s="316">
        <v>0</v>
      </c>
      <c r="H57" s="316">
        <v>0</v>
      </c>
      <c r="I57" s="316">
        <v>0</v>
      </c>
      <c r="J57" s="316">
        <v>0</v>
      </c>
      <c r="K57" s="316">
        <v>0</v>
      </c>
      <c r="L57" s="316">
        <v>0</v>
      </c>
      <c r="M57" s="316">
        <v>0</v>
      </c>
      <c r="N57" s="317" t="s">
        <v>734</v>
      </c>
      <c r="O57" s="331" t="s">
        <v>734</v>
      </c>
    </row>
    <row r="58" spans="2:15" s="315" customFormat="1" ht="12.75">
      <c r="B58" s="329" t="s">
        <v>809</v>
      </c>
      <c r="G58" s="316">
        <v>-10287.6</v>
      </c>
      <c r="H58" s="316">
        <v>-475.29999999999563</v>
      </c>
      <c r="I58" s="316">
        <v>42624.700000000055</v>
      </c>
      <c r="J58" s="316">
        <v>7545.999999999993</v>
      </c>
      <c r="K58" s="316">
        <v>37546.9</v>
      </c>
      <c r="L58" s="316">
        <v>65718.1</v>
      </c>
      <c r="M58" s="316">
        <v>-27695.4</v>
      </c>
      <c r="N58" s="316">
        <v>-7999.621291815768</v>
      </c>
      <c r="O58" s="330">
        <v>-173.7621481400595</v>
      </c>
    </row>
    <row r="59" spans="2:15" s="315" customFormat="1" ht="12.75">
      <c r="B59" s="332" t="s">
        <v>810</v>
      </c>
      <c r="C59" s="321" t="s">
        <v>811</v>
      </c>
      <c r="D59" s="321"/>
      <c r="E59" s="321"/>
      <c r="F59" s="321"/>
      <c r="G59" s="322">
        <v>14803.6</v>
      </c>
      <c r="H59" s="322">
        <v>913.3999999999869</v>
      </c>
      <c r="I59" s="322">
        <v>-6690.300000000061</v>
      </c>
      <c r="J59" s="322">
        <v>6329.500000000007</v>
      </c>
      <c r="K59" s="322">
        <v>-672.3999999999942</v>
      </c>
      <c r="L59" s="322">
        <v>-7198.299999999959</v>
      </c>
      <c r="M59" s="322">
        <v>2604.600000000042</v>
      </c>
      <c r="N59" s="322">
        <v>-173.6150645938257</v>
      </c>
      <c r="O59" s="333">
        <v>-487.3587150505748</v>
      </c>
    </row>
    <row r="60" spans="2:15" s="315" customFormat="1" ht="12.75">
      <c r="B60" s="334" t="s">
        <v>812</v>
      </c>
      <c r="C60" s="324"/>
      <c r="D60" s="324"/>
      <c r="E60" s="324"/>
      <c r="F60" s="324"/>
      <c r="G60" s="325">
        <v>4516</v>
      </c>
      <c r="H60" s="325">
        <v>438.09999999999127</v>
      </c>
      <c r="I60" s="325">
        <v>35934.4</v>
      </c>
      <c r="J60" s="325">
        <v>13875.5</v>
      </c>
      <c r="K60" s="325">
        <v>36874.5</v>
      </c>
      <c r="L60" s="325">
        <v>58519.8</v>
      </c>
      <c r="M60" s="325">
        <v>-25090.8</v>
      </c>
      <c r="N60" s="325">
        <v>8316.913946587705</v>
      </c>
      <c r="O60" s="335">
        <v>-168.0437700850181</v>
      </c>
    </row>
    <row r="61" spans="2:15" s="315" customFormat="1" ht="12.75">
      <c r="B61" s="329" t="s">
        <v>813</v>
      </c>
      <c r="G61" s="316">
        <v>-4516</v>
      </c>
      <c r="H61" s="316">
        <v>-438.0999999999949</v>
      </c>
      <c r="I61" s="316">
        <v>-35934.4</v>
      </c>
      <c r="J61" s="316">
        <v>-13875.5</v>
      </c>
      <c r="K61" s="316">
        <v>-36874.5</v>
      </c>
      <c r="L61" s="316">
        <v>-58519.8</v>
      </c>
      <c r="M61" s="316">
        <v>25090.8</v>
      </c>
      <c r="N61" s="316">
        <v>8316.913946587636</v>
      </c>
      <c r="O61" s="330">
        <v>-168.0437700850181</v>
      </c>
    </row>
    <row r="62" spans="2:15" s="315" customFormat="1" ht="12.75">
      <c r="B62" s="329"/>
      <c r="C62" s="315" t="s">
        <v>755</v>
      </c>
      <c r="G62" s="316">
        <v>-5301.1</v>
      </c>
      <c r="H62" s="316">
        <v>-1505.8</v>
      </c>
      <c r="I62" s="316">
        <v>-37002</v>
      </c>
      <c r="J62" s="316">
        <v>-13875.4</v>
      </c>
      <c r="K62" s="316">
        <v>-36874.5</v>
      </c>
      <c r="L62" s="316">
        <v>-58519.8</v>
      </c>
      <c r="M62" s="316">
        <v>25090.8</v>
      </c>
      <c r="N62" s="316">
        <v>2348.831186080489</v>
      </c>
      <c r="O62" s="330">
        <v>-168.0437700850181</v>
      </c>
    </row>
    <row r="63" spans="2:15" s="315" customFormat="1" ht="12.75">
      <c r="B63" s="329"/>
      <c r="D63" s="315" t="s">
        <v>532</v>
      </c>
      <c r="G63" s="316">
        <v>-1426.1</v>
      </c>
      <c r="H63" s="316">
        <v>205.2</v>
      </c>
      <c r="I63" s="316">
        <v>-29636.8</v>
      </c>
      <c r="J63" s="316">
        <v>-7961.2</v>
      </c>
      <c r="K63" s="316">
        <v>-30127.5</v>
      </c>
      <c r="L63" s="316">
        <v>-45751.3</v>
      </c>
      <c r="M63" s="316">
        <v>20471</v>
      </c>
      <c r="N63" s="316">
        <v>-14782.017543859649</v>
      </c>
      <c r="O63" s="330">
        <v>-167.9478881420629</v>
      </c>
    </row>
    <row r="64" spans="2:15" s="315" customFormat="1" ht="12.75">
      <c r="B64" s="329"/>
      <c r="D64" s="315" t="s">
        <v>753</v>
      </c>
      <c r="G64" s="316">
        <v>-3875</v>
      </c>
      <c r="H64" s="316">
        <v>-1711</v>
      </c>
      <c r="I64" s="316">
        <v>-7365.2</v>
      </c>
      <c r="J64" s="316">
        <v>-5914.2</v>
      </c>
      <c r="K64" s="316">
        <v>-6747</v>
      </c>
      <c r="L64" s="316">
        <v>-12768.5</v>
      </c>
      <c r="M64" s="316">
        <v>4619.8</v>
      </c>
      <c r="N64" s="316">
        <v>294.33080070134423</v>
      </c>
      <c r="O64" s="330">
        <v>-168.4719134430117</v>
      </c>
    </row>
    <row r="65" spans="2:15" s="315" customFormat="1" ht="12.75">
      <c r="B65" s="329"/>
      <c r="C65" s="315" t="s">
        <v>814</v>
      </c>
      <c r="G65" s="316">
        <v>785.1</v>
      </c>
      <c r="H65" s="316">
        <v>1067.7</v>
      </c>
      <c r="I65" s="316">
        <v>1067.6</v>
      </c>
      <c r="J65" s="316">
        <v>-0.1</v>
      </c>
      <c r="K65" s="316">
        <v>0</v>
      </c>
      <c r="L65" s="316">
        <v>0</v>
      </c>
      <c r="M65" s="316">
        <v>0</v>
      </c>
      <c r="N65" s="326">
        <v>-100</v>
      </c>
      <c r="O65" s="336" t="s">
        <v>734</v>
      </c>
    </row>
    <row r="66" spans="2:15" s="315" customFormat="1" ht="13.5" thickBot="1">
      <c r="B66" s="337" t="s">
        <v>756</v>
      </c>
      <c r="C66" s="338"/>
      <c r="D66" s="338"/>
      <c r="E66" s="338"/>
      <c r="F66" s="338"/>
      <c r="G66" s="339">
        <v>-5716.1</v>
      </c>
      <c r="H66" s="340">
        <v>-251.0999999999949</v>
      </c>
      <c r="I66" s="339">
        <v>-29674.7</v>
      </c>
      <c r="J66" s="340">
        <v>-13009.1</v>
      </c>
      <c r="K66" s="340">
        <v>-25677.9</v>
      </c>
      <c r="L66" s="340">
        <v>-41279.7</v>
      </c>
      <c r="M66" s="340">
        <v>21832.7</v>
      </c>
      <c r="N66" s="339">
        <v>10126.16487455218</v>
      </c>
      <c r="O66" s="341">
        <v>-185.0252551805249</v>
      </c>
    </row>
    <row r="68" s="327" customFormat="1" ht="12.75"/>
    <row r="69" s="327" customFormat="1" ht="12.75"/>
    <row r="70" s="327" customFormat="1" ht="12.75">
      <c r="O70" s="343"/>
    </row>
    <row r="71" s="327" customFormat="1" ht="12.75"/>
    <row r="72" s="327" customFormat="1" ht="12.75"/>
    <row r="73" s="327" customFormat="1" ht="12.75"/>
    <row r="74" s="327" customFormat="1" ht="12.75"/>
    <row r="75" s="327" customFormat="1" ht="12.75"/>
    <row r="76" s="327" customFormat="1" ht="12.75"/>
    <row r="77" s="327" customFormat="1" ht="12.75"/>
    <row r="78" s="327" customFormat="1" ht="12.75"/>
    <row r="79" s="327" customFormat="1" ht="12.75"/>
    <row r="80" s="327" customFormat="1" ht="12.75"/>
    <row r="81" s="327" customFormat="1" ht="12.75"/>
    <row r="82" s="327" customFormat="1" ht="12.75"/>
    <row r="83" s="327" customFormat="1" ht="12.75"/>
    <row r="84" s="327" customFormat="1" ht="12.75"/>
    <row r="85" s="327" customFormat="1" ht="12.75"/>
    <row r="86" s="327" customFormat="1" ht="12.75"/>
    <row r="87" s="327" customFormat="1" ht="12.75"/>
    <row r="88" s="327" customFormat="1" ht="12.75"/>
    <row r="89" s="327" customFormat="1" ht="12.75"/>
    <row r="90" s="327" customFormat="1" ht="12.75"/>
    <row r="91" s="327" customFormat="1" ht="12.75"/>
    <row r="92" s="327" customFormat="1" ht="12.75"/>
    <row r="93" s="327" customFormat="1" ht="12.75"/>
    <row r="94" s="327" customFormat="1" ht="12.75"/>
    <row r="95" s="327" customFormat="1" ht="12.75"/>
    <row r="96" s="327" customFormat="1" ht="12.75"/>
    <row r="97" s="327" customFormat="1" ht="12.75"/>
    <row r="98" s="327" customFormat="1" ht="12.75"/>
    <row r="99" s="327" customFormat="1" ht="12.75"/>
    <row r="100" s="327" customFormat="1" ht="12.75"/>
    <row r="101" s="327" customFormat="1" ht="12.75"/>
    <row r="102" s="327" customFormat="1" ht="12.75"/>
    <row r="103" s="327" customFormat="1" ht="12.75"/>
    <row r="104" s="327" customFormat="1" ht="12.75"/>
    <row r="105" s="327" customFormat="1" ht="12.75"/>
    <row r="106" s="327" customFormat="1" ht="12.75"/>
    <row r="107" s="327" customFormat="1" ht="12.75"/>
    <row r="108" s="327" customFormat="1" ht="12.75"/>
    <row r="109" s="327" customFormat="1" ht="12.75"/>
    <row r="110" s="327" customFormat="1" ht="12.75"/>
    <row r="111" s="327" customFormat="1" ht="12.75"/>
    <row r="112" s="327" customFormat="1" ht="12.75"/>
    <row r="113" s="327" customFormat="1" ht="12.75"/>
    <row r="114" s="327" customFormat="1" ht="12.75"/>
    <row r="115" s="327" customFormat="1" ht="12.75"/>
    <row r="116" s="327" customFormat="1" ht="12.75"/>
    <row r="117" s="327" customFormat="1" ht="12.75"/>
    <row r="118" s="327" customFormat="1" ht="12.75"/>
    <row r="119" s="327" customFormat="1" ht="12.75"/>
    <row r="120" s="327" customFormat="1" ht="12.75"/>
    <row r="121" s="327" customFormat="1" ht="12.75"/>
    <row r="122" s="327" customFormat="1" ht="12.75"/>
    <row r="123" s="327" customFormat="1" ht="12.75"/>
    <row r="124" s="327" customFormat="1" ht="12.75"/>
    <row r="125" s="327" customFormat="1" ht="12.75"/>
    <row r="126" s="327" customFormat="1" ht="12.75"/>
    <row r="127" s="327" customFormat="1" ht="12.75"/>
    <row r="128" s="327" customFormat="1" ht="12.75"/>
    <row r="129" s="327" customFormat="1" ht="12.75"/>
    <row r="130" s="327" customFormat="1" ht="12.75"/>
    <row r="131" s="327" customFormat="1" ht="12.75"/>
    <row r="132" s="327" customFormat="1" ht="12.75"/>
    <row r="133" s="327" customFormat="1" ht="12.75"/>
    <row r="134" s="327" customFormat="1" ht="12.75"/>
    <row r="135" s="327" customFormat="1" ht="12.75"/>
    <row r="136" s="327" customFormat="1" ht="12.75"/>
    <row r="137" s="327" customFormat="1" ht="12.75"/>
    <row r="138" s="327" customFormat="1" ht="12.75"/>
    <row r="139" s="327" customFormat="1" ht="12.75"/>
    <row r="140" s="327" customFormat="1" ht="12.75"/>
    <row r="141" s="327" customFormat="1" ht="12.75"/>
    <row r="142" s="327" customFormat="1" ht="12.75"/>
    <row r="143" s="327" customFormat="1" ht="12.75"/>
    <row r="144" s="327" customFormat="1" ht="12.75"/>
    <row r="145" s="327" customFormat="1" ht="12.75"/>
    <row r="146" s="327" customFormat="1" ht="12.75"/>
    <row r="147" s="327" customFormat="1" ht="12.75"/>
    <row r="148" s="327" customFormat="1" ht="12.75"/>
    <row r="149" s="327" customFormat="1" ht="12.75"/>
    <row r="150" s="327" customFormat="1" ht="12.75"/>
    <row r="151" s="327" customFormat="1" ht="12.75"/>
    <row r="152" s="327" customFormat="1" ht="12.75"/>
    <row r="153" s="327" customFormat="1" ht="12.75"/>
    <row r="154" s="327" customFormat="1" ht="12.75"/>
    <row r="155" s="327" customFormat="1" ht="12.75"/>
    <row r="156" s="327" customFormat="1" ht="12.75"/>
    <row r="157" s="327" customFormat="1" ht="12.75"/>
    <row r="158" s="327" customFormat="1" ht="12.75"/>
    <row r="159" s="327" customFormat="1" ht="12.75"/>
    <row r="160" s="327" customFormat="1" ht="12.75"/>
    <row r="161" s="327" customFormat="1" ht="12.75"/>
    <row r="162" s="327" customFormat="1" ht="12.75"/>
    <row r="163" s="327" customFormat="1" ht="12.75"/>
    <row r="164" s="327" customFormat="1" ht="12.75"/>
    <row r="165" s="327" customFormat="1" ht="12.75"/>
    <row r="166" s="327" customFormat="1" ht="12.75"/>
    <row r="167" s="327" customFormat="1" ht="12.75"/>
    <row r="168" s="327" customFormat="1" ht="12.75"/>
    <row r="169" s="327" customFormat="1" ht="12.75"/>
    <row r="170" s="327" customFormat="1" ht="12.75"/>
    <row r="171" s="327" customFormat="1" ht="12.75"/>
    <row r="172" s="327" customFormat="1" ht="12.75"/>
    <row r="173" s="327" customFormat="1" ht="12.75"/>
    <row r="174" s="327" customFormat="1" ht="12.75"/>
    <row r="175" s="327" customFormat="1" ht="12.75"/>
    <row r="176" s="327" customFormat="1" ht="12.75"/>
    <row r="177" s="327" customFormat="1" ht="12.75"/>
    <row r="178" s="327" customFormat="1" ht="12.75"/>
    <row r="179" s="327" customFormat="1" ht="12.75"/>
    <row r="180" s="327" customFormat="1" ht="12.75"/>
    <row r="181" s="327" customFormat="1" ht="12.75"/>
    <row r="182" s="327" customFormat="1" ht="12.75"/>
    <row r="183" s="327" customFormat="1" ht="12.75"/>
    <row r="184" s="327" customFormat="1" ht="12.75"/>
    <row r="185" s="327" customFormat="1" ht="12.75"/>
    <row r="186" s="327" customFormat="1" ht="12.75"/>
    <row r="187" s="327" customFormat="1" ht="12.75"/>
    <row r="188" s="327" customFormat="1" ht="12.75"/>
    <row r="189" s="327" customFormat="1" ht="12.75"/>
    <row r="190" s="327" customFormat="1" ht="12.75"/>
    <row r="191" s="327" customFormat="1" ht="12.75"/>
    <row r="192" s="327" customFormat="1" ht="12.75"/>
    <row r="193" s="327" customFormat="1" ht="12.75"/>
    <row r="194" s="327" customFormat="1" ht="12.75"/>
    <row r="195" s="327" customFormat="1" ht="12.75"/>
    <row r="196" s="327" customFormat="1" ht="12.75"/>
    <row r="197" s="327" customFormat="1" ht="12.75"/>
    <row r="198" s="327" customFormat="1" ht="12.75"/>
    <row r="199" s="327" customFormat="1" ht="12.75"/>
    <row r="200" s="327" customFormat="1" ht="12.75"/>
    <row r="201" s="327" customFormat="1" ht="12.75"/>
    <row r="202" s="327" customFormat="1" ht="12.75"/>
    <row r="203" s="327" customFormat="1" ht="12.75"/>
    <row r="204" s="327" customFormat="1" ht="12.75"/>
    <row r="205" s="327" customFormat="1" ht="12.75"/>
    <row r="206" s="327" customFormat="1" ht="12.75"/>
    <row r="207" s="327" customFormat="1" ht="12.75"/>
    <row r="208" s="327" customFormat="1" ht="12.75"/>
    <row r="209" s="327" customFormat="1" ht="12.75"/>
    <row r="210" s="327" customFormat="1" ht="12.75"/>
    <row r="211" s="327" customFormat="1" ht="12.75"/>
    <row r="212" s="327" customFormat="1" ht="12.75"/>
    <row r="213" s="327" customFormat="1" ht="12.75"/>
    <row r="214" s="327" customFormat="1" ht="12.75"/>
    <row r="215" s="327" customFormat="1" ht="12.75"/>
    <row r="216" s="327" customFormat="1" ht="12.75"/>
    <row r="217" s="327" customFormat="1" ht="12.75"/>
    <row r="218" s="327" customFormat="1" ht="12.75"/>
    <row r="219" s="327" customFormat="1" ht="12.75"/>
    <row r="220" s="327" customFormat="1" ht="12.75"/>
    <row r="221" s="327" customFormat="1" ht="12.75"/>
    <row r="222" s="327" customFormat="1" ht="12.75"/>
    <row r="223" s="327" customFormat="1" ht="12.75"/>
    <row r="224" s="327" customFormat="1" ht="12.75"/>
    <row r="225" s="327" customFormat="1" ht="12.75"/>
    <row r="226" s="327" customFormat="1" ht="12.75"/>
    <row r="227" s="327" customFormat="1" ht="12.75"/>
    <row r="228" s="327" customFormat="1" ht="12.75"/>
    <row r="229" s="327" customFormat="1" ht="12.75"/>
    <row r="230" s="327" customFormat="1" ht="12.75"/>
    <row r="231" s="327" customFormat="1" ht="12.75"/>
    <row r="232" s="327" customFormat="1" ht="12.75"/>
    <row r="233" s="327" customFormat="1" ht="12.75"/>
    <row r="234" s="327" customFormat="1" ht="12.75"/>
    <row r="235" s="327" customFormat="1" ht="12.75"/>
    <row r="236" s="327" customFormat="1" ht="12.75"/>
    <row r="237" s="327" customFormat="1" ht="12.75"/>
    <row r="238" s="327" customFormat="1" ht="12.75"/>
    <row r="239" s="327" customFormat="1" ht="12.75"/>
    <row r="240" s="327" customFormat="1" ht="12.75"/>
    <row r="241" s="327" customFormat="1" ht="12.75"/>
    <row r="242" s="327" customFormat="1" ht="12.75"/>
    <row r="243" s="327" customFormat="1" ht="12.75"/>
    <row r="244" s="327" customFormat="1" ht="12.75"/>
    <row r="245" s="327" customFormat="1" ht="12.75"/>
    <row r="246" s="327" customFormat="1" ht="12.75"/>
    <row r="247" s="327" customFormat="1" ht="12.75"/>
    <row r="248" s="327" customFormat="1" ht="12.75"/>
    <row r="249" s="327" customFormat="1" ht="12.75"/>
    <row r="250" s="327" customFormat="1" ht="12.75"/>
    <row r="251" s="327" customFormat="1" ht="12.75"/>
    <row r="252" s="327" customFormat="1" ht="12.75"/>
    <row r="253" s="327" customFormat="1" ht="12.75"/>
    <row r="254" s="327" customFormat="1" ht="12.75"/>
    <row r="255" s="327" customFormat="1" ht="12.75"/>
    <row r="256" s="327" customFormat="1" ht="12.75"/>
    <row r="257" s="327" customFormat="1" ht="12.75"/>
    <row r="258" s="327" customFormat="1" ht="12.75"/>
    <row r="259" s="327" customFormat="1" ht="12.75"/>
    <row r="260" s="327" customFormat="1" ht="12.75"/>
    <row r="261" s="327" customFormat="1" ht="12.75"/>
    <row r="262" s="327" customFormat="1" ht="12.75"/>
    <row r="263" s="327" customFormat="1" ht="12.75"/>
    <row r="264" s="327" customFormat="1" ht="12.75"/>
    <row r="265" s="327" customFormat="1" ht="12.75"/>
    <row r="266" s="327" customFormat="1" ht="12.75"/>
    <row r="267" s="327" customFormat="1" ht="12.75"/>
    <row r="268" s="327" customFormat="1" ht="12.75"/>
    <row r="269" s="327" customFormat="1" ht="12.75"/>
    <row r="270" s="327" customFormat="1" ht="12.75"/>
    <row r="271" s="327" customFormat="1" ht="12.75"/>
    <row r="272" s="327" customFormat="1" ht="12.75"/>
    <row r="273" s="327" customFormat="1" ht="12.75"/>
    <row r="274" s="327" customFormat="1" ht="12.75"/>
    <row r="275" s="327" customFormat="1" ht="12.75"/>
    <row r="276" s="327" customFormat="1" ht="12.75"/>
    <row r="277" s="327" customFormat="1" ht="12.75"/>
    <row r="278" s="327" customFormat="1" ht="12.75"/>
    <row r="279" s="327" customFormat="1" ht="12.75"/>
    <row r="280" s="327" customFormat="1" ht="12.75"/>
    <row r="281" s="327" customFormat="1" ht="12.75"/>
    <row r="282" s="327" customFormat="1" ht="12.75"/>
    <row r="283" s="327" customFormat="1" ht="12.75"/>
    <row r="284" s="327" customFormat="1" ht="12.75"/>
    <row r="285" s="327" customFormat="1" ht="12.75"/>
    <row r="286" s="327" customFormat="1" ht="12.75"/>
    <row r="287" s="327" customFormat="1" ht="12.75"/>
    <row r="288" s="327" customFormat="1" ht="12.75"/>
    <row r="289" s="327" customFormat="1" ht="12.75"/>
    <row r="290" s="327" customFormat="1" ht="12.75"/>
    <row r="291" s="327" customFormat="1" ht="12.75"/>
    <row r="292" s="327" customFormat="1" ht="12.75"/>
    <row r="293" s="327" customFormat="1" ht="12.75"/>
    <row r="294" s="327" customFormat="1" ht="12.75"/>
    <row r="295" s="327" customFormat="1" ht="12.75"/>
    <row r="296" s="327" customFormat="1" ht="12.75"/>
    <row r="297" s="327" customFormat="1" ht="12.75"/>
    <row r="298" s="327" customFormat="1" ht="12.75"/>
    <row r="299" s="327" customFormat="1" ht="12.75"/>
    <row r="300" s="327" customFormat="1" ht="12.75"/>
    <row r="301" s="327" customFormat="1" ht="12.75"/>
    <row r="302" s="327" customFormat="1" ht="12.75"/>
    <row r="303" s="327" customFormat="1" ht="12.75"/>
    <row r="304" s="327" customFormat="1" ht="12.75"/>
    <row r="305" s="327" customFormat="1" ht="12.75"/>
    <row r="306" s="327" customFormat="1" ht="12.75"/>
    <row r="307" s="327" customFormat="1" ht="12.75"/>
    <row r="308" s="327" customFormat="1" ht="12.75"/>
    <row r="309" s="327" customFormat="1" ht="12.75"/>
    <row r="310" s="327" customFormat="1" ht="12.75"/>
    <row r="311" s="327" customFormat="1" ht="12.75"/>
    <row r="312" s="327" customFormat="1" ht="12.75"/>
    <row r="313" s="327" customFormat="1" ht="12.75"/>
    <row r="314" s="327" customFormat="1" ht="12.75"/>
    <row r="315" s="327" customFormat="1" ht="12.75"/>
    <row r="316" s="327" customFormat="1" ht="12.75"/>
    <row r="317" s="327" customFormat="1" ht="12.75"/>
    <row r="318" s="327" customFormat="1" ht="12.75"/>
    <row r="319" s="327" customFormat="1" ht="12.75"/>
    <row r="320" s="327" customFormat="1" ht="12.75"/>
    <row r="321" s="327" customFormat="1" ht="12.75"/>
    <row r="322" s="327" customFormat="1" ht="12.75"/>
    <row r="323" s="327" customFormat="1" ht="12.75"/>
    <row r="324" s="327" customFormat="1" ht="12.75"/>
    <row r="325" s="327" customFormat="1" ht="12.75"/>
    <row r="326" s="327" customFormat="1" ht="12.75"/>
    <row r="327" s="327" customFormat="1" ht="12.75"/>
    <row r="328" s="327" customFormat="1" ht="12.75"/>
    <row r="329" s="327" customFormat="1" ht="12.75"/>
    <row r="330" s="327" customFormat="1" ht="12.75"/>
    <row r="331" s="327" customFormat="1" ht="12.75"/>
    <row r="332" s="327" customFormat="1" ht="12.75"/>
    <row r="333" s="327" customFormat="1" ht="12.75"/>
    <row r="334" s="327" customFormat="1" ht="12.75"/>
    <row r="335" s="327" customFormat="1" ht="12.75"/>
    <row r="336" s="327" customFormat="1" ht="12.75"/>
    <row r="337" s="327" customFormat="1" ht="12.75"/>
    <row r="338" s="327" customFormat="1" ht="12.75"/>
    <row r="339" s="327" customFormat="1" ht="12.75"/>
    <row r="340" s="327" customFormat="1" ht="12.75"/>
    <row r="341" s="327" customFormat="1" ht="12.75"/>
    <row r="342" s="327" customFormat="1" ht="12.75"/>
    <row r="343" s="327" customFormat="1" ht="12.75"/>
    <row r="344" s="327" customFormat="1" ht="12.75"/>
    <row r="345" s="327" customFormat="1" ht="12.75"/>
    <row r="346" s="327" customFormat="1" ht="12.75"/>
    <row r="347" s="327" customFormat="1" ht="12.75"/>
    <row r="348" s="327" customFormat="1" ht="12.75"/>
    <row r="349" s="327" customFormat="1" ht="12.75"/>
    <row r="350" s="327" customFormat="1" ht="12.75"/>
    <row r="351" s="327" customFormat="1" ht="12.75"/>
    <row r="352" s="327" customFormat="1" ht="12.75"/>
    <row r="353" s="327" customFormat="1" ht="12.75"/>
    <row r="354" s="327" customFormat="1" ht="12.75"/>
    <row r="355" s="327" customFormat="1" ht="12.75"/>
    <row r="356" s="327" customFormat="1" ht="12.75"/>
    <row r="357" s="327" customFormat="1" ht="12.75"/>
    <row r="358" s="327" customFormat="1" ht="12.75"/>
    <row r="359" s="327" customFormat="1" ht="12.75"/>
    <row r="360" s="327" customFormat="1" ht="12.75"/>
    <row r="361" s="327" customFormat="1" ht="12.75"/>
    <row r="362" s="327" customFormat="1" ht="12.75"/>
    <row r="363" s="327" customFormat="1" ht="12.75"/>
    <row r="364" s="327" customFormat="1" ht="12.75"/>
    <row r="365" s="327" customFormat="1" ht="12.75"/>
    <row r="366" s="327" customFormat="1" ht="12.75"/>
    <row r="367" s="327" customFormat="1" ht="12.75"/>
    <row r="368" s="327" customFormat="1" ht="12.75"/>
    <row r="369" s="327" customFormat="1" ht="12.75"/>
    <row r="370" s="327" customFormat="1" ht="12.75"/>
    <row r="371" s="327" customFormat="1" ht="12.75"/>
    <row r="372" s="327" customFormat="1" ht="12.75"/>
    <row r="373" s="327" customFormat="1" ht="12.75"/>
    <row r="374" s="327" customFormat="1" ht="12.75"/>
    <row r="375" s="327" customFormat="1" ht="12.75"/>
    <row r="376" s="327" customFormat="1" ht="12.75"/>
    <row r="377" s="327" customFormat="1" ht="12.75"/>
    <row r="378" s="327" customFormat="1" ht="12.75"/>
    <row r="379" s="327" customFormat="1" ht="12.75"/>
    <row r="380" s="327" customFormat="1" ht="12.75"/>
    <row r="381" s="327" customFormat="1" ht="12.75"/>
    <row r="382" s="327" customFormat="1" ht="12.75"/>
    <row r="383" s="327" customFormat="1" ht="12.75"/>
    <row r="384" s="327" customFormat="1" ht="12.75"/>
    <row r="385" s="327" customFormat="1" ht="12.75"/>
    <row r="386" s="327" customFormat="1" ht="12.75"/>
    <row r="387" s="327" customFormat="1" ht="12.75"/>
    <row r="388" s="327" customFormat="1" ht="12.75"/>
    <row r="389" s="327" customFormat="1" ht="12.75"/>
    <row r="390" s="327" customFormat="1" ht="12.75"/>
    <row r="391" s="327" customFormat="1" ht="12.75"/>
    <row r="392" s="327" customFormat="1" ht="12.75"/>
    <row r="393" s="327" customFormat="1" ht="12.75"/>
    <row r="394" s="327" customFormat="1" ht="12.75"/>
    <row r="395" s="327" customFormat="1" ht="12.75"/>
    <row r="396" s="327" customFormat="1" ht="12.75"/>
    <row r="397" s="327" customFormat="1" ht="12.75"/>
    <row r="398" s="327" customFormat="1" ht="12.75"/>
    <row r="399" s="327" customFormat="1" ht="12.75"/>
    <row r="400" s="327" customFormat="1" ht="12.75"/>
    <row r="401" s="327" customFormat="1" ht="12.75"/>
    <row r="402" s="327" customFormat="1" ht="12.75"/>
    <row r="403" s="327" customFormat="1" ht="12.75"/>
    <row r="404" s="327" customFormat="1" ht="12.75"/>
    <row r="405" s="327" customFormat="1" ht="12.75"/>
    <row r="406" s="327" customFormat="1" ht="12.75"/>
    <row r="407" s="327" customFormat="1" ht="12.75"/>
    <row r="408" s="327" customFormat="1" ht="12.75"/>
    <row r="409" s="327" customFormat="1" ht="12.75"/>
    <row r="410" s="327" customFormat="1" ht="12.75"/>
    <row r="411" s="327" customFormat="1" ht="12.75"/>
    <row r="412" s="327" customFormat="1" ht="12.75"/>
    <row r="413" s="327" customFormat="1" ht="12.75"/>
    <row r="414" s="327" customFormat="1" ht="12.75"/>
    <row r="415" s="327" customFormat="1" ht="12.75"/>
    <row r="416" s="327" customFormat="1" ht="12.75"/>
    <row r="417" s="327" customFormat="1" ht="12.75"/>
    <row r="418" s="327" customFormat="1" ht="12.75"/>
    <row r="419" s="327" customFormat="1" ht="12.75"/>
    <row r="420" s="327" customFormat="1" ht="12.75"/>
    <row r="421" s="327" customFormat="1" ht="12.75"/>
    <row r="422" s="327" customFormat="1" ht="12.75"/>
    <row r="423" s="327" customFormat="1" ht="12.75"/>
    <row r="424" s="327" customFormat="1" ht="12.75"/>
    <row r="425" s="327" customFormat="1" ht="12.75"/>
    <row r="426" s="327" customFormat="1" ht="12.75"/>
    <row r="427" s="327" customFormat="1" ht="12.75"/>
    <row r="428" s="327" customFormat="1" ht="12.75"/>
    <row r="429" s="327" customFormat="1" ht="12.75"/>
    <row r="430" s="327" customFormat="1" ht="12.75"/>
    <row r="431" s="327" customFormat="1" ht="12.75"/>
    <row r="432" s="327" customFormat="1" ht="12.75"/>
    <row r="433" s="327" customFormat="1" ht="12.75"/>
    <row r="434" s="327" customFormat="1" ht="12.75"/>
    <row r="435" s="327" customFormat="1" ht="12.75"/>
    <row r="436" s="327" customFormat="1" ht="12.75"/>
    <row r="437" s="327" customFormat="1" ht="12.75"/>
    <row r="438" s="327" customFormat="1" ht="12.75"/>
    <row r="439" s="327" customFormat="1" ht="12.75"/>
    <row r="440" s="327" customFormat="1" ht="12.75"/>
    <row r="441" s="327" customFormat="1" ht="12.75"/>
    <row r="442" s="327" customFormat="1" ht="12.75"/>
    <row r="443" s="327" customFormat="1" ht="12.75"/>
    <row r="444" s="327" customFormat="1" ht="12.75"/>
    <row r="445" s="327" customFormat="1" ht="12.75"/>
    <row r="446" s="327" customFormat="1" ht="12.75"/>
    <row r="447" s="327" customFormat="1" ht="12.75"/>
    <row r="448" s="327" customFormat="1" ht="12.75"/>
    <row r="449" s="327" customFormat="1" ht="12.75"/>
    <row r="450" s="327" customFormat="1" ht="12.75"/>
    <row r="451" s="327" customFormat="1" ht="12.75"/>
    <row r="452" s="327" customFormat="1" ht="12.75"/>
    <row r="453" s="327" customFormat="1" ht="12.75"/>
    <row r="454" s="327" customFormat="1" ht="12.75"/>
    <row r="455" s="327" customFormat="1" ht="12.75"/>
    <row r="456" s="327" customFormat="1" ht="12.75"/>
    <row r="457" s="327" customFormat="1" ht="12.75"/>
    <row r="458" s="327" customFormat="1" ht="12.75"/>
    <row r="459" s="327" customFormat="1" ht="12.75"/>
    <row r="460" s="327" customFormat="1" ht="12.75"/>
    <row r="461" s="327" customFormat="1" ht="12.75"/>
    <row r="462" s="327" customFormat="1" ht="12.75"/>
    <row r="463" s="327" customFormat="1" ht="12.75"/>
    <row r="464" s="327" customFormat="1" ht="12.75"/>
    <row r="465" s="327" customFormat="1" ht="12.75"/>
    <row r="466" s="327" customFormat="1" ht="12.75"/>
    <row r="467" s="327" customFormat="1" ht="12.75"/>
    <row r="468" s="327" customFormat="1" ht="12.75"/>
    <row r="469" s="327" customFormat="1" ht="12.75"/>
    <row r="470" s="327" customFormat="1" ht="12.75"/>
    <row r="471" s="327" customFormat="1" ht="12.75"/>
    <row r="472" s="327" customFormat="1" ht="12.75"/>
    <row r="473" s="327" customFormat="1" ht="12.75"/>
    <row r="474" s="327" customFormat="1" ht="12.75"/>
    <row r="475" s="327" customFormat="1" ht="12.75"/>
    <row r="476" s="327" customFormat="1" ht="12.75"/>
    <row r="477" s="327" customFormat="1" ht="12.75"/>
    <row r="478" s="327" customFormat="1" ht="12.75"/>
    <row r="479" s="327" customFormat="1" ht="12.75"/>
    <row r="480" s="327" customFormat="1" ht="12.75"/>
    <row r="481" s="327" customFormat="1" ht="12.75"/>
    <row r="482" s="327" customFormat="1" ht="12.75"/>
    <row r="483" s="327" customFormat="1" ht="12.75"/>
    <row r="484" s="327" customFormat="1" ht="12.75"/>
    <row r="485" s="327" customFormat="1" ht="12.75"/>
    <row r="486" s="327" customFormat="1" ht="12.75"/>
    <row r="487" s="327" customFormat="1" ht="12.75"/>
    <row r="488" s="327" customFormat="1" ht="12.75"/>
    <row r="489" s="327" customFormat="1" ht="12.75"/>
    <row r="490" s="327" customFormat="1" ht="12.75"/>
    <row r="491" s="327" customFormat="1" ht="12.75"/>
    <row r="492" s="327" customFormat="1" ht="12.75"/>
    <row r="493" s="327" customFormat="1" ht="12.75"/>
    <row r="494" s="327" customFormat="1" ht="12.75"/>
    <row r="495" s="327" customFormat="1" ht="12.75"/>
    <row r="496" s="327" customFormat="1" ht="12.75"/>
    <row r="497" s="327" customFormat="1" ht="12.75"/>
    <row r="498" s="327" customFormat="1" ht="12.75"/>
    <row r="499" s="327" customFormat="1" ht="12.75"/>
    <row r="500" s="327" customFormat="1" ht="12.75"/>
    <row r="501" s="327" customFormat="1" ht="12.75"/>
    <row r="502" s="327" customFormat="1" ht="12.75"/>
    <row r="503" s="327" customFormat="1" ht="12.75"/>
    <row r="504" s="327" customFormat="1" ht="12.75"/>
    <row r="505" s="327" customFormat="1" ht="12.75"/>
    <row r="506" s="327" customFormat="1" ht="12.75"/>
    <row r="507" s="327" customFormat="1" ht="12.75"/>
    <row r="508" s="327" customFormat="1" ht="12.75"/>
    <row r="509" s="327" customFormat="1" ht="12.75"/>
    <row r="510" s="327" customFormat="1" ht="12.75"/>
    <row r="511" s="327" customFormat="1" ht="12.75"/>
    <row r="512" s="327" customFormat="1" ht="12.75"/>
    <row r="513" s="327" customFormat="1" ht="12.75"/>
    <row r="514" s="327" customFormat="1" ht="12.75"/>
    <row r="515" s="327" customFormat="1" ht="12.75"/>
    <row r="516" s="327" customFormat="1" ht="12.75"/>
    <row r="517" s="327" customFormat="1" ht="12.75"/>
    <row r="518" s="327" customFormat="1" ht="12.75"/>
    <row r="519" s="327" customFormat="1" ht="12.75"/>
    <row r="520" s="327" customFormat="1" ht="12.75"/>
    <row r="521" s="327" customFormat="1" ht="12.75"/>
    <row r="522" s="327" customFormat="1" ht="12.75"/>
    <row r="523" s="327" customFormat="1" ht="12.75"/>
    <row r="524" s="327" customFormat="1" ht="12.75"/>
    <row r="525" s="327" customFormat="1" ht="12.75"/>
    <row r="526" s="327" customFormat="1" ht="12.75"/>
    <row r="527" s="327" customFormat="1" ht="12.75"/>
    <row r="528" s="327" customFormat="1" ht="12.75"/>
    <row r="529" s="327" customFormat="1" ht="12.75"/>
    <row r="530" s="327" customFormat="1" ht="12.75"/>
    <row r="531" s="327" customFormat="1" ht="12.75"/>
    <row r="532" s="327" customFormat="1" ht="12.75"/>
    <row r="533" s="327" customFormat="1" ht="12.75"/>
    <row r="534" s="327" customFormat="1" ht="12.75"/>
    <row r="535" s="327" customFormat="1" ht="12.75"/>
    <row r="536" s="327" customFormat="1" ht="12.75"/>
    <row r="537" s="327" customFormat="1" ht="12.75"/>
    <row r="538" s="327" customFormat="1" ht="12.75"/>
    <row r="539" s="327" customFormat="1" ht="12.75"/>
    <row r="540" s="327" customFormat="1" ht="12.75"/>
    <row r="541" s="327" customFormat="1" ht="12.75"/>
    <row r="542" s="327" customFormat="1" ht="12.75"/>
    <row r="543" s="327" customFormat="1" ht="12.75"/>
    <row r="544" s="327" customFormat="1" ht="12.75"/>
    <row r="545" s="327" customFormat="1" ht="12.75"/>
    <row r="546" s="327" customFormat="1" ht="12.75"/>
    <row r="547" s="327" customFormat="1" ht="12.75"/>
    <row r="548" s="327" customFormat="1" ht="12.75"/>
    <row r="549" s="327" customFormat="1" ht="12.75"/>
    <row r="550" s="327" customFormat="1" ht="12.75"/>
    <row r="551" s="327" customFormat="1" ht="12.75"/>
    <row r="552" s="327" customFormat="1" ht="12.75"/>
    <row r="553" s="327" customFormat="1" ht="12.75"/>
    <row r="554" s="327" customFormat="1" ht="12.75"/>
    <row r="555" s="327" customFormat="1" ht="12.75"/>
    <row r="556" s="327" customFormat="1" ht="12.75"/>
    <row r="557" s="327" customFormat="1" ht="12.75"/>
    <row r="558" s="327" customFormat="1" ht="12.75"/>
    <row r="559" s="327" customFormat="1" ht="12.75"/>
    <row r="560" s="327" customFormat="1" ht="12.75"/>
    <row r="561" s="327" customFormat="1" ht="12.75"/>
    <row r="562" s="327" customFormat="1" ht="12.75"/>
    <row r="563" s="327" customFormat="1" ht="12.75"/>
    <row r="564" s="327" customFormat="1" ht="12.75"/>
    <row r="565" s="327" customFormat="1" ht="12.75"/>
    <row r="566" s="327" customFormat="1" ht="12.75"/>
    <row r="567" s="327" customFormat="1" ht="12.75"/>
    <row r="568" s="327" customFormat="1" ht="12.75"/>
    <row r="569" s="327" customFormat="1" ht="12.75"/>
    <row r="570" s="327" customFormat="1" ht="12.75"/>
    <row r="571" s="327" customFormat="1" ht="12.75"/>
    <row r="572" s="327" customFormat="1" ht="12.75"/>
    <row r="573" s="327" customFormat="1" ht="12.75"/>
    <row r="574" s="327" customFormat="1" ht="12.75"/>
    <row r="575" s="327" customFormat="1" ht="12.75"/>
    <row r="576" s="327" customFormat="1" ht="12.75"/>
    <row r="577" s="327" customFormat="1" ht="12.75"/>
    <row r="578" s="327" customFormat="1" ht="12.75"/>
    <row r="579" s="327" customFormat="1" ht="12.75"/>
    <row r="580" s="327" customFormat="1" ht="12.75"/>
    <row r="581" s="327" customFormat="1" ht="12.75"/>
    <row r="582" s="327" customFormat="1" ht="12.75"/>
    <row r="583" s="327" customFormat="1" ht="12.75"/>
    <row r="584" s="327" customFormat="1" ht="12.75"/>
    <row r="585" s="327" customFormat="1" ht="12.75"/>
    <row r="586" s="327" customFormat="1" ht="12.75"/>
    <row r="587" s="327" customFormat="1" ht="12.75"/>
    <row r="588" s="327" customFormat="1" ht="12.75"/>
    <row r="589" s="327" customFormat="1" ht="12.75"/>
    <row r="590" s="327" customFormat="1" ht="12.75"/>
    <row r="591" s="327" customFormat="1" ht="12.75"/>
    <row r="592" s="327" customFormat="1" ht="12.75"/>
    <row r="593" s="327" customFormat="1" ht="12.75"/>
    <row r="594" s="327" customFormat="1" ht="12.75"/>
    <row r="595" s="327" customFormat="1" ht="12.75"/>
    <row r="596" s="327" customFormat="1" ht="12.75"/>
    <row r="597" s="327" customFormat="1" ht="12.75"/>
    <row r="598" s="327" customFormat="1" ht="12.75"/>
    <row r="599" s="327" customFormat="1" ht="12.75"/>
    <row r="600" s="327" customFormat="1" ht="12.75"/>
    <row r="601" s="327" customFormat="1" ht="12.75"/>
    <row r="602" s="327" customFormat="1" ht="12.75"/>
    <row r="603" s="327" customFormat="1" ht="12.75"/>
    <row r="604" s="327" customFormat="1" ht="12.75"/>
    <row r="605" s="327" customFormat="1" ht="12.75"/>
    <row r="606" s="327" customFormat="1" ht="12.75"/>
    <row r="607" s="327" customFormat="1" ht="12.75"/>
    <row r="608" s="327" customFormat="1" ht="12.75"/>
    <row r="609" s="327" customFormat="1" ht="12.75"/>
    <row r="610" s="327" customFormat="1" ht="12.75"/>
    <row r="611" s="327" customFormat="1" ht="12.75"/>
    <row r="612" s="327" customFormat="1" ht="12.75"/>
    <row r="613" s="327" customFormat="1" ht="12.75"/>
    <row r="614" s="327" customFormat="1" ht="12.75"/>
    <row r="615" s="327" customFormat="1" ht="12.75"/>
    <row r="616" s="327" customFormat="1" ht="12.75"/>
    <row r="617" s="327" customFormat="1" ht="12.75"/>
    <row r="618" s="327" customFormat="1" ht="12.75"/>
    <row r="619" s="327" customFormat="1" ht="12.75"/>
    <row r="620" s="327" customFormat="1" ht="12.75"/>
    <row r="621" s="327" customFormat="1" ht="12.75"/>
    <row r="622" s="327" customFormat="1" ht="12.75"/>
    <row r="623" s="327" customFormat="1" ht="12.75"/>
    <row r="624" s="327" customFormat="1" ht="12.75"/>
    <row r="625" s="327" customFormat="1" ht="12.75"/>
    <row r="626" s="327" customFormat="1" ht="12.75"/>
    <row r="627" s="327" customFormat="1" ht="12.75"/>
    <row r="628" s="327" customFormat="1" ht="12.75"/>
    <row r="629" s="327" customFormat="1" ht="12.75"/>
    <row r="630" s="327" customFormat="1" ht="12.75"/>
    <row r="631" s="327" customFormat="1" ht="12.75"/>
    <row r="632" s="327" customFormat="1" ht="12.75"/>
    <row r="633" s="327" customFormat="1" ht="12.75"/>
    <row r="634" s="327" customFormat="1" ht="12.75"/>
    <row r="635" s="327" customFormat="1" ht="12.75"/>
    <row r="636" s="327" customFormat="1" ht="12.75"/>
    <row r="637" s="327" customFormat="1" ht="12.75"/>
    <row r="638" s="327" customFormat="1" ht="12.75"/>
    <row r="639" s="327" customFormat="1" ht="12.75"/>
    <row r="640" s="327" customFormat="1" ht="12.75"/>
    <row r="641" s="327" customFormat="1" ht="12.75"/>
    <row r="642" s="327" customFormat="1" ht="12.75"/>
    <row r="643" s="327" customFormat="1" ht="12.75"/>
    <row r="644" s="327" customFormat="1" ht="12.75"/>
    <row r="645" s="327" customFormat="1" ht="12.75"/>
    <row r="646" s="327" customFormat="1" ht="12.75"/>
    <row r="647" s="327" customFormat="1" ht="12.75"/>
    <row r="648" s="327" customFormat="1" ht="12.75"/>
    <row r="649" s="327" customFormat="1" ht="12.75"/>
    <row r="650" s="327" customFormat="1" ht="12.75"/>
    <row r="651" s="327" customFormat="1" ht="12.75"/>
    <row r="652" s="327" customFormat="1" ht="12.75"/>
    <row r="653" s="327" customFormat="1" ht="12.75"/>
    <row r="654" s="327" customFormat="1" ht="12.75"/>
    <row r="655" s="327" customFormat="1" ht="12.75"/>
    <row r="656" s="327" customFormat="1" ht="12.75"/>
    <row r="657" s="327" customFormat="1" ht="12.75"/>
    <row r="658" s="327" customFormat="1" ht="12.75"/>
    <row r="659" s="327" customFormat="1" ht="12.75"/>
    <row r="660" s="327" customFormat="1" ht="12.75"/>
    <row r="661" s="327" customFormat="1" ht="12.75"/>
    <row r="662" s="327" customFormat="1" ht="12.75"/>
    <row r="663" s="327" customFormat="1" ht="12.75"/>
    <row r="664" s="327" customFormat="1" ht="12.75"/>
    <row r="665" s="327" customFormat="1" ht="12.75"/>
    <row r="666" s="327" customFormat="1" ht="12.75"/>
    <row r="667" s="327" customFormat="1" ht="12.75"/>
    <row r="668" s="327" customFormat="1" ht="12.75"/>
    <row r="669" s="327" customFormat="1" ht="12.75"/>
    <row r="670" s="327" customFormat="1" ht="12.75"/>
    <row r="671" s="327" customFormat="1" ht="12.75"/>
    <row r="672" s="327" customFormat="1" ht="12.75"/>
    <row r="673" s="327" customFormat="1" ht="12.75"/>
    <row r="674" s="327" customFormat="1" ht="12.75"/>
    <row r="675" s="327" customFormat="1" ht="12.75"/>
    <row r="676" s="327" customFormat="1" ht="12.75"/>
    <row r="677" s="327" customFormat="1" ht="12.75"/>
    <row r="678" s="327" customFormat="1" ht="12.75"/>
    <row r="679" s="327" customFormat="1" ht="12.75"/>
    <row r="680" s="327" customFormat="1" ht="12.75"/>
    <row r="681" s="327" customFormat="1" ht="12.75"/>
    <row r="682" s="327" customFormat="1" ht="12.75"/>
    <row r="683" s="327" customFormat="1" ht="12.75"/>
    <row r="684" s="327" customFormat="1" ht="12.75"/>
    <row r="685" s="327" customFormat="1" ht="12.75"/>
    <row r="686" s="327" customFormat="1" ht="12.75"/>
    <row r="687" s="327" customFormat="1" ht="12.75"/>
    <row r="688" s="327" customFormat="1" ht="12.75"/>
    <row r="689" s="327" customFormat="1" ht="12.75"/>
    <row r="690" s="327" customFormat="1" ht="12.75"/>
    <row r="691" s="327" customFormat="1" ht="12.75"/>
    <row r="692" s="327" customFormat="1" ht="12.75"/>
    <row r="693" s="327" customFormat="1" ht="12.75"/>
    <row r="694" s="327" customFormat="1" ht="12.75"/>
    <row r="695" s="327" customFormat="1" ht="12.75"/>
    <row r="696" s="327" customFormat="1" ht="12.75"/>
    <row r="697" s="327" customFormat="1" ht="12.75"/>
    <row r="698" s="327" customFormat="1" ht="12.75"/>
    <row r="699" s="327" customFormat="1" ht="12.75"/>
    <row r="700" s="327" customFormat="1" ht="12.75"/>
    <row r="701" s="327" customFormat="1" ht="12.75"/>
    <row r="702" s="327" customFormat="1" ht="12.75"/>
    <row r="703" s="327" customFormat="1" ht="12.75"/>
    <row r="704" s="327" customFormat="1" ht="12.75"/>
    <row r="705" s="327" customFormat="1" ht="12.75"/>
    <row r="706" s="327" customFormat="1" ht="12.75"/>
    <row r="707" s="327" customFormat="1" ht="12.75"/>
    <row r="708" s="327" customFormat="1" ht="12.75"/>
    <row r="709" s="327" customFormat="1" ht="12.75"/>
    <row r="710" s="327" customFormat="1" ht="12.75"/>
    <row r="711" s="327" customFormat="1" ht="12.75"/>
    <row r="712" s="327" customFormat="1" ht="12.75"/>
    <row r="713" s="327" customFormat="1" ht="12.75"/>
    <row r="714" s="327" customFormat="1" ht="12.75"/>
    <row r="715" s="327" customFormat="1" ht="12.75"/>
    <row r="716" s="327" customFormat="1" ht="12.75"/>
    <row r="717" s="327" customFormat="1" ht="12.75"/>
    <row r="718" s="327" customFormat="1" ht="12.75"/>
    <row r="719" s="327" customFormat="1" ht="12.75"/>
    <row r="720" s="327" customFormat="1" ht="12.75"/>
    <row r="721" s="327" customFormat="1" ht="12.75"/>
    <row r="722" s="327" customFormat="1" ht="12.75"/>
    <row r="723" s="327" customFormat="1" ht="12.75"/>
    <row r="724" s="327" customFormat="1" ht="12.75"/>
    <row r="725" s="327" customFormat="1" ht="12.75"/>
    <row r="726" s="327" customFormat="1" ht="12.75"/>
    <row r="727" s="327" customFormat="1" ht="12.75"/>
    <row r="728" s="327" customFormat="1" ht="12.75"/>
    <row r="729" s="327" customFormat="1" ht="12.75"/>
    <row r="730" s="327" customFormat="1" ht="12.75"/>
    <row r="731" s="327" customFormat="1" ht="12.75"/>
    <row r="732" s="327" customFormat="1" ht="12.75"/>
    <row r="733" s="327" customFormat="1" ht="12.75"/>
    <row r="734" s="327" customFormat="1" ht="12.75"/>
    <row r="735" s="327" customFormat="1" ht="12.75"/>
    <row r="736" s="327" customFormat="1" ht="12.75"/>
    <row r="737" s="327" customFormat="1" ht="12.75"/>
    <row r="738" s="327" customFormat="1" ht="12.75"/>
    <row r="739" s="327" customFormat="1" ht="12.75"/>
    <row r="740" s="327" customFormat="1" ht="12.75"/>
    <row r="741" s="327" customFormat="1" ht="12.75"/>
    <row r="742" s="327" customFormat="1" ht="12.75"/>
    <row r="743" s="327" customFormat="1" ht="12.75"/>
    <row r="744" s="327" customFormat="1" ht="12.75"/>
    <row r="745" s="327" customFormat="1" ht="12.75"/>
    <row r="746" s="327" customFormat="1" ht="12.75"/>
    <row r="747" s="327" customFormat="1" ht="12.75"/>
    <row r="748" s="327" customFormat="1" ht="12.75"/>
    <row r="749" s="327" customFormat="1" ht="12.75"/>
    <row r="750" s="327" customFormat="1" ht="12.75"/>
    <row r="751" s="327" customFormat="1" ht="12.75"/>
    <row r="752" s="327" customFormat="1" ht="12.75"/>
    <row r="753" s="327" customFormat="1" ht="12.75"/>
    <row r="754" s="327" customFormat="1" ht="12.75"/>
    <row r="755" s="327" customFormat="1" ht="12.75"/>
    <row r="756" s="327" customFormat="1" ht="12.75"/>
    <row r="757" s="327" customFormat="1" ht="12.75"/>
    <row r="758" s="327" customFormat="1" ht="12.75"/>
    <row r="759" s="327" customFormat="1" ht="12.75"/>
    <row r="760" s="327" customFormat="1" ht="12.75"/>
    <row r="761" s="327" customFormat="1" ht="12.75"/>
    <row r="762" s="327" customFormat="1" ht="12.75"/>
    <row r="763" s="327" customFormat="1" ht="12.75"/>
    <row r="764" s="327" customFormat="1" ht="12.75"/>
    <row r="765" s="327" customFormat="1" ht="12.75"/>
    <row r="766" s="327" customFormat="1" ht="12.75"/>
    <row r="767" s="327" customFormat="1" ht="12.75"/>
    <row r="768" s="327" customFormat="1" ht="12.75"/>
    <row r="769" s="327" customFormat="1" ht="12.75"/>
    <row r="770" s="327" customFormat="1" ht="12.75"/>
    <row r="771" s="327" customFormat="1" ht="12.75"/>
    <row r="772" s="327" customFormat="1" ht="12.75"/>
    <row r="773" s="327" customFormat="1" ht="12.75"/>
    <row r="774" s="327" customFormat="1" ht="12.75"/>
    <row r="775" s="327" customFormat="1" ht="12.75"/>
    <row r="776" s="327" customFormat="1" ht="12.75"/>
    <row r="777" s="327" customFormat="1" ht="12.75"/>
    <row r="778" s="327" customFormat="1" ht="12.75"/>
    <row r="779" s="327" customFormat="1" ht="12.75"/>
    <row r="780" s="327" customFormat="1" ht="12.75"/>
    <row r="781" s="327" customFormat="1" ht="12.75"/>
    <row r="782" s="327" customFormat="1" ht="12.75"/>
    <row r="783" s="327" customFormat="1" ht="12.75"/>
    <row r="784" s="327" customFormat="1" ht="12.75"/>
    <row r="785" s="327" customFormat="1" ht="12.75"/>
    <row r="786" s="327" customFormat="1" ht="12.75"/>
    <row r="787" s="327" customFormat="1" ht="12.75"/>
    <row r="788" s="327" customFormat="1" ht="12.75"/>
    <row r="789" s="327" customFormat="1" ht="12.75"/>
    <row r="790" s="327" customFormat="1" ht="12.75"/>
    <row r="791" s="327" customFormat="1" ht="12.75"/>
    <row r="792" s="327" customFormat="1" ht="12.75"/>
    <row r="793" s="327" customFormat="1" ht="12.75"/>
    <row r="794" s="327" customFormat="1" ht="12.75"/>
    <row r="795" s="327" customFormat="1" ht="12.75"/>
    <row r="796" s="327" customFormat="1" ht="12.75"/>
    <row r="797" s="327" customFormat="1" ht="12.75"/>
    <row r="798" s="327" customFormat="1" ht="12.75"/>
    <row r="799" s="327" customFormat="1" ht="12.75"/>
    <row r="800" s="327" customFormat="1" ht="12.75"/>
    <row r="801" s="327" customFormat="1" ht="12.75"/>
    <row r="802" s="327" customFormat="1" ht="12.75"/>
    <row r="803" s="327" customFormat="1" ht="12.75"/>
    <row r="804" s="327" customFormat="1" ht="12.75"/>
    <row r="805" s="327" customFormat="1" ht="12.75"/>
    <row r="806" s="327" customFormat="1" ht="12.75"/>
    <row r="807" s="327" customFormat="1" ht="12.75"/>
    <row r="808" s="327" customFormat="1" ht="12.75"/>
    <row r="809" s="327" customFormat="1" ht="12.75"/>
    <row r="810" s="327" customFormat="1" ht="12.75"/>
    <row r="811" s="327" customFormat="1" ht="12.75"/>
    <row r="812" s="327" customFormat="1" ht="12.75"/>
    <row r="813" s="327" customFormat="1" ht="12.75"/>
    <row r="814" s="327" customFormat="1" ht="12.75"/>
    <row r="815" s="327" customFormat="1" ht="12.75"/>
    <row r="816" s="327" customFormat="1" ht="12.75"/>
    <row r="817" s="327" customFormat="1" ht="12.75"/>
    <row r="818" s="327" customFormat="1" ht="12.75"/>
    <row r="819" s="327" customFormat="1" ht="12.75"/>
    <row r="820" s="327" customFormat="1" ht="12.75"/>
    <row r="821" s="327" customFormat="1" ht="12.75"/>
    <row r="822" s="327" customFormat="1" ht="12.75"/>
    <row r="823" s="327" customFormat="1" ht="12.75"/>
    <row r="824" s="327" customFormat="1" ht="12.75"/>
    <row r="825" s="327" customFormat="1" ht="12.75"/>
    <row r="826" s="327" customFormat="1" ht="12.75"/>
    <row r="827" s="327" customFormat="1" ht="12.75"/>
    <row r="828" s="327" customFormat="1" ht="12.75"/>
    <row r="829" s="327" customFormat="1" ht="12.75"/>
    <row r="830" s="327" customFormat="1" ht="12.75"/>
    <row r="831" s="327" customFormat="1" ht="12.75"/>
    <row r="832" s="327" customFormat="1" ht="12.75"/>
    <row r="833" s="327" customFormat="1" ht="12.75"/>
    <row r="834" s="327" customFormat="1" ht="12.75"/>
    <row r="835" s="327" customFormat="1" ht="12.75"/>
    <row r="836" s="327" customFormat="1" ht="12.75"/>
    <row r="837" s="327" customFormat="1" ht="12.75"/>
    <row r="838" s="327" customFormat="1" ht="12.75"/>
    <row r="839" s="327" customFormat="1" ht="12.75"/>
    <row r="840" s="327" customFormat="1" ht="12.75"/>
    <row r="841" s="327" customFormat="1" ht="12.75"/>
    <row r="842" s="327" customFormat="1" ht="12.75"/>
    <row r="843" s="327" customFormat="1" ht="12.75"/>
    <row r="844" s="327" customFormat="1" ht="12.75"/>
    <row r="845" s="327" customFormat="1" ht="12.75"/>
    <row r="846" s="327" customFormat="1" ht="12.75"/>
    <row r="847" s="327" customFormat="1" ht="12.75"/>
    <row r="848" s="327" customFormat="1" ht="12.75"/>
    <row r="849" s="327" customFormat="1" ht="12.75"/>
    <row r="850" s="327" customFormat="1" ht="12.75"/>
    <row r="851" s="327" customFormat="1" ht="12.75"/>
    <row r="852" s="327" customFormat="1" ht="12.75"/>
    <row r="853" s="327" customFormat="1" ht="12.75"/>
    <row r="854" s="327" customFormat="1" ht="12.75"/>
    <row r="855" s="327" customFormat="1" ht="12.75"/>
    <row r="856" s="327" customFormat="1" ht="12.75"/>
    <row r="857" s="327" customFormat="1" ht="12.75"/>
    <row r="858" s="327" customFormat="1" ht="12.75"/>
    <row r="859" s="327" customFormat="1" ht="12.75"/>
    <row r="860" s="327" customFormat="1" ht="12.75"/>
    <row r="861" s="327" customFormat="1" ht="12.75"/>
    <row r="862" s="327" customFormat="1" ht="12.75"/>
    <row r="863" s="327" customFormat="1" ht="12.75"/>
    <row r="864" s="327" customFormat="1" ht="12.75"/>
    <row r="865" s="327" customFormat="1" ht="12.75"/>
    <row r="866" s="327" customFormat="1" ht="12.75"/>
    <row r="867" s="327" customFormat="1" ht="12.75"/>
    <row r="868" s="327" customFormat="1" ht="12.75"/>
    <row r="869" s="327" customFormat="1" ht="12.75"/>
    <row r="870" s="327" customFormat="1" ht="12.75"/>
    <row r="871" s="327" customFormat="1" ht="12.75"/>
    <row r="872" s="327" customFormat="1" ht="12.75"/>
    <row r="873" s="327" customFormat="1" ht="12.75"/>
    <row r="874" s="327" customFormat="1" ht="12.75"/>
    <row r="875" s="327" customFormat="1" ht="12.75"/>
    <row r="876" s="327" customFormat="1" ht="12.75"/>
    <row r="877" s="327" customFormat="1" ht="12.75"/>
    <row r="878" s="327" customFormat="1" ht="12.75"/>
    <row r="879" s="327" customFormat="1" ht="12.75"/>
    <row r="880" s="327" customFormat="1" ht="12.75"/>
    <row r="881" s="327" customFormat="1" ht="12.75"/>
    <row r="882" s="327" customFormat="1" ht="12.75"/>
    <row r="883" s="327" customFormat="1" ht="12.75"/>
    <row r="884" s="327" customFormat="1" ht="12.75"/>
    <row r="885" s="327" customFormat="1" ht="12.75"/>
    <row r="886" s="327" customFormat="1" ht="12.75"/>
    <row r="887" s="327" customFormat="1" ht="12.75"/>
    <row r="888" s="327" customFormat="1" ht="12.75"/>
    <row r="889" s="327" customFormat="1" ht="12.75"/>
    <row r="890" s="327" customFormat="1" ht="12.75"/>
    <row r="891" s="327" customFormat="1" ht="12.75"/>
    <row r="892" s="327" customFormat="1" ht="12.75"/>
    <row r="893" s="327" customFormat="1" ht="12.75"/>
    <row r="894" s="327" customFormat="1" ht="12.75"/>
    <row r="895" s="327" customFormat="1" ht="12.75"/>
    <row r="896" s="327" customFormat="1" ht="12.75"/>
    <row r="897" s="327" customFormat="1" ht="12.75"/>
    <row r="898" s="327" customFormat="1" ht="12.75"/>
    <row r="899" s="327" customFormat="1" ht="12.75"/>
    <row r="900" s="327" customFormat="1" ht="12.75"/>
    <row r="901" s="327" customFormat="1" ht="12.75"/>
    <row r="902" s="327" customFormat="1" ht="12.75"/>
    <row r="903" s="327" customFormat="1" ht="12.75"/>
    <row r="904" s="327" customFormat="1" ht="12.75"/>
    <row r="905" s="327" customFormat="1" ht="12.75"/>
    <row r="906" s="327" customFormat="1" ht="12.75"/>
    <row r="907" s="327" customFormat="1" ht="12.75"/>
    <row r="908" s="327" customFormat="1" ht="12.75"/>
    <row r="909" s="327" customFormat="1" ht="12.75"/>
    <row r="910" s="327" customFormat="1" ht="12.75"/>
    <row r="911" s="327" customFormat="1" ht="12.75"/>
    <row r="912" s="327" customFormat="1" ht="12.75"/>
    <row r="913" s="327" customFormat="1" ht="12.75"/>
    <row r="914" s="327" customFormat="1" ht="12.75"/>
    <row r="915" s="327" customFormat="1" ht="12.75"/>
    <row r="916" s="327" customFormat="1" ht="12.75"/>
    <row r="917" s="327" customFormat="1" ht="12.75"/>
    <row r="918" s="327" customFormat="1" ht="12.75"/>
    <row r="919" s="327" customFormat="1" ht="12.75"/>
    <row r="920" s="327" customFormat="1" ht="12.75"/>
    <row r="921" s="327" customFormat="1" ht="12.75"/>
    <row r="922" s="327" customFormat="1" ht="12.75"/>
    <row r="923" s="327" customFormat="1" ht="12.75"/>
    <row r="924" s="327" customFormat="1" ht="12.75"/>
    <row r="925" s="327" customFormat="1" ht="12.75"/>
    <row r="926" s="327" customFormat="1" ht="12.75"/>
    <row r="927" s="327" customFormat="1" ht="12.75"/>
    <row r="928" s="327" customFormat="1" ht="12.75"/>
    <row r="929" s="327" customFormat="1" ht="12.75"/>
    <row r="930" s="327" customFormat="1" ht="12.75"/>
    <row r="931" s="327" customFormat="1" ht="12.75"/>
    <row r="932" s="327" customFormat="1" ht="12.75"/>
    <row r="933" s="327" customFormat="1" ht="12.75"/>
    <row r="934" s="327" customFormat="1" ht="12.75"/>
    <row r="935" s="327" customFormat="1" ht="12.75"/>
    <row r="936" s="327" customFormat="1" ht="12.75"/>
    <row r="937" s="327" customFormat="1" ht="12.75"/>
    <row r="938" s="327" customFormat="1" ht="12.75"/>
    <row r="939" s="327" customFormat="1" ht="12.75"/>
    <row r="940" s="327" customFormat="1" ht="12.75"/>
    <row r="941" s="327" customFormat="1" ht="12.75"/>
    <row r="942" s="327" customFormat="1" ht="12.75"/>
    <row r="943" s="327" customFormat="1" ht="12.75"/>
    <row r="944" s="327" customFormat="1" ht="12.75"/>
    <row r="945" s="327" customFormat="1" ht="12.75"/>
    <row r="946" s="327" customFormat="1" ht="12.75"/>
    <row r="947" s="327" customFormat="1" ht="12.75"/>
    <row r="948" s="327" customFormat="1" ht="12.75"/>
    <row r="949" s="327" customFormat="1" ht="12.75"/>
    <row r="950" s="327" customFormat="1" ht="12.75"/>
    <row r="951" s="327" customFormat="1" ht="12.75"/>
    <row r="952" s="327" customFormat="1" ht="12.75"/>
    <row r="953" s="327" customFormat="1" ht="12.75"/>
    <row r="954" s="327" customFormat="1" ht="12.75"/>
    <row r="955" s="327" customFormat="1" ht="12.75"/>
    <row r="956" s="327" customFormat="1" ht="12.75"/>
    <row r="957" s="327" customFormat="1" ht="12.75"/>
    <row r="958" s="327" customFormat="1" ht="12.75"/>
    <row r="959" s="327" customFormat="1" ht="12.75"/>
    <row r="960" s="327" customFormat="1" ht="12.75"/>
    <row r="961" s="327" customFormat="1" ht="12.75"/>
    <row r="962" s="327" customFormat="1" ht="12.75"/>
    <row r="963" s="327" customFormat="1" ht="12.75"/>
    <row r="964" s="327" customFormat="1" ht="12.75"/>
    <row r="965" s="327" customFormat="1" ht="12.75"/>
    <row r="966" s="327" customFormat="1" ht="12.75"/>
    <row r="967" s="327" customFormat="1" ht="12.75"/>
    <row r="968" s="327" customFormat="1" ht="12.75"/>
    <row r="969" s="327" customFormat="1" ht="12.75"/>
    <row r="970" s="327" customFormat="1" ht="12.75"/>
    <row r="971" s="327" customFormat="1" ht="12.75"/>
    <row r="972" s="327" customFormat="1" ht="12.75"/>
    <row r="973" s="327" customFormat="1" ht="12.75"/>
    <row r="974" s="327" customFormat="1" ht="12.75"/>
    <row r="975" s="327" customFormat="1" ht="12.75"/>
    <row r="976" s="327" customFormat="1" ht="12.75"/>
    <row r="977" s="327" customFormat="1" ht="12.75"/>
    <row r="978" s="327" customFormat="1" ht="12.75"/>
    <row r="979" s="327" customFormat="1" ht="12.75"/>
    <row r="980" s="327" customFormat="1" ht="12.75"/>
    <row r="981" s="327" customFormat="1" ht="12.75"/>
    <row r="982" s="327" customFormat="1" ht="12.75"/>
    <row r="983" s="327" customFormat="1" ht="12.75"/>
    <row r="984" s="327" customFormat="1" ht="12.75"/>
    <row r="985" s="327" customFormat="1" ht="12.75"/>
    <row r="986" s="327" customFormat="1" ht="12.75"/>
    <row r="987" s="327" customFormat="1" ht="12.75"/>
    <row r="988" s="327" customFormat="1" ht="12.75"/>
    <row r="989" s="327" customFormat="1" ht="12.75"/>
    <row r="990" s="327" customFormat="1" ht="12.75"/>
    <row r="991" s="327" customFormat="1" ht="12.75"/>
    <row r="992" s="327" customFormat="1" ht="12.75"/>
    <row r="993" s="327" customFormat="1" ht="12.75"/>
    <row r="994" s="327" customFormat="1" ht="12.75"/>
    <row r="995" s="327" customFormat="1" ht="12.75"/>
    <row r="996" s="327" customFormat="1" ht="12.75"/>
    <row r="997" s="327" customFormat="1" ht="12.75"/>
    <row r="998" s="327" customFormat="1" ht="12.75"/>
    <row r="999" s="327" customFormat="1" ht="12.75"/>
    <row r="1000" s="327" customFormat="1" ht="12.75"/>
    <row r="1001" s="327" customFormat="1" ht="12.75"/>
    <row r="1002" s="327" customFormat="1" ht="12.75"/>
    <row r="1003" s="327" customFormat="1" ht="12.75"/>
    <row r="1004" s="327" customFormat="1" ht="12.75"/>
    <row r="1005" s="327" customFormat="1" ht="12.75"/>
    <row r="1006" s="327" customFormat="1" ht="12.75"/>
    <row r="1007" s="327" customFormat="1" ht="12.75"/>
    <row r="1008" s="327" customFormat="1" ht="12.75"/>
    <row r="1009" s="327" customFormat="1" ht="12.75"/>
    <row r="1010" s="327" customFormat="1" ht="12.75"/>
    <row r="1011" s="327" customFormat="1" ht="12.75"/>
    <row r="1012" s="327" customFormat="1" ht="12.75"/>
    <row r="1013" s="327" customFormat="1" ht="12.75"/>
    <row r="1014" s="327" customFormat="1" ht="12.75"/>
    <row r="1015" s="327" customFormat="1" ht="12.75"/>
    <row r="1016" s="327" customFormat="1" ht="12.75"/>
    <row r="1017" s="327" customFormat="1" ht="12.75"/>
    <row r="1018" s="327" customFormat="1" ht="12.75"/>
    <row r="1019" s="327" customFormat="1" ht="12.75"/>
    <row r="1020" s="327" customFormat="1" ht="12.75"/>
    <row r="1021" s="327" customFormat="1" ht="12.75"/>
    <row r="1022" s="327" customFormat="1" ht="12.75"/>
    <row r="1023" s="327" customFormat="1" ht="12.75"/>
    <row r="1024" s="327" customFormat="1" ht="12.75"/>
    <row r="1025" s="327" customFormat="1" ht="12.75"/>
    <row r="1026" s="327" customFormat="1" ht="12.75"/>
    <row r="1027" s="327" customFormat="1" ht="12.75"/>
    <row r="1028" s="327" customFormat="1" ht="12.75"/>
    <row r="1029" s="327" customFormat="1" ht="12.75"/>
    <row r="1030" s="327" customFormat="1" ht="12.75"/>
    <row r="1031" s="327" customFormat="1" ht="12.75"/>
    <row r="1032" s="327" customFormat="1" ht="12.75"/>
    <row r="1033" s="327" customFormat="1" ht="12.75"/>
    <row r="1034" s="327" customFormat="1" ht="12.75"/>
    <row r="1035" s="327" customFormat="1" ht="12.75"/>
    <row r="1036" s="327" customFormat="1" ht="12.75"/>
    <row r="1037" s="327" customFormat="1" ht="12.75"/>
    <row r="1038" s="327" customFormat="1" ht="12.75"/>
    <row r="1039" s="327" customFormat="1" ht="12.75"/>
    <row r="1040" s="327" customFormat="1" ht="12.75"/>
    <row r="1041" s="327" customFormat="1" ht="12.75"/>
    <row r="1042" s="327" customFormat="1" ht="12.75"/>
    <row r="1043" s="327" customFormat="1" ht="12.75"/>
    <row r="1044" s="327" customFormat="1" ht="12.75"/>
    <row r="1045" s="327" customFormat="1" ht="12.75"/>
    <row r="1046" s="327" customFormat="1" ht="12.75"/>
    <row r="1047" s="327" customFormat="1" ht="12.75"/>
    <row r="1048" s="327" customFormat="1" ht="12.75"/>
    <row r="1049" s="327" customFormat="1" ht="12.75"/>
    <row r="1050" s="327" customFormat="1" ht="12.75"/>
    <row r="1051" s="327" customFormat="1" ht="12.75"/>
    <row r="1052" s="327" customFormat="1" ht="12.75"/>
    <row r="1053" s="327" customFormat="1" ht="12.75"/>
    <row r="1054" s="327" customFormat="1" ht="12.75"/>
    <row r="1055" s="327" customFormat="1" ht="12.75"/>
    <row r="1056" s="327" customFormat="1" ht="12.75"/>
    <row r="1057" s="327" customFormat="1" ht="12.75"/>
    <row r="1058" s="327" customFormat="1" ht="12.75"/>
    <row r="1059" s="327" customFormat="1" ht="12.75"/>
    <row r="1060" s="327" customFormat="1" ht="12.75"/>
    <row r="1061" s="327" customFormat="1" ht="12.75"/>
    <row r="1062" s="327" customFormat="1" ht="12.75"/>
    <row r="1063" s="327" customFormat="1" ht="12.75"/>
    <row r="1064" s="327" customFormat="1" ht="12.75"/>
    <row r="1065" s="327" customFormat="1" ht="12.75"/>
    <row r="1066" s="327" customFormat="1" ht="12.75"/>
    <row r="1067" s="327" customFormat="1" ht="12.75"/>
    <row r="1068" s="327" customFormat="1" ht="12.75"/>
    <row r="1069" s="327" customFormat="1" ht="12.75"/>
    <row r="1070" s="327" customFormat="1" ht="12.75"/>
    <row r="1071" s="327" customFormat="1" ht="12.75"/>
    <row r="1072" s="327" customFormat="1" ht="12.75"/>
    <row r="1073" s="327" customFormat="1" ht="12.75"/>
    <row r="1074" s="327" customFormat="1" ht="12.75"/>
    <row r="1075" s="327" customFormat="1" ht="12.75"/>
    <row r="1076" s="327" customFormat="1" ht="12.75"/>
    <row r="1077" s="327" customFormat="1" ht="12.75"/>
    <row r="1078" s="327" customFormat="1" ht="12.75"/>
    <row r="1079" s="327" customFormat="1" ht="12.75"/>
    <row r="1080" s="327" customFormat="1" ht="12.75"/>
    <row r="1081" s="327" customFormat="1" ht="12.75"/>
    <row r="1082" s="327" customFormat="1" ht="12.75"/>
    <row r="1083" s="327" customFormat="1" ht="12.75"/>
    <row r="1084" s="327" customFormat="1" ht="12.75"/>
    <row r="1085" s="327" customFormat="1" ht="12.75"/>
    <row r="1086" s="327" customFormat="1" ht="12.75"/>
    <row r="1087" s="327" customFormat="1" ht="12.75"/>
    <row r="1088" s="327" customFormat="1" ht="12.75"/>
    <row r="1089" s="327" customFormat="1" ht="12.75"/>
    <row r="1090" s="327" customFormat="1" ht="12.75"/>
    <row r="1091" s="327" customFormat="1" ht="12.75"/>
    <row r="1092" s="327" customFormat="1" ht="12.75"/>
    <row r="1093" s="327" customFormat="1" ht="12.75"/>
    <row r="1094" s="327" customFormat="1" ht="12.75"/>
    <row r="1095" s="327" customFormat="1" ht="12.75"/>
    <row r="1096" s="327" customFormat="1" ht="12.75"/>
    <row r="1097" s="327" customFormat="1" ht="12.75"/>
    <row r="1098" s="327" customFormat="1" ht="12.75"/>
    <row r="1099" s="327" customFormat="1" ht="12.75"/>
    <row r="1100" s="327" customFormat="1" ht="12.75"/>
    <row r="1101" s="327" customFormat="1" ht="12.75"/>
    <row r="1102" s="327" customFormat="1" ht="12.75"/>
    <row r="1103" s="327" customFormat="1" ht="12.75"/>
    <row r="1104" s="327" customFormat="1" ht="12.75"/>
    <row r="1105" s="327" customFormat="1" ht="12.75"/>
    <row r="1106" s="327" customFormat="1" ht="12.75"/>
    <row r="1107" s="327" customFormat="1" ht="12.75"/>
    <row r="1108" s="327" customFormat="1" ht="12.75"/>
    <row r="1109" s="327" customFormat="1" ht="12.75"/>
    <row r="1110" s="327" customFormat="1" ht="12.75"/>
    <row r="1111" s="327" customFormat="1" ht="12.75"/>
    <row r="1112" s="327" customFormat="1" ht="12.75"/>
    <row r="1113" s="327" customFormat="1" ht="12.75"/>
    <row r="1114" s="327" customFormat="1" ht="12.75"/>
    <row r="1115" s="327" customFormat="1" ht="12.75"/>
    <row r="1116" s="327" customFormat="1" ht="12.75"/>
    <row r="1117" s="327" customFormat="1" ht="12.75"/>
    <row r="1118" s="327" customFormat="1" ht="12.75"/>
    <row r="1119" s="327" customFormat="1" ht="12.75"/>
    <row r="1120" s="327" customFormat="1" ht="12.75"/>
    <row r="1121" s="327" customFormat="1" ht="12.75"/>
    <row r="1122" s="327" customFormat="1" ht="12.75"/>
    <row r="1123" s="327" customFormat="1" ht="12.75"/>
    <row r="1124" s="327" customFormat="1" ht="12.75"/>
    <row r="1125" s="327" customFormat="1" ht="12.75"/>
    <row r="1126" s="327" customFormat="1" ht="12.75"/>
    <row r="1127" s="327" customFormat="1" ht="12.75"/>
    <row r="1128" s="327" customFormat="1" ht="12.75"/>
    <row r="1129" s="327" customFormat="1" ht="12.75"/>
    <row r="1130" s="327" customFormat="1" ht="12.75"/>
    <row r="1131" s="327" customFormat="1" ht="12.75"/>
    <row r="1132" s="327" customFormat="1" ht="12.75"/>
    <row r="1133" s="327" customFormat="1" ht="12.75"/>
    <row r="1134" s="327" customFormat="1" ht="12.75"/>
    <row r="1135" s="327" customFormat="1" ht="12.75"/>
    <row r="1136" s="327" customFormat="1" ht="12.75"/>
    <row r="1137" s="327" customFormat="1" ht="12.75"/>
    <row r="1138" s="327" customFormat="1" ht="12.75"/>
    <row r="1139" s="327" customFormat="1" ht="12.75"/>
    <row r="1140" s="327" customFormat="1" ht="12.75"/>
    <row r="1141" s="327" customFormat="1" ht="12.75"/>
    <row r="1142" s="327" customFormat="1" ht="12.75"/>
    <row r="1143" s="327" customFormat="1" ht="12.75"/>
    <row r="1144" s="327" customFormat="1" ht="12.75"/>
    <row r="1145" s="327" customFormat="1" ht="12.75"/>
    <row r="1146" s="327" customFormat="1" ht="12.75"/>
    <row r="1147" s="327" customFormat="1" ht="12.75"/>
    <row r="1148" s="327" customFormat="1" ht="12.75"/>
    <row r="1149" s="327" customFormat="1" ht="12.75"/>
    <row r="1150" s="327" customFormat="1" ht="12.75"/>
    <row r="1151" s="327" customFormat="1" ht="12.75"/>
    <row r="1152" s="327" customFormat="1" ht="12.75"/>
    <row r="1153" s="327" customFormat="1" ht="12.75"/>
    <row r="1154" s="327" customFormat="1" ht="12.75"/>
    <row r="1155" s="327" customFormat="1" ht="12.75"/>
    <row r="1156" s="327" customFormat="1" ht="12.75"/>
    <row r="1157" s="327" customFormat="1" ht="12.75"/>
    <row r="1158" s="327" customFormat="1" ht="12.75"/>
    <row r="1159" s="327" customFormat="1" ht="12.75"/>
    <row r="1160" s="327" customFormat="1" ht="12.75"/>
    <row r="1161" s="327" customFormat="1" ht="12.75"/>
    <row r="1162" s="327" customFormat="1" ht="12.75"/>
    <row r="1163" s="327" customFormat="1" ht="12.75"/>
    <row r="1164" s="327" customFormat="1" ht="12.75"/>
    <row r="1165" s="327" customFormat="1" ht="12.75"/>
    <row r="1166" s="327" customFormat="1" ht="12.75"/>
    <row r="1167" s="327" customFormat="1" ht="12.75"/>
    <row r="1168" s="327" customFormat="1" ht="12.75"/>
    <row r="1169" s="327" customFormat="1" ht="12.75"/>
    <row r="1170" s="327" customFormat="1" ht="12.75"/>
    <row r="1171" s="327" customFormat="1" ht="12.75"/>
    <row r="1172" s="327" customFormat="1" ht="12.75"/>
    <row r="1173" s="327" customFormat="1" ht="12.75"/>
    <row r="1174" s="327" customFormat="1" ht="12.75"/>
    <row r="1175" s="327" customFormat="1" ht="12.75"/>
    <row r="1176" s="327" customFormat="1" ht="12.75"/>
    <row r="1177" s="327" customFormat="1" ht="12.75"/>
    <row r="1178" s="327" customFormat="1" ht="12.75"/>
    <row r="1179" s="327" customFormat="1" ht="12.75"/>
    <row r="1180" s="327" customFormat="1" ht="12.75"/>
    <row r="1181" s="327" customFormat="1" ht="12.75"/>
    <row r="1182" s="327" customFormat="1" ht="12.75"/>
    <row r="1183" s="327" customFormat="1" ht="12.75"/>
    <row r="1184" s="327" customFormat="1" ht="12.75"/>
    <row r="1185" s="327" customFormat="1" ht="12.75"/>
    <row r="1186" s="327" customFormat="1" ht="12.75"/>
    <row r="1187" s="327" customFormat="1" ht="12.75"/>
    <row r="1188" s="327" customFormat="1" ht="12.75"/>
    <row r="1189" s="327" customFormat="1" ht="12.75"/>
    <row r="1190" s="327" customFormat="1" ht="12.75"/>
  </sheetData>
  <mergeCells count="10">
    <mergeCell ref="N5:O5"/>
    <mergeCell ref="N6:O6"/>
    <mergeCell ref="B5:F7"/>
    <mergeCell ref="G5:I6"/>
    <mergeCell ref="J5:L6"/>
    <mergeCell ref="M5:M6"/>
    <mergeCell ref="A1:O1"/>
    <mergeCell ref="A2:O2"/>
    <mergeCell ref="B3:O3"/>
    <mergeCell ref="B4:F4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2" sqref="A2:H2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16384" width="9.140625" style="9" customWidth="1"/>
  </cols>
  <sheetData>
    <row r="1" spans="1:8" ht="12.75">
      <c r="A1" s="845" t="s">
        <v>676</v>
      </c>
      <c r="B1" s="845"/>
      <c r="C1" s="845"/>
      <c r="D1" s="845"/>
      <c r="E1" s="845"/>
      <c r="F1" s="845"/>
      <c r="G1" s="845"/>
      <c r="H1" s="845"/>
    </row>
    <row r="2" spans="1:9" ht="15.75">
      <c r="A2" s="823" t="s">
        <v>345</v>
      </c>
      <c r="B2" s="823"/>
      <c r="C2" s="823"/>
      <c r="D2" s="823"/>
      <c r="E2" s="823"/>
      <c r="F2" s="823"/>
      <c r="G2" s="823"/>
      <c r="H2" s="823"/>
      <c r="I2" s="51"/>
    </row>
    <row r="3" spans="6:9" ht="13.5" thickBot="1">
      <c r="F3" s="922" t="s">
        <v>352</v>
      </c>
      <c r="G3" s="922"/>
      <c r="H3" s="922"/>
      <c r="I3" s="51"/>
    </row>
    <row r="4" spans="1:8" ht="15.75">
      <c r="A4" s="142"/>
      <c r="B4" s="143"/>
      <c r="C4" s="765"/>
      <c r="D4" s="765"/>
      <c r="E4" s="765"/>
      <c r="F4" s="766"/>
      <c r="G4" s="767" t="s">
        <v>737</v>
      </c>
      <c r="H4" s="91"/>
    </row>
    <row r="5" spans="1:8" ht="12.75">
      <c r="A5" s="284"/>
      <c r="B5" s="144"/>
      <c r="C5" s="92" t="s">
        <v>565</v>
      </c>
      <c r="D5" s="69" t="s">
        <v>7</v>
      </c>
      <c r="E5" s="69" t="s">
        <v>565</v>
      </c>
      <c r="F5" s="113" t="str">
        <f>+D5</f>
        <v>Mid-Feb</v>
      </c>
      <c r="G5" s="372" t="s">
        <v>15</v>
      </c>
      <c r="H5" s="492"/>
    </row>
    <row r="6" spans="1:8" ht="12.75">
      <c r="A6" s="284"/>
      <c r="B6" s="144"/>
      <c r="C6" s="92" t="s">
        <v>575</v>
      </c>
      <c r="D6" s="93">
        <v>2009</v>
      </c>
      <c r="E6" s="93">
        <v>2009</v>
      </c>
      <c r="F6" s="373" t="s">
        <v>16</v>
      </c>
      <c r="G6" s="374" t="s">
        <v>266</v>
      </c>
      <c r="H6" s="493" t="s">
        <v>736</v>
      </c>
    </row>
    <row r="7" spans="1:8" ht="15.75">
      <c r="A7" s="768"/>
      <c r="B7" s="94"/>
      <c r="C7" s="282"/>
      <c r="D7" s="282"/>
      <c r="E7" s="282"/>
      <c r="F7" s="282"/>
      <c r="G7" s="11"/>
      <c r="H7" s="283"/>
    </row>
    <row r="8" spans="1:8" ht="12.75">
      <c r="A8" s="45" t="s">
        <v>532</v>
      </c>
      <c r="B8" s="95"/>
      <c r="C8" s="96">
        <v>169683.6</v>
      </c>
      <c r="D8" s="96">
        <v>202021.8</v>
      </c>
      <c r="E8" s="96">
        <v>224190.3</v>
      </c>
      <c r="F8" s="96">
        <v>190962.4</v>
      </c>
      <c r="G8" s="96">
        <v>19.057940779191384</v>
      </c>
      <c r="H8" s="97">
        <v>-14.8212924466402</v>
      </c>
    </row>
    <row r="9" spans="1:8" ht="15.75">
      <c r="A9" s="769"/>
      <c r="B9" s="56" t="s">
        <v>677</v>
      </c>
      <c r="C9" s="82">
        <v>142848.828</v>
      </c>
      <c r="D9" s="82">
        <v>178937.304</v>
      </c>
      <c r="E9" s="82">
        <v>201756.013453</v>
      </c>
      <c r="F9" s="82">
        <v>156892.58999</v>
      </c>
      <c r="G9" s="82">
        <v>25.26340363114494</v>
      </c>
      <c r="H9" s="98">
        <v>-22.236473994095405</v>
      </c>
    </row>
    <row r="10" spans="1:8" ht="15.75">
      <c r="A10" s="769"/>
      <c r="B10" s="99" t="s">
        <v>678</v>
      </c>
      <c r="C10" s="82">
        <v>26834.772</v>
      </c>
      <c r="D10" s="82">
        <v>23084.496</v>
      </c>
      <c r="E10" s="82">
        <v>22434.286547</v>
      </c>
      <c r="F10" s="82">
        <v>34069.81001</v>
      </c>
      <c r="G10" s="82">
        <v>-13.975434559309846</v>
      </c>
      <c r="H10" s="98">
        <v>51.86491417332792</v>
      </c>
    </row>
    <row r="11" spans="1:8" ht="15.75">
      <c r="A11" s="770"/>
      <c r="B11" s="57"/>
      <c r="C11" s="100"/>
      <c r="D11" s="100"/>
      <c r="E11" s="100"/>
      <c r="F11" s="100"/>
      <c r="G11" s="100"/>
      <c r="H11" s="101"/>
    </row>
    <row r="12" spans="1:8" ht="15.75">
      <c r="A12" s="768"/>
      <c r="B12" s="94"/>
      <c r="C12" s="102"/>
      <c r="D12" s="102"/>
      <c r="E12" s="102"/>
      <c r="F12" s="102"/>
      <c r="G12" s="102"/>
      <c r="H12" s="103"/>
    </row>
    <row r="13" spans="1:8" ht="12.75">
      <c r="A13" s="45" t="s">
        <v>679</v>
      </c>
      <c r="B13" s="56"/>
      <c r="C13" s="96">
        <v>42939.9</v>
      </c>
      <c r="D13" s="96">
        <v>49769.2</v>
      </c>
      <c r="E13" s="96">
        <v>55795.3</v>
      </c>
      <c r="F13" s="96">
        <v>51257.61</v>
      </c>
      <c r="G13" s="96">
        <v>15.904322087382596</v>
      </c>
      <c r="H13" s="97">
        <v>-8.132745948135423</v>
      </c>
    </row>
    <row r="14" spans="1:8" ht="15.75">
      <c r="A14" s="769"/>
      <c r="B14" s="56" t="s">
        <v>677</v>
      </c>
      <c r="C14" s="82">
        <v>38827.1</v>
      </c>
      <c r="D14" s="82">
        <v>44891.6</v>
      </c>
      <c r="E14" s="82">
        <v>52200.4</v>
      </c>
      <c r="F14" s="82">
        <v>47695.01</v>
      </c>
      <c r="G14" s="82">
        <v>15.619245320922758</v>
      </c>
      <c r="H14" s="98">
        <v>-8.630949188128824</v>
      </c>
    </row>
    <row r="15" spans="1:8" ht="15.75">
      <c r="A15" s="769"/>
      <c r="B15" s="99" t="s">
        <v>678</v>
      </c>
      <c r="C15" s="82">
        <v>4112.8</v>
      </c>
      <c r="D15" s="82">
        <v>4877.6</v>
      </c>
      <c r="E15" s="82">
        <v>3594.9</v>
      </c>
      <c r="F15" s="82">
        <v>3562.6</v>
      </c>
      <c r="G15" s="82">
        <v>18.59560396809961</v>
      </c>
      <c r="H15" s="98">
        <v>-0.8984950902667777</v>
      </c>
    </row>
    <row r="16" spans="1:8" ht="15.75">
      <c r="A16" s="770"/>
      <c r="B16" s="57"/>
      <c r="C16" s="392"/>
      <c r="D16" s="392"/>
      <c r="E16" s="392"/>
      <c r="F16" s="392"/>
      <c r="G16" s="392"/>
      <c r="H16" s="771"/>
    </row>
    <row r="17" spans="1:8" ht="15.75">
      <c r="A17" s="769"/>
      <c r="B17" s="56"/>
      <c r="C17" s="104"/>
      <c r="D17" s="104"/>
      <c r="E17" s="104"/>
      <c r="F17" s="104"/>
      <c r="G17" s="104"/>
      <c r="H17" s="105"/>
    </row>
    <row r="18" spans="1:8" ht="12.75">
      <c r="A18" s="45" t="s">
        <v>680</v>
      </c>
      <c r="B18" s="95"/>
      <c r="C18" s="96">
        <v>212623.5</v>
      </c>
      <c r="D18" s="96">
        <v>251791</v>
      </c>
      <c r="E18" s="96">
        <v>279985.6</v>
      </c>
      <c r="F18" s="96">
        <v>242220.01</v>
      </c>
      <c r="G18" s="96">
        <v>18.42105881993288</v>
      </c>
      <c r="H18" s="97">
        <v>-13.488404403655025</v>
      </c>
    </row>
    <row r="19" spans="1:8" ht="15.75">
      <c r="A19" s="769"/>
      <c r="B19" s="56"/>
      <c r="C19" s="104"/>
      <c r="D19" s="104"/>
      <c r="E19" s="104"/>
      <c r="F19" s="104"/>
      <c r="G19" s="104"/>
      <c r="H19" s="105"/>
    </row>
    <row r="20" spans="1:8" ht="15.75">
      <c r="A20" s="769"/>
      <c r="B20" s="56" t="s">
        <v>677</v>
      </c>
      <c r="C20" s="82">
        <v>181675.928</v>
      </c>
      <c r="D20" s="82">
        <v>223828.904</v>
      </c>
      <c r="E20" s="82">
        <v>253956.413453</v>
      </c>
      <c r="F20" s="82">
        <v>204587.59999000002</v>
      </c>
      <c r="G20" s="82">
        <v>23.202290179026903</v>
      </c>
      <c r="H20" s="98">
        <v>-19.43987662754448</v>
      </c>
    </row>
    <row r="21" spans="1:8" ht="15.75">
      <c r="A21" s="769"/>
      <c r="B21" s="106" t="s">
        <v>681</v>
      </c>
      <c r="C21" s="82">
        <v>85.44489578997619</v>
      </c>
      <c r="D21" s="82">
        <v>88.89471982715824</v>
      </c>
      <c r="E21" s="82">
        <v>90.70338383581156</v>
      </c>
      <c r="F21" s="82">
        <v>84.46354204592758</v>
      </c>
      <c r="G21" s="82"/>
      <c r="H21" s="98"/>
    </row>
    <row r="22" spans="1:8" ht="15.75">
      <c r="A22" s="769"/>
      <c r="B22" s="99" t="s">
        <v>678</v>
      </c>
      <c r="C22" s="82">
        <v>30947.572</v>
      </c>
      <c r="D22" s="82">
        <v>27962.095999999998</v>
      </c>
      <c r="E22" s="82">
        <v>26029.186547</v>
      </c>
      <c r="F22" s="82">
        <v>37632.41001</v>
      </c>
      <c r="G22" s="82">
        <v>-9.646882799077105</v>
      </c>
      <c r="H22" s="98">
        <v>44.577741382922056</v>
      </c>
    </row>
    <row r="23" spans="1:8" ht="12.75">
      <c r="A23" s="41"/>
      <c r="B23" s="107" t="s">
        <v>681</v>
      </c>
      <c r="C23" s="82">
        <v>14.555104210023822</v>
      </c>
      <c r="D23" s="82">
        <v>11.105280172841761</v>
      </c>
      <c r="E23" s="82">
        <v>9.296616164188446</v>
      </c>
      <c r="F23" s="82">
        <v>15.536457954072414</v>
      </c>
      <c r="G23" s="82"/>
      <c r="H23" s="98"/>
    </row>
    <row r="24" spans="1:8" ht="15.75">
      <c r="A24" s="108" t="s">
        <v>682</v>
      </c>
      <c r="B24" s="390"/>
      <c r="C24" s="393"/>
      <c r="D24" s="393"/>
      <c r="E24" s="393"/>
      <c r="F24" s="393"/>
      <c r="G24" s="393"/>
      <c r="H24" s="772"/>
    </row>
    <row r="25" spans="1:8" ht="15.75">
      <c r="A25" s="773"/>
      <c r="B25" s="106" t="s">
        <v>683</v>
      </c>
      <c r="C25" s="82">
        <v>11.511300237942486</v>
      </c>
      <c r="D25" s="82">
        <v>11.314328228672377</v>
      </c>
      <c r="E25" s="82">
        <v>12.032566957874538</v>
      </c>
      <c r="F25" s="82">
        <v>7.807680356377304</v>
      </c>
      <c r="G25" s="82"/>
      <c r="H25" s="98"/>
    </row>
    <row r="26" spans="1:8" ht="15.75">
      <c r="A26" s="774"/>
      <c r="B26" s="109" t="s">
        <v>684</v>
      </c>
      <c r="C26" s="90">
        <v>9.268689264046712</v>
      </c>
      <c r="D26" s="90">
        <v>9.090987397190181</v>
      </c>
      <c r="E26" s="90">
        <v>9.808686330396318</v>
      </c>
      <c r="F26" s="90">
        <v>6.7330039646548485</v>
      </c>
      <c r="G26" s="90"/>
      <c r="H26" s="110"/>
    </row>
    <row r="27" spans="1:8" ht="12.75">
      <c r="A27" s="775" t="s">
        <v>685</v>
      </c>
      <c r="B27" s="94"/>
      <c r="C27" s="82">
        <v>212623.5</v>
      </c>
      <c r="D27" s="82">
        <v>251791</v>
      </c>
      <c r="E27" s="82">
        <v>279985.6</v>
      </c>
      <c r="F27" s="82">
        <v>242220.01</v>
      </c>
      <c r="G27" s="82">
        <v>18.42105881993288</v>
      </c>
      <c r="H27" s="98">
        <v>-13.488404403655025</v>
      </c>
    </row>
    <row r="28" spans="1:8" ht="12.75">
      <c r="A28" s="776" t="s">
        <v>686</v>
      </c>
      <c r="B28" s="56"/>
      <c r="C28" s="82">
        <v>630.6</v>
      </c>
      <c r="D28" s="82">
        <v>632.2</v>
      </c>
      <c r="E28" s="82">
        <v>555.3</v>
      </c>
      <c r="F28" s="82">
        <v>6442.01</v>
      </c>
      <c r="G28" s="82">
        <v>0.2537266095781803</v>
      </c>
      <c r="H28" s="98">
        <v>1060.095443904196</v>
      </c>
    </row>
    <row r="29" spans="1:8" ht="15.75">
      <c r="A29" s="776" t="s">
        <v>687</v>
      </c>
      <c r="B29" s="391"/>
      <c r="C29" s="82">
        <v>213254.1</v>
      </c>
      <c r="D29" s="82">
        <v>252423.2</v>
      </c>
      <c r="E29" s="82">
        <v>280540.9</v>
      </c>
      <c r="F29" s="82">
        <v>248662.02</v>
      </c>
      <c r="G29" s="82">
        <v>18.367337368894667</v>
      </c>
      <c r="H29" s="98">
        <v>-11.363362703976506</v>
      </c>
    </row>
    <row r="30" spans="1:8" ht="15.75">
      <c r="A30" s="776" t="s">
        <v>688</v>
      </c>
      <c r="B30" s="391"/>
      <c r="C30" s="82">
        <v>41798.7</v>
      </c>
      <c r="D30" s="82">
        <v>53169.5</v>
      </c>
      <c r="E30" s="82">
        <v>59457.4</v>
      </c>
      <c r="F30" s="82">
        <v>55817.28</v>
      </c>
      <c r="G30" s="82">
        <v>27.20371686200768</v>
      </c>
      <c r="H30" s="98">
        <v>-6.122232051855619</v>
      </c>
    </row>
    <row r="31" spans="1:8" ht="15.75">
      <c r="A31" s="776" t="s">
        <v>689</v>
      </c>
      <c r="B31" s="391"/>
      <c r="C31" s="82">
        <v>171455.4</v>
      </c>
      <c r="D31" s="82">
        <v>199253.7</v>
      </c>
      <c r="E31" s="82">
        <v>221083.5</v>
      </c>
      <c r="F31" s="82">
        <v>192844.74</v>
      </c>
      <c r="G31" s="82">
        <v>16.21313764395873</v>
      </c>
      <c r="H31" s="98">
        <v>-12.772893499514893</v>
      </c>
    </row>
    <row r="32" spans="1:8" ht="15.75">
      <c r="A32" s="776" t="s">
        <v>519</v>
      </c>
      <c r="B32" s="391"/>
      <c r="C32" s="82">
        <v>-39545.9</v>
      </c>
      <c r="D32" s="82">
        <v>-27798.3</v>
      </c>
      <c r="E32" s="82">
        <v>-49628.09999999992</v>
      </c>
      <c r="F32" s="82">
        <v>28238.759999999922</v>
      </c>
      <c r="G32" s="82" t="s">
        <v>734</v>
      </c>
      <c r="H32" s="98" t="s">
        <v>734</v>
      </c>
    </row>
    <row r="33" spans="1:8" ht="15.75">
      <c r="A33" s="776" t="s">
        <v>520</v>
      </c>
      <c r="B33" s="391"/>
      <c r="C33" s="82">
        <v>9871.37</v>
      </c>
      <c r="D33" s="82">
        <v>2120.5</v>
      </c>
      <c r="E33" s="82">
        <v>8348.4</v>
      </c>
      <c r="F33" s="82">
        <v>-6406.2</v>
      </c>
      <c r="G33" s="82" t="s">
        <v>734</v>
      </c>
      <c r="H33" s="98" t="s">
        <v>734</v>
      </c>
    </row>
    <row r="34" spans="1:8" ht="16.5" thickBot="1">
      <c r="A34" s="777" t="s">
        <v>327</v>
      </c>
      <c r="B34" s="778"/>
      <c r="C34" s="494">
        <v>-29674.53</v>
      </c>
      <c r="D34" s="494">
        <v>-25677.8</v>
      </c>
      <c r="E34" s="494">
        <v>-41279.69999999992</v>
      </c>
      <c r="F34" s="494">
        <v>21832.759999999922</v>
      </c>
      <c r="G34" s="494" t="s">
        <v>734</v>
      </c>
      <c r="H34" s="779" t="s">
        <v>734</v>
      </c>
    </row>
    <row r="35" spans="1:6" ht="15.75">
      <c r="A35" s="25" t="s">
        <v>14</v>
      </c>
      <c r="C35" s="34"/>
      <c r="D35" s="34"/>
      <c r="E35" s="34"/>
      <c r="F35" s="34"/>
    </row>
    <row r="36" spans="1:6" ht="15.75">
      <c r="A36" s="562" t="s">
        <v>788</v>
      </c>
      <c r="B36" s="563"/>
      <c r="C36" s="34"/>
      <c r="D36" s="34"/>
      <c r="E36" s="34"/>
      <c r="F36" s="34"/>
    </row>
    <row r="37" spans="1:6" ht="15.75">
      <c r="A37" s="111" t="s">
        <v>789</v>
      </c>
      <c r="B37" s="10"/>
      <c r="C37" s="34"/>
      <c r="D37" s="34"/>
      <c r="E37" s="34"/>
      <c r="F37" s="34"/>
    </row>
    <row r="38" spans="1:6" ht="15.75">
      <c r="A38" s="10" t="s">
        <v>460</v>
      </c>
      <c r="B38" s="34"/>
      <c r="C38" s="112">
        <v>68.5</v>
      </c>
      <c r="D38" s="112">
        <v>77.7</v>
      </c>
      <c r="E38" s="112">
        <v>78.05</v>
      </c>
      <c r="F38" s="112">
        <v>73.99</v>
      </c>
    </row>
  </sheetData>
  <mergeCells count="3">
    <mergeCell ref="A1:H1"/>
    <mergeCell ref="A2:H2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1" sqref="A1:K1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8.00390625" style="1" bestFit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809" t="s">
        <v>493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</row>
    <row r="2" spans="1:12" ht="15.75">
      <c r="A2" s="810" t="s">
        <v>654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68"/>
    </row>
    <row r="3" spans="1:11" ht="13.5" thickBot="1">
      <c r="A3" s="14" t="s">
        <v>347</v>
      </c>
      <c r="B3" s="14"/>
      <c r="C3" s="14"/>
      <c r="D3" s="14"/>
      <c r="E3" s="14"/>
      <c r="F3" s="14"/>
      <c r="G3" s="14"/>
      <c r="H3" s="14"/>
      <c r="J3" s="14"/>
      <c r="K3" s="673" t="s">
        <v>692</v>
      </c>
    </row>
    <row r="4" spans="1:11" ht="12.75">
      <c r="A4" s="676"/>
      <c r="B4" s="83"/>
      <c r="C4" s="83"/>
      <c r="D4" s="83"/>
      <c r="E4" s="675"/>
      <c r="F4" s="811" t="s">
        <v>384</v>
      </c>
      <c r="G4" s="812"/>
      <c r="H4" s="812"/>
      <c r="I4" s="812"/>
      <c r="J4" s="812"/>
      <c r="K4" s="813"/>
    </row>
    <row r="5" spans="1:11" ht="12.75">
      <c r="A5" s="677" t="s">
        <v>494</v>
      </c>
      <c r="B5" s="30">
        <v>2008</v>
      </c>
      <c r="C5" s="30">
        <v>2009</v>
      </c>
      <c r="D5" s="30">
        <v>2009</v>
      </c>
      <c r="E5" s="539">
        <v>2010</v>
      </c>
      <c r="F5" s="814" t="s">
        <v>266</v>
      </c>
      <c r="G5" s="815"/>
      <c r="H5" s="816"/>
      <c r="I5" s="803" t="s">
        <v>736</v>
      </c>
      <c r="J5" s="815"/>
      <c r="K5" s="804"/>
    </row>
    <row r="6" spans="1:11" ht="12.75">
      <c r="A6" s="678" t="s">
        <v>347</v>
      </c>
      <c r="B6" s="167" t="s">
        <v>690</v>
      </c>
      <c r="C6" s="167" t="s">
        <v>642</v>
      </c>
      <c r="D6" s="167" t="s">
        <v>231</v>
      </c>
      <c r="E6" s="168" t="s">
        <v>232</v>
      </c>
      <c r="F6" s="154" t="s">
        <v>351</v>
      </c>
      <c r="G6" s="152" t="s">
        <v>347</v>
      </c>
      <c r="H6" s="153" t="s">
        <v>428</v>
      </c>
      <c r="I6" s="152" t="s">
        <v>351</v>
      </c>
      <c r="J6" s="152" t="s">
        <v>347</v>
      </c>
      <c r="K6" s="672" t="s">
        <v>428</v>
      </c>
    </row>
    <row r="7" spans="1:11" ht="19.5" customHeight="1">
      <c r="A7" s="18" t="s">
        <v>495</v>
      </c>
      <c r="B7" s="155">
        <v>171455.51005274398</v>
      </c>
      <c r="C7" s="155">
        <v>199253.46869199997</v>
      </c>
      <c r="D7" s="155">
        <v>221083.65148954</v>
      </c>
      <c r="E7" s="155">
        <v>192844.717172676</v>
      </c>
      <c r="F7" s="14">
        <v>25677.558639255985</v>
      </c>
      <c r="G7" s="14" t="s">
        <v>337</v>
      </c>
      <c r="H7" s="4">
        <v>14.976222479730705</v>
      </c>
      <c r="I7" s="14">
        <v>-21832.734316864004</v>
      </c>
      <c r="J7" s="14" t="s">
        <v>338</v>
      </c>
      <c r="K7" s="46">
        <v>-9.87532735675707</v>
      </c>
    </row>
    <row r="8" spans="1:11" ht="19.5" customHeight="1">
      <c r="A8" s="18" t="s">
        <v>496</v>
      </c>
      <c r="B8" s="156">
        <v>213254.123566394</v>
      </c>
      <c r="C8" s="156">
        <v>252423.28967178</v>
      </c>
      <c r="D8" s="156">
        <v>280540.94436872</v>
      </c>
      <c r="E8" s="156">
        <v>248661.998463406</v>
      </c>
      <c r="F8" s="14">
        <v>39169.166105385986</v>
      </c>
      <c r="G8" s="14"/>
      <c r="H8" s="4">
        <v>18.367366337556966</v>
      </c>
      <c r="I8" s="14">
        <v>-31878.945905314</v>
      </c>
      <c r="J8" s="14"/>
      <c r="K8" s="46">
        <v>-11.363384399039782</v>
      </c>
    </row>
    <row r="9" spans="1:11" ht="19.5" customHeight="1">
      <c r="A9" s="18" t="s">
        <v>497</v>
      </c>
      <c r="B9" s="156">
        <v>34229.060419650006</v>
      </c>
      <c r="C9" s="156">
        <v>45431.481199999995</v>
      </c>
      <c r="D9" s="156">
        <v>51794.746999999996</v>
      </c>
      <c r="E9" s="156">
        <v>49729.825000000004</v>
      </c>
      <c r="F9" s="14">
        <v>11202.420780349988</v>
      </c>
      <c r="G9" s="14"/>
      <c r="H9" s="4">
        <v>32.72780684893989</v>
      </c>
      <c r="I9" s="14">
        <v>-2064.9219999999914</v>
      </c>
      <c r="J9" s="14"/>
      <c r="K9" s="46">
        <v>-3.98674019973491</v>
      </c>
    </row>
    <row r="10" spans="1:11" ht="19.5" customHeight="1">
      <c r="A10" s="19" t="s">
        <v>498</v>
      </c>
      <c r="B10" s="157">
        <v>7569.553094</v>
      </c>
      <c r="C10" s="157">
        <v>7738.339779779999</v>
      </c>
      <c r="D10" s="157">
        <v>7662.545879179999</v>
      </c>
      <c r="E10" s="157">
        <v>6087.456290729999</v>
      </c>
      <c r="F10" s="2">
        <v>168.78668577999906</v>
      </c>
      <c r="G10" s="2"/>
      <c r="H10" s="5">
        <v>2.229810448304903</v>
      </c>
      <c r="I10" s="84">
        <v>-1575.0895884500005</v>
      </c>
      <c r="J10" s="2"/>
      <c r="K10" s="66">
        <v>-20.555695369207463</v>
      </c>
    </row>
    <row r="11" spans="1:11" ht="19.5" customHeight="1">
      <c r="A11" s="18" t="s">
        <v>499</v>
      </c>
      <c r="B11" s="156">
        <v>323921.60730478604</v>
      </c>
      <c r="C11" s="156">
        <v>353819.5925029699</v>
      </c>
      <c r="D11" s="156">
        <v>411661.65306656004</v>
      </c>
      <c r="E11" s="156">
        <v>478419.52361231396</v>
      </c>
      <c r="F11" s="14">
        <v>32018.38519818389</v>
      </c>
      <c r="G11" s="14" t="s">
        <v>337</v>
      </c>
      <c r="H11" s="4">
        <v>9.884609262282703</v>
      </c>
      <c r="I11" s="14">
        <v>60351.67054575392</v>
      </c>
      <c r="J11" s="14" t="s">
        <v>338</v>
      </c>
      <c r="K11" s="46">
        <v>14.660503376056717</v>
      </c>
    </row>
    <row r="12" spans="1:11" ht="19.5" customHeight="1">
      <c r="A12" s="18" t="s">
        <v>500</v>
      </c>
      <c r="B12" s="156">
        <v>437269.78131113003</v>
      </c>
      <c r="C12" s="156">
        <v>464180.87072708993</v>
      </c>
      <c r="D12" s="156">
        <v>553632.48853651</v>
      </c>
      <c r="E12" s="156">
        <v>616490.76208463</v>
      </c>
      <c r="F12" s="14">
        <v>26911.089415959897</v>
      </c>
      <c r="G12" s="14"/>
      <c r="H12" s="4">
        <v>6.154344655436384</v>
      </c>
      <c r="I12" s="14">
        <v>62858.273548119934</v>
      </c>
      <c r="J12" s="14"/>
      <c r="K12" s="46">
        <v>11.353790619167151</v>
      </c>
    </row>
    <row r="13" spans="1:11" ht="19.5" customHeight="1">
      <c r="A13" s="18" t="s">
        <v>501</v>
      </c>
      <c r="B13" s="156">
        <v>87079.61926467002</v>
      </c>
      <c r="C13" s="156">
        <v>69466.32481711</v>
      </c>
      <c r="D13" s="156">
        <v>104867.73781465</v>
      </c>
      <c r="E13" s="156">
        <v>93075.72827175002</v>
      </c>
      <c r="F13" s="14">
        <v>-17613.294447560023</v>
      </c>
      <c r="G13" s="14"/>
      <c r="H13" s="4">
        <v>-20.226655325657923</v>
      </c>
      <c r="I13" s="14">
        <v>-11792.009542899978</v>
      </c>
      <c r="J13" s="14"/>
      <c r="K13" s="46">
        <v>-11.244649487664105</v>
      </c>
    </row>
    <row r="14" spans="1:11" ht="19.5" customHeight="1">
      <c r="A14" s="18" t="s">
        <v>502</v>
      </c>
      <c r="B14" s="156">
        <v>91026.00310252002</v>
      </c>
      <c r="C14" s="156">
        <v>93465.1497168</v>
      </c>
      <c r="D14" s="156">
        <v>104867.73781465</v>
      </c>
      <c r="E14" s="156">
        <v>96439.92935250001</v>
      </c>
      <c r="F14" s="14">
        <v>2439.146614279991</v>
      </c>
      <c r="G14" s="14"/>
      <c r="H14" s="4">
        <v>2.6796151991127735</v>
      </c>
      <c r="I14" s="14">
        <v>-8427.808462149987</v>
      </c>
      <c r="J14" s="14"/>
      <c r="K14" s="46">
        <v>-8.036607480792462</v>
      </c>
    </row>
    <row r="15" spans="1:11" ht="19.5" customHeight="1">
      <c r="A15" s="18" t="s">
        <v>503</v>
      </c>
      <c r="B15" s="156">
        <v>3946.383837849993</v>
      </c>
      <c r="C15" s="156">
        <v>23998.824899690004</v>
      </c>
      <c r="D15" s="156">
        <v>0</v>
      </c>
      <c r="E15" s="156">
        <v>3364.20108074999</v>
      </c>
      <c r="F15" s="14">
        <v>20052.44106184001</v>
      </c>
      <c r="G15" s="14"/>
      <c r="H15" s="89">
        <v>508.12191326945697</v>
      </c>
      <c r="I15" s="14">
        <v>3364.20108074999</v>
      </c>
      <c r="J15" s="21"/>
      <c r="K15" s="680" t="s">
        <v>734</v>
      </c>
    </row>
    <row r="16" spans="1:11" ht="19.5" customHeight="1">
      <c r="A16" s="18" t="s">
        <v>504</v>
      </c>
      <c r="B16" s="156">
        <v>5646.474400000001</v>
      </c>
      <c r="C16" s="156">
        <v>6113.12</v>
      </c>
      <c r="D16" s="156">
        <v>5092.383994999999</v>
      </c>
      <c r="E16" s="156">
        <v>5642.717995</v>
      </c>
      <c r="F16" s="14">
        <v>466.6455999999989</v>
      </c>
      <c r="G16" s="14"/>
      <c r="H16" s="4">
        <v>8.264371126875185</v>
      </c>
      <c r="I16" s="14">
        <v>550.3340000000007</v>
      </c>
      <c r="J16" s="14"/>
      <c r="K16" s="46">
        <v>10.807001210834667</v>
      </c>
    </row>
    <row r="17" spans="1:11" ht="19.5" customHeight="1">
      <c r="A17" s="18" t="s">
        <v>505</v>
      </c>
      <c r="B17" s="156">
        <v>4709.51501</v>
      </c>
      <c r="C17" s="156">
        <v>4760.01087871</v>
      </c>
      <c r="D17" s="156">
        <v>7559.19787871</v>
      </c>
      <c r="E17" s="156">
        <v>6069.964368710001</v>
      </c>
      <c r="F17" s="14">
        <v>50.49586870999974</v>
      </c>
      <c r="G17" s="14"/>
      <c r="H17" s="4">
        <v>1.072209529065706</v>
      </c>
      <c r="I17" s="14">
        <v>-1489.2335099999991</v>
      </c>
      <c r="J17" s="14"/>
      <c r="K17" s="46">
        <v>-19.700946236562093</v>
      </c>
    </row>
    <row r="18" spans="1:11" ht="19.5" customHeight="1">
      <c r="A18" s="18" t="s">
        <v>506</v>
      </c>
      <c r="B18" s="156">
        <v>1670.4510100000002</v>
      </c>
      <c r="C18" s="156">
        <v>1550.9248787099998</v>
      </c>
      <c r="D18" s="156">
        <v>1376.08987871</v>
      </c>
      <c r="E18" s="156">
        <v>1501.73836871</v>
      </c>
      <c r="F18" s="14">
        <v>-119.52613129000042</v>
      </c>
      <c r="G18" s="14"/>
      <c r="H18" s="4">
        <v>-7.155320962690215</v>
      </c>
      <c r="I18" s="14">
        <v>125.64849000000004</v>
      </c>
      <c r="J18" s="14"/>
      <c r="K18" s="46">
        <v>9.13083454387353</v>
      </c>
    </row>
    <row r="19" spans="1:11" ht="19.5" customHeight="1">
      <c r="A19" s="18" t="s">
        <v>507</v>
      </c>
      <c r="B19" s="156">
        <v>3039.064</v>
      </c>
      <c r="C19" s="156">
        <v>3209.0860000000002</v>
      </c>
      <c r="D19" s="156">
        <v>6183.108</v>
      </c>
      <c r="E19" s="156">
        <v>4568.226000000001</v>
      </c>
      <c r="F19" s="14">
        <v>170.0220000000004</v>
      </c>
      <c r="G19" s="14"/>
      <c r="H19" s="4">
        <v>5.594551480324219</v>
      </c>
      <c r="I19" s="14">
        <v>-1614.8819999999996</v>
      </c>
      <c r="J19" s="14"/>
      <c r="K19" s="46">
        <v>-26.117641807324077</v>
      </c>
    </row>
    <row r="20" spans="1:11" ht="19.5" customHeight="1">
      <c r="A20" s="18" t="s">
        <v>508</v>
      </c>
      <c r="B20" s="156">
        <v>339834.17263646</v>
      </c>
      <c r="C20" s="156">
        <v>383841.41503126995</v>
      </c>
      <c r="D20" s="156">
        <v>436113.16884815</v>
      </c>
      <c r="E20" s="156">
        <v>511702.35144917</v>
      </c>
      <c r="F20" s="14">
        <v>44007.24239480996</v>
      </c>
      <c r="G20" s="14"/>
      <c r="H20" s="4">
        <v>12.949622474219808</v>
      </c>
      <c r="I20" s="14">
        <v>75589.18260101997</v>
      </c>
      <c r="J20" s="14"/>
      <c r="K20" s="46">
        <v>17.332469643295575</v>
      </c>
    </row>
    <row r="21" spans="1:11" ht="19.5" customHeight="1">
      <c r="A21" s="19" t="s">
        <v>509</v>
      </c>
      <c r="B21" s="157">
        <v>113348.17400634401</v>
      </c>
      <c r="C21" s="157">
        <v>110361.27822412002</v>
      </c>
      <c r="D21" s="157">
        <v>141970.83546995</v>
      </c>
      <c r="E21" s="157">
        <v>138071.238472316</v>
      </c>
      <c r="F21" s="2">
        <v>-5107.29578222399</v>
      </c>
      <c r="G21" s="2" t="s">
        <v>337</v>
      </c>
      <c r="H21" s="5">
        <v>-4.505847427183201</v>
      </c>
      <c r="I21" s="84">
        <v>2506.603002366016</v>
      </c>
      <c r="J21" s="2" t="s">
        <v>338</v>
      </c>
      <c r="K21" s="66">
        <v>1.765576003035195</v>
      </c>
    </row>
    <row r="22" spans="1:11" ht="19.5" customHeight="1">
      <c r="A22" s="18" t="s">
        <v>510</v>
      </c>
      <c r="B22" s="156">
        <v>495377.11735753005</v>
      </c>
      <c r="C22" s="156">
        <v>553073.0611949698</v>
      </c>
      <c r="D22" s="156">
        <v>632745.3045561</v>
      </c>
      <c r="E22" s="156">
        <v>671264.2407849899</v>
      </c>
      <c r="F22" s="14">
        <v>57695.94383743976</v>
      </c>
      <c r="G22" s="14"/>
      <c r="H22" s="4">
        <v>11.646873021750556</v>
      </c>
      <c r="I22" s="14">
        <v>38518.936228889856</v>
      </c>
      <c r="J22" s="14"/>
      <c r="K22" s="46">
        <v>6.087589422083925</v>
      </c>
    </row>
    <row r="23" spans="1:11" ht="19.5" customHeight="1">
      <c r="A23" s="18" t="s">
        <v>511</v>
      </c>
      <c r="B23" s="156">
        <v>154343.92536961008</v>
      </c>
      <c r="C23" s="156">
        <v>170969.1811949698</v>
      </c>
      <c r="D23" s="156">
        <v>196460.8435561001</v>
      </c>
      <c r="E23" s="156">
        <v>209149.00078498985</v>
      </c>
      <c r="F23" s="14">
        <v>16625.255825359724</v>
      </c>
      <c r="G23" s="14"/>
      <c r="H23" s="4">
        <v>10.77156472828259</v>
      </c>
      <c r="I23" s="14">
        <v>12688.157228889759</v>
      </c>
      <c r="J23" s="14"/>
      <c r="K23" s="46">
        <v>6.458364424800308</v>
      </c>
    </row>
    <row r="24" spans="1:11" ht="19.5" customHeight="1">
      <c r="A24" s="18" t="s">
        <v>512</v>
      </c>
      <c r="B24" s="156">
        <v>100175.227928</v>
      </c>
      <c r="C24" s="156">
        <v>118634.39938399999</v>
      </c>
      <c r="D24" s="156">
        <v>125759.98538</v>
      </c>
      <c r="E24" s="156">
        <v>139493.039223</v>
      </c>
      <c r="F24" s="14">
        <v>18459.171455999996</v>
      </c>
      <c r="G24" s="14"/>
      <c r="H24" s="4">
        <v>18.42688241175488</v>
      </c>
      <c r="I24" s="14">
        <v>13733.053843000002</v>
      </c>
      <c r="J24" s="14"/>
      <c r="K24" s="46">
        <v>10.920050444904085</v>
      </c>
    </row>
    <row r="25" spans="1:11" ht="19.5" customHeight="1">
      <c r="A25" s="18" t="s">
        <v>513</v>
      </c>
      <c r="B25" s="156">
        <v>54168.73175364</v>
      </c>
      <c r="C25" s="156">
        <v>52334.75617275</v>
      </c>
      <c r="D25" s="156">
        <v>70700.82617537</v>
      </c>
      <c r="E25" s="156">
        <v>69655.99578558</v>
      </c>
      <c r="F25" s="14">
        <v>-1833.9755808900009</v>
      </c>
      <c r="G25" s="14"/>
      <c r="H25" s="4">
        <v>-3.385671994742174</v>
      </c>
      <c r="I25" s="14">
        <v>-1044.8303897900041</v>
      </c>
      <c r="J25" s="14"/>
      <c r="K25" s="46">
        <v>-1.477819208503098</v>
      </c>
    </row>
    <row r="26" spans="1:11" ht="19.5" customHeight="1">
      <c r="A26" s="18" t="s">
        <v>514</v>
      </c>
      <c r="B26" s="156">
        <v>341033.19198791997</v>
      </c>
      <c r="C26" s="156">
        <v>382103.88</v>
      </c>
      <c r="D26" s="156">
        <v>436284.46099999995</v>
      </c>
      <c r="E26" s="156">
        <v>462115.24</v>
      </c>
      <c r="F26" s="14">
        <v>41070.688012080034</v>
      </c>
      <c r="G26" s="14"/>
      <c r="H26" s="4">
        <v>12.043017799139866</v>
      </c>
      <c r="I26" s="42">
        <v>25830.779000000097</v>
      </c>
      <c r="J26" s="14"/>
      <c r="K26" s="46">
        <v>5.9206277805067415</v>
      </c>
    </row>
    <row r="27" spans="1:11" ht="19.5" customHeight="1">
      <c r="A27" s="158" t="s">
        <v>515</v>
      </c>
      <c r="B27" s="159">
        <v>529606.1777771801</v>
      </c>
      <c r="C27" s="159">
        <v>598504.5423949698</v>
      </c>
      <c r="D27" s="159">
        <v>684540.0515561</v>
      </c>
      <c r="E27" s="159">
        <v>720994.0657849899</v>
      </c>
      <c r="F27" s="6">
        <v>68898.36461778975</v>
      </c>
      <c r="G27" s="6"/>
      <c r="H27" s="7">
        <v>13.0093581813876</v>
      </c>
      <c r="I27" s="158">
        <v>36454.014228889835</v>
      </c>
      <c r="J27" s="6"/>
      <c r="K27" s="679">
        <v>5.325329634989564</v>
      </c>
    </row>
    <row r="28" spans="1:11" ht="19.5" customHeight="1">
      <c r="A28" s="18" t="s">
        <v>516</v>
      </c>
      <c r="B28" s="156">
        <v>144591.61460822</v>
      </c>
      <c r="C28" s="156">
        <v>163146.1096961</v>
      </c>
      <c r="D28" s="156">
        <v>195574.80385723</v>
      </c>
      <c r="E28" s="156">
        <v>199856.00778519004</v>
      </c>
      <c r="F28" s="14">
        <v>18554.49508788</v>
      </c>
      <c r="G28" s="14"/>
      <c r="H28" s="4">
        <v>12.832345180012384</v>
      </c>
      <c r="I28" s="42">
        <v>4281.203927960043</v>
      </c>
      <c r="J28" s="14"/>
      <c r="K28" s="46">
        <v>2.1890365443420468</v>
      </c>
    </row>
    <row r="29" spans="1:11" ht="19.5" customHeight="1">
      <c r="A29" s="18" t="s">
        <v>517</v>
      </c>
      <c r="B29" s="160">
        <v>1.0674472775465889</v>
      </c>
      <c r="C29" s="160">
        <v>1.0479513211405551</v>
      </c>
      <c r="D29" s="160">
        <v>1.0045304388980336</v>
      </c>
      <c r="E29" s="160">
        <v>1.0464984420672918</v>
      </c>
      <c r="F29" s="14">
        <v>-0.019495956406033743</v>
      </c>
      <c r="G29" s="14"/>
      <c r="H29" s="4">
        <v>-1.8264093052767039</v>
      </c>
      <c r="I29" s="42">
        <v>0.041968003169258195</v>
      </c>
      <c r="J29" s="14"/>
      <c r="K29" s="46">
        <v>4.177872719844801</v>
      </c>
    </row>
    <row r="30" spans="1:11" ht="19.5" customHeight="1" thickBot="1">
      <c r="A30" s="20" t="s">
        <v>518</v>
      </c>
      <c r="B30" s="674">
        <v>3.4260431955185315</v>
      </c>
      <c r="C30" s="674">
        <v>3.3900474992949894</v>
      </c>
      <c r="D30" s="674">
        <v>3.2353109504739956</v>
      </c>
      <c r="E30" s="674">
        <v>3.3587393655260067</v>
      </c>
      <c r="F30" s="15">
        <v>-0.03599569622354215</v>
      </c>
      <c r="G30" s="15"/>
      <c r="H30" s="16">
        <v>-1.0506492232972038</v>
      </c>
      <c r="I30" s="43">
        <v>0.12342841505201108</v>
      </c>
      <c r="J30" s="15"/>
      <c r="K30" s="47">
        <v>3.8150402524347142</v>
      </c>
    </row>
    <row r="31" spans="1:11" ht="19.5" customHeight="1">
      <c r="A31" s="85" t="s">
        <v>233</v>
      </c>
      <c r="B31" s="40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9.5" customHeight="1">
      <c r="A32" s="85" t="s">
        <v>234</v>
      </c>
      <c r="B32" s="9"/>
      <c r="C32" s="68"/>
      <c r="D32" s="68"/>
      <c r="E32" s="68"/>
      <c r="F32" s="68"/>
      <c r="G32" s="68"/>
      <c r="H32" s="68"/>
      <c r="I32" s="68"/>
      <c r="J32" s="68"/>
      <c r="K32" s="68"/>
    </row>
    <row r="33" ht="19.5" customHeight="1">
      <c r="A33" s="53" t="s">
        <v>636</v>
      </c>
    </row>
    <row r="34" spans="1:11" ht="12.75">
      <c r="A34" s="85"/>
      <c r="B34" s="51"/>
      <c r="C34" s="51"/>
      <c r="D34" s="51"/>
      <c r="E34" s="51"/>
      <c r="F34" s="51"/>
      <c r="G34" s="51"/>
      <c r="H34" s="117"/>
      <c r="I34" s="51"/>
      <c r="J34" s="51"/>
      <c r="K34" s="51"/>
    </row>
    <row r="35" spans="1:11" ht="30.75" customHeight="1">
      <c r="A35" s="807"/>
      <c r="B35" s="807"/>
      <c r="C35" s="807"/>
      <c r="D35" s="807"/>
      <c r="E35" s="807"/>
      <c r="F35" s="807"/>
      <c r="G35" s="807"/>
      <c r="H35" s="807"/>
      <c r="I35" s="807"/>
      <c r="J35" s="807"/>
      <c r="K35" s="807"/>
    </row>
    <row r="36" spans="1:11" ht="12.75">
      <c r="A36" s="53"/>
      <c r="B36" s="9"/>
      <c r="C36" s="9"/>
      <c r="D36" s="9"/>
      <c r="E36" s="9"/>
      <c r="F36" s="51"/>
      <c r="G36" s="9"/>
      <c r="H36" s="51"/>
      <c r="I36" s="9"/>
      <c r="J36" s="51"/>
      <c r="K36" s="9"/>
    </row>
    <row r="37" spans="1:11" ht="12.75">
      <c r="A37" s="808"/>
      <c r="B37" s="808"/>
      <c r="C37" s="808"/>
      <c r="D37" s="808"/>
      <c r="E37" s="808"/>
      <c r="F37" s="808"/>
      <c r="G37" s="808"/>
      <c r="H37" s="808"/>
      <c r="I37" s="808"/>
      <c r="J37" s="808"/>
      <c r="K37" s="808"/>
    </row>
    <row r="38" ht="12.75">
      <c r="A38" s="118"/>
    </row>
  </sheetData>
  <mergeCells count="7">
    <mergeCell ref="A35:K35"/>
    <mergeCell ref="A37:K37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1">
      <selection activeCell="D50" sqref="D50"/>
    </sheetView>
  </sheetViews>
  <sheetFormatPr defaultColWidth="9.140625" defaultRowHeight="12.75"/>
  <cols>
    <col min="1" max="1" width="16.7109375" style="9" customWidth="1"/>
    <col min="2" max="2" width="14.28125" style="9" customWidth="1"/>
    <col min="3" max="3" width="7.28125" style="9" customWidth="1"/>
    <col min="4" max="4" width="7.00390625" style="9" customWidth="1"/>
    <col min="5" max="7" width="7.140625" style="9" customWidth="1"/>
    <col min="8" max="9" width="7.421875" style="9" customWidth="1"/>
    <col min="10" max="10" width="8.140625" style="9" customWidth="1"/>
    <col min="11" max="11" width="7.00390625" style="9" customWidth="1"/>
    <col min="12" max="16384" width="9.140625" style="9" customWidth="1"/>
  </cols>
  <sheetData>
    <row r="1" spans="1:8" ht="12.75">
      <c r="A1" s="951" t="s">
        <v>47</v>
      </c>
      <c r="B1" s="952"/>
      <c r="C1" s="952"/>
      <c r="D1" s="952"/>
      <c r="E1" s="952"/>
      <c r="F1" s="952"/>
      <c r="G1" s="952"/>
      <c r="H1" s="953"/>
    </row>
    <row r="2" spans="1:8" ht="18.75" customHeight="1" thickBot="1">
      <c r="A2" s="954" t="s">
        <v>46</v>
      </c>
      <c r="B2" s="955"/>
      <c r="C2" s="955"/>
      <c r="D2" s="955"/>
      <c r="E2" s="955"/>
      <c r="F2" s="955"/>
      <c r="G2" s="955"/>
      <c r="H2" s="956"/>
    </row>
    <row r="3" spans="1:8" ht="12.75">
      <c r="A3" s="957" t="s">
        <v>17</v>
      </c>
      <c r="B3" s="958" t="s">
        <v>18</v>
      </c>
      <c r="C3" s="958" t="s">
        <v>19</v>
      </c>
      <c r="D3" s="958"/>
      <c r="E3" s="958"/>
      <c r="F3" s="958" t="s">
        <v>20</v>
      </c>
      <c r="G3" s="958"/>
      <c r="H3" s="959"/>
    </row>
    <row r="4" spans="1:8" ht="39" customHeight="1">
      <c r="A4" s="960"/>
      <c r="B4" s="961"/>
      <c r="C4" s="201" t="s">
        <v>21</v>
      </c>
      <c r="D4" s="201" t="s">
        <v>22</v>
      </c>
      <c r="E4" s="962" t="s">
        <v>23</v>
      </c>
      <c r="F4" s="201" t="s">
        <v>21</v>
      </c>
      <c r="G4" s="201" t="s">
        <v>22</v>
      </c>
      <c r="H4" s="963" t="s">
        <v>23</v>
      </c>
    </row>
    <row r="5" spans="1:8" ht="6.75" customHeight="1">
      <c r="A5" s="964"/>
      <c r="B5" s="965"/>
      <c r="C5" s="50"/>
      <c r="D5" s="50"/>
      <c r="E5" s="50"/>
      <c r="F5" s="50"/>
      <c r="G5" s="50"/>
      <c r="H5" s="966"/>
    </row>
    <row r="6" spans="1:8" ht="12.75">
      <c r="A6" s="964" t="s">
        <v>694</v>
      </c>
      <c r="B6" s="967" t="s">
        <v>24</v>
      </c>
      <c r="C6" s="968">
        <v>65.87</v>
      </c>
      <c r="D6" s="968">
        <v>66.46</v>
      </c>
      <c r="E6" s="968">
        <v>66.165</v>
      </c>
      <c r="F6" s="968">
        <v>64.9025</v>
      </c>
      <c r="G6" s="968">
        <v>65.4928125</v>
      </c>
      <c r="H6" s="969">
        <v>65.19765625</v>
      </c>
    </row>
    <row r="7" spans="1:8" ht="12.75">
      <c r="A7" s="964"/>
      <c r="B7" s="967" t="s">
        <v>25</v>
      </c>
      <c r="C7" s="968">
        <v>65</v>
      </c>
      <c r="D7" s="968">
        <v>65.59</v>
      </c>
      <c r="E7" s="968">
        <v>65.295</v>
      </c>
      <c r="F7" s="968">
        <v>65.59032258064518</v>
      </c>
      <c r="G7" s="968">
        <v>66.18032258064517</v>
      </c>
      <c r="H7" s="969">
        <v>65.88532258064518</v>
      </c>
    </row>
    <row r="8" spans="1:8" ht="12.75">
      <c r="A8" s="964"/>
      <c r="B8" s="967" t="s">
        <v>26</v>
      </c>
      <c r="C8" s="968">
        <v>63.2</v>
      </c>
      <c r="D8" s="968">
        <v>63.8</v>
      </c>
      <c r="E8" s="968">
        <v>63.5</v>
      </c>
      <c r="F8" s="968">
        <v>63.72</v>
      </c>
      <c r="G8" s="968">
        <v>64.31266666666666</v>
      </c>
      <c r="H8" s="969">
        <v>64.01633333333334</v>
      </c>
    </row>
    <row r="9" spans="1:8" ht="12.75">
      <c r="A9" s="964"/>
      <c r="B9" s="967" t="s">
        <v>27</v>
      </c>
      <c r="C9" s="968">
        <v>63.05</v>
      </c>
      <c r="D9" s="968">
        <v>63.65</v>
      </c>
      <c r="E9" s="968">
        <v>63.35</v>
      </c>
      <c r="F9" s="968">
        <v>63.24</v>
      </c>
      <c r="G9" s="968">
        <v>63.84</v>
      </c>
      <c r="H9" s="969">
        <v>63.54</v>
      </c>
    </row>
    <row r="10" spans="1:8" ht="12.75">
      <c r="A10" s="964"/>
      <c r="B10" s="967" t="s">
        <v>28</v>
      </c>
      <c r="C10" s="968">
        <v>63.25</v>
      </c>
      <c r="D10" s="968">
        <v>63.85</v>
      </c>
      <c r="E10" s="968">
        <v>63.55</v>
      </c>
      <c r="F10" s="968">
        <v>63.35137931034483</v>
      </c>
      <c r="G10" s="968">
        <v>63.951379310344834</v>
      </c>
      <c r="H10" s="969">
        <v>63.651379310344836</v>
      </c>
    </row>
    <row r="11" spans="1:8" ht="12.75">
      <c r="A11" s="964"/>
      <c r="B11" s="967" t="s">
        <v>29</v>
      </c>
      <c r="C11" s="968">
        <v>62.9</v>
      </c>
      <c r="D11" s="968">
        <v>63.5</v>
      </c>
      <c r="E11" s="968">
        <v>63.2</v>
      </c>
      <c r="F11" s="968">
        <v>63.182</v>
      </c>
      <c r="G11" s="968">
        <v>63.78200000000001</v>
      </c>
      <c r="H11" s="969">
        <v>63.482000000000006</v>
      </c>
    </row>
    <row r="12" spans="1:8" ht="12.75">
      <c r="A12" s="964"/>
      <c r="B12" s="967" t="s">
        <v>30</v>
      </c>
      <c r="C12" s="968">
        <v>63.35</v>
      </c>
      <c r="D12" s="968">
        <v>63.95</v>
      </c>
      <c r="E12" s="968">
        <v>63.65</v>
      </c>
      <c r="F12" s="968">
        <v>63.12275862068965</v>
      </c>
      <c r="G12" s="968">
        <v>63.71862068965518</v>
      </c>
      <c r="H12" s="969">
        <v>63.42068965517242</v>
      </c>
    </row>
    <row r="13" spans="1:8" ht="12.75">
      <c r="A13" s="964"/>
      <c r="B13" s="967" t="s">
        <v>31</v>
      </c>
      <c r="C13" s="968">
        <v>64.49</v>
      </c>
      <c r="D13" s="968">
        <v>65.09</v>
      </c>
      <c r="E13" s="968">
        <v>64.79</v>
      </c>
      <c r="F13" s="968">
        <v>63.932</v>
      </c>
      <c r="G13" s="968">
        <v>64.53133333333334</v>
      </c>
      <c r="H13" s="969">
        <v>64.23166666666667</v>
      </c>
    </row>
    <row r="14" spans="1:8" ht="12.75">
      <c r="A14" s="964"/>
      <c r="B14" s="967" t="s">
        <v>32</v>
      </c>
      <c r="C14" s="968">
        <v>63.85</v>
      </c>
      <c r="D14" s="968">
        <v>64.45</v>
      </c>
      <c r="E14" s="968">
        <v>64.15</v>
      </c>
      <c r="F14" s="968">
        <v>64.20666666666666</v>
      </c>
      <c r="G14" s="968">
        <v>64.80566666666667</v>
      </c>
      <c r="H14" s="969">
        <v>64.50616666666667</v>
      </c>
    </row>
    <row r="15" spans="1:8" ht="12.75">
      <c r="A15" s="964"/>
      <c r="B15" s="967" t="s">
        <v>33</v>
      </c>
      <c r="C15" s="968">
        <v>67</v>
      </c>
      <c r="D15" s="968">
        <v>67.6</v>
      </c>
      <c r="E15" s="968">
        <v>67.3</v>
      </c>
      <c r="F15" s="968">
        <v>64.58709677419354</v>
      </c>
      <c r="G15" s="968">
        <v>65.18709677419355</v>
      </c>
      <c r="H15" s="969">
        <v>64.88709677419354</v>
      </c>
    </row>
    <row r="16" spans="1:8" ht="12.75">
      <c r="A16" s="964"/>
      <c r="B16" s="967" t="s">
        <v>34</v>
      </c>
      <c r="C16" s="968">
        <v>68.45</v>
      </c>
      <c r="D16" s="968">
        <v>69.05</v>
      </c>
      <c r="E16" s="968">
        <v>68.75</v>
      </c>
      <c r="F16" s="968">
        <v>68.2075</v>
      </c>
      <c r="G16" s="968">
        <v>68.8071875</v>
      </c>
      <c r="H16" s="969">
        <v>68.50734375</v>
      </c>
    </row>
    <row r="17" spans="1:8" ht="12.75">
      <c r="A17" s="964"/>
      <c r="B17" s="967" t="s">
        <v>644</v>
      </c>
      <c r="C17" s="968">
        <v>68.5</v>
      </c>
      <c r="D17" s="968">
        <v>69.1</v>
      </c>
      <c r="E17" s="968">
        <v>68.8</v>
      </c>
      <c r="F17" s="968">
        <v>68.57677419354837</v>
      </c>
      <c r="G17" s="968">
        <v>69.17645161290324</v>
      </c>
      <c r="H17" s="969">
        <v>68.8766129032258</v>
      </c>
    </row>
    <row r="18" spans="1:8" ht="12.75">
      <c r="A18" s="964"/>
      <c r="B18" s="970" t="s">
        <v>35</v>
      </c>
      <c r="C18" s="971">
        <v>64.90916666666668</v>
      </c>
      <c r="D18" s="971">
        <v>65.5075</v>
      </c>
      <c r="E18" s="971">
        <v>65.20833333333333</v>
      </c>
      <c r="F18" s="971">
        <v>64.71824984550734</v>
      </c>
      <c r="G18" s="971">
        <v>65.31546146953406</v>
      </c>
      <c r="H18" s="972">
        <v>65.01685565752071</v>
      </c>
    </row>
    <row r="19" spans="1:8" ht="7.5" customHeight="1">
      <c r="A19" s="964"/>
      <c r="B19" s="973"/>
      <c r="C19" s="50"/>
      <c r="D19" s="50"/>
      <c r="E19" s="50"/>
      <c r="F19" s="50"/>
      <c r="G19" s="50"/>
      <c r="H19" s="966"/>
    </row>
    <row r="20" spans="1:8" ht="12.75">
      <c r="A20" s="964" t="s">
        <v>266</v>
      </c>
      <c r="B20" s="967" t="s">
        <v>24</v>
      </c>
      <c r="C20" s="968">
        <v>68.55</v>
      </c>
      <c r="D20" s="968">
        <v>69.15</v>
      </c>
      <c r="E20" s="968">
        <v>68.85</v>
      </c>
      <c r="F20" s="968">
        <v>67.781875</v>
      </c>
      <c r="G20" s="968">
        <v>68.3809375</v>
      </c>
      <c r="H20" s="969">
        <v>68.08140625</v>
      </c>
    </row>
    <row r="21" spans="1:8" ht="12.75">
      <c r="A21" s="964"/>
      <c r="B21" s="967" t="s">
        <v>25</v>
      </c>
      <c r="C21" s="968">
        <v>73.25</v>
      </c>
      <c r="D21" s="968">
        <v>73.85</v>
      </c>
      <c r="E21" s="968">
        <v>73.55</v>
      </c>
      <c r="F21" s="968">
        <v>70.53870967741935</v>
      </c>
      <c r="G21" s="968">
        <v>71.13870967741936</v>
      </c>
      <c r="H21" s="969">
        <v>70.83870967741936</v>
      </c>
    </row>
    <row r="22" spans="1:8" ht="12.75">
      <c r="A22" s="964"/>
      <c r="B22" s="967" t="s">
        <v>26</v>
      </c>
      <c r="C22" s="968">
        <v>77.4</v>
      </c>
      <c r="D22" s="968">
        <v>78</v>
      </c>
      <c r="E22" s="968">
        <v>77.7</v>
      </c>
      <c r="F22" s="968">
        <v>74.74733333333333</v>
      </c>
      <c r="G22" s="968">
        <v>75.34733333333334</v>
      </c>
      <c r="H22" s="969">
        <v>75.04733333333334</v>
      </c>
    </row>
    <row r="23" spans="1:8" ht="12.75">
      <c r="A23" s="964"/>
      <c r="B23" s="967" t="s">
        <v>27</v>
      </c>
      <c r="C23" s="968">
        <v>78.7</v>
      </c>
      <c r="D23" s="968">
        <v>79.3</v>
      </c>
      <c r="E23" s="968">
        <v>79</v>
      </c>
      <c r="F23" s="968">
        <v>78.13966666666667</v>
      </c>
      <c r="G23" s="968">
        <v>78.6689569892473</v>
      </c>
      <c r="H23" s="969">
        <v>78.40431182795699</v>
      </c>
    </row>
    <row r="24" spans="1:8" ht="12.75">
      <c r="A24" s="964"/>
      <c r="B24" s="967" t="s">
        <v>28</v>
      </c>
      <c r="C24" s="968">
        <v>77.3</v>
      </c>
      <c r="D24" s="968">
        <v>77.9</v>
      </c>
      <c r="E24" s="968">
        <v>77.6</v>
      </c>
      <c r="F24" s="968">
        <v>79.08</v>
      </c>
      <c r="G24" s="968">
        <v>79.68</v>
      </c>
      <c r="H24" s="969">
        <v>79.38</v>
      </c>
    </row>
    <row r="25" spans="1:8" ht="12.75">
      <c r="A25" s="964"/>
      <c r="B25" s="967" t="s">
        <v>29</v>
      </c>
      <c r="C25" s="968">
        <v>77.75</v>
      </c>
      <c r="D25" s="968">
        <v>78.35</v>
      </c>
      <c r="E25" s="968">
        <v>78.05</v>
      </c>
      <c r="F25" s="968">
        <v>77</v>
      </c>
      <c r="G25" s="968">
        <v>77.6</v>
      </c>
      <c r="H25" s="969">
        <v>77.3</v>
      </c>
    </row>
    <row r="26" spans="1:8" ht="12.75">
      <c r="A26" s="964"/>
      <c r="B26" s="967" t="s">
        <v>30</v>
      </c>
      <c r="C26" s="968">
        <v>77.7</v>
      </c>
      <c r="D26" s="968">
        <v>78.3</v>
      </c>
      <c r="E26" s="968">
        <v>78</v>
      </c>
      <c r="F26" s="968">
        <v>78.05172413793103</v>
      </c>
      <c r="G26" s="968">
        <v>78.65172413793104</v>
      </c>
      <c r="H26" s="969">
        <v>78.35172413793103</v>
      </c>
    </row>
    <row r="27" spans="1:8" ht="12.75">
      <c r="A27" s="964"/>
      <c r="B27" s="967" t="s">
        <v>31</v>
      </c>
      <c r="C27" s="968">
        <v>82.55</v>
      </c>
      <c r="D27" s="968">
        <v>83.15</v>
      </c>
      <c r="E27" s="968">
        <v>82.85</v>
      </c>
      <c r="F27" s="968">
        <v>80.45700000000001</v>
      </c>
      <c r="G27" s="968">
        <v>81.057</v>
      </c>
      <c r="H27" s="969">
        <v>80.757</v>
      </c>
    </row>
    <row r="28" spans="1:8" ht="12.75">
      <c r="A28" s="964"/>
      <c r="B28" s="967" t="s">
        <v>32</v>
      </c>
      <c r="C28" s="968">
        <v>79.65</v>
      </c>
      <c r="D28" s="968">
        <v>80.25</v>
      </c>
      <c r="E28" s="968">
        <v>79.95</v>
      </c>
      <c r="F28" s="968">
        <v>80.76612903225806</v>
      </c>
      <c r="G28" s="968">
        <v>81.36612903225806</v>
      </c>
      <c r="H28" s="969">
        <v>81.06612903225806</v>
      </c>
    </row>
    <row r="29" spans="1:8" ht="12.75">
      <c r="A29" s="964"/>
      <c r="B29" s="967" t="s">
        <v>33</v>
      </c>
      <c r="C29" s="968">
        <v>79.15</v>
      </c>
      <c r="D29" s="968">
        <v>79.75</v>
      </c>
      <c r="E29" s="968">
        <v>79.45</v>
      </c>
      <c r="F29" s="968">
        <v>79.38645161290324</v>
      </c>
      <c r="G29" s="968">
        <v>79.98645161290322</v>
      </c>
      <c r="H29" s="969">
        <v>79.68645161290323</v>
      </c>
    </row>
    <row r="30" spans="1:8" ht="11.25" customHeight="1">
      <c r="A30" s="964"/>
      <c r="B30" s="27" t="s">
        <v>34</v>
      </c>
      <c r="C30" s="968">
        <v>75.6</v>
      </c>
      <c r="D30" s="968">
        <v>76.2</v>
      </c>
      <c r="E30" s="968">
        <v>75.9</v>
      </c>
      <c r="F30" s="968">
        <v>75.98903225806451</v>
      </c>
      <c r="G30" s="968">
        <v>76.62129032258063</v>
      </c>
      <c r="H30" s="969">
        <v>76.30516129032257</v>
      </c>
    </row>
    <row r="31" spans="1:8" ht="11.25" customHeight="1">
      <c r="A31" s="964"/>
      <c r="B31" s="967" t="s">
        <v>644</v>
      </c>
      <c r="C31" s="968">
        <v>78.05</v>
      </c>
      <c r="D31" s="968">
        <v>78.65</v>
      </c>
      <c r="E31" s="968">
        <v>78.35</v>
      </c>
      <c r="F31" s="968">
        <v>77.02387096774194</v>
      </c>
      <c r="G31" s="968">
        <v>77.62387096774194</v>
      </c>
      <c r="H31" s="969">
        <v>77.3238709677419</v>
      </c>
    </row>
    <row r="32" spans="1:8" ht="11.25" customHeight="1">
      <c r="A32" s="176"/>
      <c r="B32" s="970" t="s">
        <v>35</v>
      </c>
      <c r="C32" s="971">
        <v>77.1375</v>
      </c>
      <c r="D32" s="971">
        <v>77.7375</v>
      </c>
      <c r="E32" s="971">
        <v>77.4375</v>
      </c>
      <c r="F32" s="971">
        <v>76.5801493905265</v>
      </c>
      <c r="G32" s="971">
        <v>77.17686696445125</v>
      </c>
      <c r="H32" s="972">
        <v>76.87850817748888</v>
      </c>
    </row>
    <row r="33" spans="1:8" ht="11.25" customHeight="1">
      <c r="A33" s="176"/>
      <c r="B33" s="974"/>
      <c r="C33" s="968"/>
      <c r="D33" s="968"/>
      <c r="E33" s="968"/>
      <c r="F33" s="968"/>
      <c r="G33" s="968"/>
      <c r="H33" s="969"/>
    </row>
    <row r="34" spans="1:8" ht="11.25" customHeight="1">
      <c r="A34" s="964" t="s">
        <v>736</v>
      </c>
      <c r="B34" s="974" t="s">
        <v>24</v>
      </c>
      <c r="C34" s="968">
        <v>77</v>
      </c>
      <c r="D34" s="968">
        <v>77.6</v>
      </c>
      <c r="E34" s="968">
        <v>77.3</v>
      </c>
      <c r="F34" s="968">
        <v>76.8359375</v>
      </c>
      <c r="G34" s="968">
        <v>77.4359375</v>
      </c>
      <c r="H34" s="969">
        <v>77.1359375</v>
      </c>
    </row>
    <row r="35" spans="1:8" ht="11.25" customHeight="1">
      <c r="A35" s="176"/>
      <c r="B35" s="967" t="s">
        <v>25</v>
      </c>
      <c r="C35" s="968">
        <v>77.5</v>
      </c>
      <c r="D35" s="968">
        <v>78.1</v>
      </c>
      <c r="E35" s="968">
        <v>77.8</v>
      </c>
      <c r="F35" s="968">
        <v>77.64483870967742</v>
      </c>
      <c r="G35" s="968">
        <v>78.24483870967742</v>
      </c>
      <c r="H35" s="969">
        <v>77.94483870967741</v>
      </c>
    </row>
    <row r="36" spans="1:8" ht="13.5" customHeight="1">
      <c r="A36" s="176"/>
      <c r="B36" s="27" t="s">
        <v>26</v>
      </c>
      <c r="C36" s="968">
        <v>73.66</v>
      </c>
      <c r="D36" s="968">
        <v>74.26</v>
      </c>
      <c r="E36" s="968">
        <v>73.96</v>
      </c>
      <c r="F36" s="968">
        <v>75.62419354838711</v>
      </c>
      <c r="G36" s="968">
        <v>76.22419354838712</v>
      </c>
      <c r="H36" s="969">
        <v>75.92419354838711</v>
      </c>
    </row>
    <row r="37" spans="1:8" ht="12.75">
      <c r="A37" s="176"/>
      <c r="B37" s="27" t="s">
        <v>27</v>
      </c>
      <c r="C37" s="968">
        <v>74</v>
      </c>
      <c r="D37" s="968">
        <v>74.6</v>
      </c>
      <c r="E37" s="968">
        <v>74.3</v>
      </c>
      <c r="F37" s="968">
        <v>74.4144827586207</v>
      </c>
      <c r="G37" s="968">
        <v>75.01448275862069</v>
      </c>
      <c r="H37" s="969">
        <v>74.7144827586207</v>
      </c>
    </row>
    <row r="38" spans="1:8" ht="12.75" customHeight="1">
      <c r="A38" s="176"/>
      <c r="B38" s="27" t="s">
        <v>28</v>
      </c>
      <c r="C38" s="50">
        <v>74.44</v>
      </c>
      <c r="D38" s="50">
        <v>75.04</v>
      </c>
      <c r="E38" s="50">
        <v>74.74</v>
      </c>
      <c r="F38" s="968">
        <v>74.07137931034482</v>
      </c>
      <c r="G38" s="968">
        <v>74.67137931034483</v>
      </c>
      <c r="H38" s="975">
        <v>74.3713793103448</v>
      </c>
    </row>
    <row r="39" spans="1:8" ht="12.75" customHeight="1">
      <c r="A39" s="176"/>
      <c r="B39" s="27" t="s">
        <v>29</v>
      </c>
      <c r="C39" s="50">
        <v>72.6</v>
      </c>
      <c r="D39" s="50">
        <v>73.2</v>
      </c>
      <c r="E39" s="50">
        <v>72.9</v>
      </c>
      <c r="F39" s="968">
        <v>73.94466666666666</v>
      </c>
      <c r="G39" s="968">
        <v>74.54466666666667</v>
      </c>
      <c r="H39" s="975">
        <v>74.2446666666667</v>
      </c>
    </row>
    <row r="40" spans="1:8" ht="12.75" customHeight="1" thickBot="1">
      <c r="A40" s="976"/>
      <c r="B40" s="977" t="s">
        <v>30</v>
      </c>
      <c r="C40" s="978">
        <v>73.99</v>
      </c>
      <c r="D40" s="978">
        <v>74.59</v>
      </c>
      <c r="E40" s="978">
        <v>74.29</v>
      </c>
      <c r="F40" s="979">
        <v>73.5455172413793</v>
      </c>
      <c r="G40" s="979">
        <v>74.14551724137931</v>
      </c>
      <c r="H40" s="980">
        <v>73.8455172413793</v>
      </c>
    </row>
    <row r="41" spans="1:8" ht="12.75" customHeight="1">
      <c r="A41" s="11"/>
      <c r="B41" s="170"/>
      <c r="C41" s="11"/>
      <c r="D41" s="11"/>
      <c r="E41" s="11"/>
      <c r="F41" s="981"/>
      <c r="G41" s="981"/>
      <c r="H41" s="982"/>
    </row>
    <row r="42" spans="1:11" ht="12.75">
      <c r="A42" s="983" t="s">
        <v>48</v>
      </c>
      <c r="B42" s="983"/>
      <c r="C42" s="983"/>
      <c r="D42" s="983"/>
      <c r="E42" s="983"/>
      <c r="F42" s="983"/>
      <c r="G42" s="983"/>
      <c r="H42" s="983"/>
      <c r="I42" s="983"/>
      <c r="J42" s="983"/>
      <c r="K42" s="983"/>
    </row>
    <row r="43" spans="1:11" ht="15.75">
      <c r="A43" s="984" t="s">
        <v>36</v>
      </c>
      <c r="B43" s="984"/>
      <c r="C43" s="984"/>
      <c r="D43" s="984"/>
      <c r="E43" s="984"/>
      <c r="F43" s="984"/>
      <c r="G43" s="984"/>
      <c r="H43" s="984"/>
      <c r="I43" s="984"/>
      <c r="J43" s="984"/>
      <c r="K43" s="984"/>
    </row>
    <row r="44" spans="1:11" ht="13.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985"/>
      <c r="B45" s="986" t="s">
        <v>37</v>
      </c>
      <c r="C45" s="986"/>
      <c r="D45" s="986"/>
      <c r="E45" s="986" t="s">
        <v>355</v>
      </c>
      <c r="F45" s="986"/>
      <c r="G45" s="986"/>
      <c r="H45" s="889" t="s">
        <v>737</v>
      </c>
      <c r="I45" s="889"/>
      <c r="J45" s="889"/>
      <c r="K45" s="890"/>
    </row>
    <row r="46" spans="1:11" ht="12.75">
      <c r="A46" s="987"/>
      <c r="B46" s="988"/>
      <c r="C46" s="988"/>
      <c r="D46" s="988"/>
      <c r="E46" s="988"/>
      <c r="F46" s="988"/>
      <c r="G46" s="988"/>
      <c r="H46" s="989" t="s">
        <v>38</v>
      </c>
      <c r="I46" s="989"/>
      <c r="J46" s="989" t="s">
        <v>39</v>
      </c>
      <c r="K46" s="990"/>
    </row>
    <row r="47" spans="1:11" ht="12.75">
      <c r="A47" s="991"/>
      <c r="B47" s="992">
        <v>2007</v>
      </c>
      <c r="C47" s="992" t="s">
        <v>40</v>
      </c>
      <c r="D47" s="992">
        <v>2009</v>
      </c>
      <c r="E47" s="992">
        <v>2008</v>
      </c>
      <c r="F47" s="992">
        <v>2009</v>
      </c>
      <c r="G47" s="992">
        <v>2010</v>
      </c>
      <c r="H47" s="992">
        <v>2008</v>
      </c>
      <c r="I47" s="992">
        <v>2009</v>
      </c>
      <c r="J47" s="992">
        <v>2009</v>
      </c>
      <c r="K47" s="993">
        <v>2010</v>
      </c>
    </row>
    <row r="48" spans="1:11" ht="12.75">
      <c r="A48" s="994" t="s">
        <v>41</v>
      </c>
      <c r="B48" s="995">
        <v>79.73</v>
      </c>
      <c r="C48" s="995">
        <v>143.25</v>
      </c>
      <c r="D48" s="995">
        <v>61.53</v>
      </c>
      <c r="E48" s="995">
        <v>95.8</v>
      </c>
      <c r="F48" s="995">
        <v>43.38</v>
      </c>
      <c r="G48" s="995">
        <v>71.22</v>
      </c>
      <c r="H48" s="996">
        <v>79.66888247836448</v>
      </c>
      <c r="I48" s="996">
        <v>-57.047120418848166</v>
      </c>
      <c r="J48" s="996">
        <v>-54.71816283924843</v>
      </c>
      <c r="K48" s="997">
        <v>64.17704011065007</v>
      </c>
    </row>
    <row r="49" spans="1:11" ht="13.5" thickBot="1">
      <c r="A49" s="998" t="s">
        <v>42</v>
      </c>
      <c r="B49" s="999">
        <v>666</v>
      </c>
      <c r="C49" s="999">
        <v>986</v>
      </c>
      <c r="D49" s="999">
        <v>938</v>
      </c>
      <c r="E49" s="999">
        <v>917</v>
      </c>
      <c r="F49" s="999">
        <v>935.5</v>
      </c>
      <c r="G49" s="999">
        <v>1082</v>
      </c>
      <c r="H49" s="1000">
        <v>48.04804804804806</v>
      </c>
      <c r="I49" s="1000">
        <v>-4.868154158215006</v>
      </c>
      <c r="J49" s="1000">
        <v>2.0174482006543</v>
      </c>
      <c r="K49" s="1001">
        <v>15.660074826296096</v>
      </c>
    </row>
    <row r="50" spans="1:11" ht="12.75">
      <c r="A50" s="1002" t="s">
        <v>43</v>
      </c>
      <c r="B50" s="1003"/>
      <c r="C50" s="1003"/>
      <c r="D50" s="1003"/>
      <c r="E50" s="1003"/>
      <c r="F50" s="1003"/>
      <c r="G50" s="1003"/>
      <c r="H50" s="1003"/>
      <c r="I50" s="1003"/>
      <c r="J50" s="1003"/>
      <c r="K50" s="1003"/>
    </row>
    <row r="51" spans="1:11" ht="12.75">
      <c r="A51" s="1002" t="s">
        <v>44</v>
      </c>
      <c r="B51" s="1003"/>
      <c r="C51" s="1003"/>
      <c r="D51" s="1003"/>
      <c r="E51" s="1003"/>
      <c r="F51" s="1003"/>
      <c r="G51" s="1003"/>
      <c r="H51" s="1003"/>
      <c r="I51" s="1003"/>
      <c r="J51" s="1003"/>
      <c r="K51" s="1003"/>
    </row>
    <row r="52" spans="1:11" ht="12.75">
      <c r="A52" s="1004" t="s">
        <v>45</v>
      </c>
      <c r="B52" s="1003"/>
      <c r="C52" s="1003"/>
      <c r="D52" s="1003"/>
      <c r="E52" s="1003"/>
      <c r="F52" s="1003"/>
      <c r="G52" s="1003"/>
      <c r="H52" s="1003"/>
      <c r="I52" s="1003"/>
      <c r="J52" s="1003"/>
      <c r="K52" s="1003"/>
    </row>
  </sheetData>
  <mergeCells count="14">
    <mergeCell ref="A42:K42"/>
    <mergeCell ref="A43:K43"/>
    <mergeCell ref="A45:A46"/>
    <mergeCell ref="B45:D46"/>
    <mergeCell ref="E45:G46"/>
    <mergeCell ref="H45:K45"/>
    <mergeCell ref="H46:I46"/>
    <mergeCell ref="J46:K46"/>
    <mergeCell ref="A1:H1"/>
    <mergeCell ref="A2:H2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:K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00390625" style="1" bestFit="1" customWidth="1"/>
    <col min="9" max="9" width="10.140625" style="1" customWidth="1"/>
    <col min="10" max="10" width="3.8515625" style="1" customWidth="1"/>
    <col min="11" max="11" width="12.140625" style="67" customWidth="1"/>
    <col min="12" max="16384" width="22.421875" style="1" customWidth="1"/>
  </cols>
  <sheetData>
    <row r="1" spans="1:11" ht="12.75">
      <c r="A1" s="809" t="s">
        <v>424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</row>
    <row r="2" spans="1:12" ht="15.75">
      <c r="A2" s="810" t="s">
        <v>655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68"/>
    </row>
    <row r="3" spans="1:11" ht="13.5" thickBot="1">
      <c r="A3" s="17"/>
      <c r="B3" s="14"/>
      <c r="C3" s="14"/>
      <c r="D3" s="14"/>
      <c r="E3" s="14"/>
      <c r="F3" s="14"/>
      <c r="G3" s="14"/>
      <c r="H3" s="14"/>
      <c r="J3" s="14"/>
      <c r="K3" s="681" t="s">
        <v>352</v>
      </c>
    </row>
    <row r="4" spans="1:11" ht="12.75">
      <c r="A4" s="676"/>
      <c r="B4" s="682"/>
      <c r="C4" s="682"/>
      <c r="D4" s="682"/>
      <c r="E4" s="682"/>
      <c r="F4" s="812" t="s">
        <v>385</v>
      </c>
      <c r="G4" s="812"/>
      <c r="H4" s="812"/>
      <c r="I4" s="812"/>
      <c r="J4" s="812"/>
      <c r="K4" s="813"/>
    </row>
    <row r="5" spans="1:11" ht="12.75">
      <c r="A5" s="677"/>
      <c r="B5" s="161">
        <v>2008</v>
      </c>
      <c r="C5" s="161">
        <v>2009</v>
      </c>
      <c r="D5" s="161">
        <v>2009</v>
      </c>
      <c r="E5" s="161">
        <v>2010</v>
      </c>
      <c r="F5" s="798" t="s">
        <v>266</v>
      </c>
      <c r="G5" s="798">
        <v>0</v>
      </c>
      <c r="H5" s="798">
        <v>0</v>
      </c>
      <c r="I5" s="798" t="s">
        <v>736</v>
      </c>
      <c r="J5" s="798">
        <v>0</v>
      </c>
      <c r="K5" s="799">
        <v>0</v>
      </c>
    </row>
    <row r="6" spans="1:11" ht="12.75">
      <c r="A6" s="678"/>
      <c r="B6" s="162" t="s">
        <v>348</v>
      </c>
      <c r="C6" s="162" t="s">
        <v>642</v>
      </c>
      <c r="D6" s="162" t="s">
        <v>350</v>
      </c>
      <c r="E6" s="162" t="s">
        <v>232</v>
      </c>
      <c r="F6" s="154" t="s">
        <v>351</v>
      </c>
      <c r="G6" s="152" t="s">
        <v>347</v>
      </c>
      <c r="H6" s="153" t="s">
        <v>428</v>
      </c>
      <c r="I6" s="154" t="s">
        <v>351</v>
      </c>
      <c r="J6" s="152" t="s">
        <v>347</v>
      </c>
      <c r="K6" s="672" t="s">
        <v>428</v>
      </c>
    </row>
    <row r="7" spans="1:11" ht="15" customHeight="1">
      <c r="A7" s="683" t="s">
        <v>353</v>
      </c>
      <c r="B7" s="155">
        <v>170314.216566394</v>
      </c>
      <c r="C7" s="155">
        <v>202654.08667177998</v>
      </c>
      <c r="D7" s="155">
        <v>224745.60136872003</v>
      </c>
      <c r="E7" s="155">
        <v>197404.397463406</v>
      </c>
      <c r="F7" s="163">
        <v>32339.870105385984</v>
      </c>
      <c r="G7" s="23"/>
      <c r="H7" s="3">
        <v>18.98835620265373</v>
      </c>
      <c r="I7" s="163">
        <v>-27341.203905314032</v>
      </c>
      <c r="J7" s="23"/>
      <c r="K7" s="684">
        <v>-12.165401119667637</v>
      </c>
    </row>
    <row r="8" spans="1:11" ht="15" customHeight="1">
      <c r="A8" s="685" t="s">
        <v>354</v>
      </c>
      <c r="B8" s="156">
        <v>0</v>
      </c>
      <c r="C8" s="156">
        <v>0</v>
      </c>
      <c r="D8" s="156">
        <v>0</v>
      </c>
      <c r="E8" s="156">
        <v>0</v>
      </c>
      <c r="F8" s="42">
        <v>0</v>
      </c>
      <c r="G8" s="49"/>
      <c r="H8" s="4">
        <v>0</v>
      </c>
      <c r="I8" s="42">
        <v>0</v>
      </c>
      <c r="J8" s="14"/>
      <c r="K8" s="680" t="s">
        <v>734</v>
      </c>
    </row>
    <row r="9" spans="1:11" ht="15" customHeight="1">
      <c r="A9" s="685" t="s">
        <v>358</v>
      </c>
      <c r="B9" s="156">
        <v>630.644378364</v>
      </c>
      <c r="C9" s="156">
        <v>632.2371807</v>
      </c>
      <c r="D9" s="156">
        <v>555.33498775</v>
      </c>
      <c r="E9" s="156">
        <v>6442.006036176</v>
      </c>
      <c r="F9" s="42">
        <v>1.592802335999977</v>
      </c>
      <c r="G9" s="14"/>
      <c r="H9" s="4">
        <v>0.25256743588708114</v>
      </c>
      <c r="I9" s="42">
        <v>5886.671048426</v>
      </c>
      <c r="J9" s="14"/>
      <c r="K9" s="46">
        <v>1060.0216406815077</v>
      </c>
    </row>
    <row r="10" spans="1:11" ht="15" customHeight="1">
      <c r="A10" s="685" t="s">
        <v>359</v>
      </c>
      <c r="B10" s="156">
        <v>0</v>
      </c>
      <c r="C10" s="156">
        <v>0</v>
      </c>
      <c r="D10" s="156">
        <v>0</v>
      </c>
      <c r="E10" s="156">
        <v>0</v>
      </c>
      <c r="F10" s="42">
        <v>0</v>
      </c>
      <c r="G10" s="14"/>
      <c r="H10" s="4">
        <v>0</v>
      </c>
      <c r="I10" s="42">
        <v>0</v>
      </c>
      <c r="J10" s="14"/>
      <c r="K10" s="680" t="s">
        <v>734</v>
      </c>
    </row>
    <row r="11" spans="1:11" ht="15" customHeight="1">
      <c r="A11" s="686" t="s">
        <v>360</v>
      </c>
      <c r="B11" s="157">
        <v>169683.57218803</v>
      </c>
      <c r="C11" s="157">
        <v>202021.84949107998</v>
      </c>
      <c r="D11" s="157">
        <v>224190.26638097005</v>
      </c>
      <c r="E11" s="157">
        <v>190962.39142723</v>
      </c>
      <c r="F11" s="84">
        <v>32338.27730304998</v>
      </c>
      <c r="G11" s="2"/>
      <c r="H11" s="5">
        <v>19.057989460061133</v>
      </c>
      <c r="I11" s="84">
        <v>-33227.87495374004</v>
      </c>
      <c r="J11" s="2"/>
      <c r="K11" s="66">
        <v>-14.821283497328736</v>
      </c>
    </row>
    <row r="12" spans="1:11" ht="15" customHeight="1">
      <c r="A12" s="685" t="s">
        <v>361</v>
      </c>
      <c r="B12" s="156">
        <v>18925.778102520002</v>
      </c>
      <c r="C12" s="156">
        <v>25499.374716799997</v>
      </c>
      <c r="D12" s="156">
        <v>32918.61281465</v>
      </c>
      <c r="E12" s="156">
        <v>30551.5793525</v>
      </c>
      <c r="F12" s="42">
        <v>6573.596614279995</v>
      </c>
      <c r="G12" s="14"/>
      <c r="H12" s="4">
        <v>34.73356064237437</v>
      </c>
      <c r="I12" s="42">
        <v>-2367.033462149997</v>
      </c>
      <c r="J12" s="14"/>
      <c r="K12" s="46">
        <v>-7.190562602007882</v>
      </c>
    </row>
    <row r="13" spans="1:11" ht="15" customHeight="1">
      <c r="A13" s="685" t="s">
        <v>362</v>
      </c>
      <c r="B13" s="156">
        <v>17555.93225663</v>
      </c>
      <c r="C13" s="156">
        <v>21871.8097168</v>
      </c>
      <c r="D13" s="156">
        <v>22173.5490793</v>
      </c>
      <c r="E13" s="156">
        <v>28321.3063525</v>
      </c>
      <c r="F13" s="42">
        <v>4315.877460169999</v>
      </c>
      <c r="G13" s="14"/>
      <c r="H13" s="4">
        <v>24.58358460878719</v>
      </c>
      <c r="I13" s="42">
        <v>6147.757273200001</v>
      </c>
      <c r="J13" s="14"/>
      <c r="K13" s="46">
        <v>27.725634950064027</v>
      </c>
    </row>
    <row r="14" spans="1:11" ht="15" customHeight="1">
      <c r="A14" s="685" t="s">
        <v>363</v>
      </c>
      <c r="B14" s="156">
        <v>6.932845889999999</v>
      </c>
      <c r="C14" s="156">
        <v>0</v>
      </c>
      <c r="D14" s="156">
        <v>0</v>
      </c>
      <c r="E14" s="156">
        <v>0</v>
      </c>
      <c r="F14" s="42">
        <v>-6.932845889999999</v>
      </c>
      <c r="G14" s="14"/>
      <c r="H14" s="4">
        <v>-100</v>
      </c>
      <c r="I14" s="42">
        <v>0</v>
      </c>
      <c r="J14" s="14"/>
      <c r="K14" s="680" t="s">
        <v>734</v>
      </c>
    </row>
    <row r="15" spans="1:11" ht="15" customHeight="1">
      <c r="A15" s="685" t="s">
        <v>364</v>
      </c>
      <c r="B15" s="156">
        <v>1362.913</v>
      </c>
      <c r="C15" s="156">
        <v>3627.565</v>
      </c>
      <c r="D15" s="156">
        <v>0</v>
      </c>
      <c r="E15" s="156">
        <v>2230.273</v>
      </c>
      <c r="F15" s="42">
        <v>2264.652</v>
      </c>
      <c r="G15" s="14"/>
      <c r="H15" s="4">
        <v>166.16262373313631</v>
      </c>
      <c r="I15" s="42">
        <v>2230.273</v>
      </c>
      <c r="J15" s="14"/>
      <c r="K15" s="680" t="s">
        <v>734</v>
      </c>
    </row>
    <row r="16" spans="1:11" ht="15" customHeight="1">
      <c r="A16" s="685" t="s">
        <v>366</v>
      </c>
      <c r="B16" s="156">
        <v>0</v>
      </c>
      <c r="C16" s="156">
        <v>0</v>
      </c>
      <c r="D16" s="156">
        <v>8835.807735349998</v>
      </c>
      <c r="E16" s="156">
        <v>0</v>
      </c>
      <c r="F16" s="42">
        <v>0</v>
      </c>
      <c r="G16" s="14"/>
      <c r="H16" s="4">
        <v>0</v>
      </c>
      <c r="I16" s="42">
        <v>-8835.807735349998</v>
      </c>
      <c r="J16" s="14"/>
      <c r="K16" s="46">
        <v>-100</v>
      </c>
    </row>
    <row r="17" spans="1:11" ht="15" customHeight="1">
      <c r="A17" s="687" t="s">
        <v>367</v>
      </c>
      <c r="B17" s="159">
        <v>11</v>
      </c>
      <c r="C17" s="159">
        <v>11</v>
      </c>
      <c r="D17" s="159">
        <v>11.449995</v>
      </c>
      <c r="E17" s="159">
        <v>16.449995</v>
      </c>
      <c r="F17" s="158">
        <v>0</v>
      </c>
      <c r="G17" s="6"/>
      <c r="H17" s="7">
        <v>0</v>
      </c>
      <c r="I17" s="158">
        <v>5</v>
      </c>
      <c r="J17" s="6"/>
      <c r="K17" s="679">
        <v>43.668141339799725</v>
      </c>
    </row>
    <row r="18" spans="1:11" ht="15" customHeight="1">
      <c r="A18" s="683" t="s">
        <v>368</v>
      </c>
      <c r="B18" s="155">
        <v>464.0990100000001</v>
      </c>
      <c r="C18" s="155">
        <v>345.65987871</v>
      </c>
      <c r="D18" s="155">
        <v>230.42287871000002</v>
      </c>
      <c r="E18" s="155">
        <v>151.83336871</v>
      </c>
      <c r="F18" s="163">
        <v>-118.43913129000009</v>
      </c>
      <c r="G18" s="23"/>
      <c r="H18" s="3">
        <v>-25.52022924806499</v>
      </c>
      <c r="I18" s="163">
        <v>-78.58951000000002</v>
      </c>
      <c r="J18" s="23"/>
      <c r="K18" s="684">
        <v>-34.106643593715916</v>
      </c>
    </row>
    <row r="19" spans="1:11" ht="15" customHeight="1">
      <c r="A19" s="685" t="s">
        <v>369</v>
      </c>
      <c r="B19" s="156">
        <v>432.0990100000001</v>
      </c>
      <c r="C19" s="156">
        <v>313.65987871</v>
      </c>
      <c r="D19" s="156">
        <v>198.42287871000002</v>
      </c>
      <c r="E19" s="156">
        <v>119.83336871</v>
      </c>
      <c r="F19" s="42">
        <v>-118.43913129000009</v>
      </c>
      <c r="G19" s="14"/>
      <c r="H19" s="4">
        <v>-27.4101834415219</v>
      </c>
      <c r="I19" s="42">
        <v>-78.58951000000002</v>
      </c>
      <c r="J19" s="14"/>
      <c r="K19" s="46">
        <v>-39.607080852234056</v>
      </c>
    </row>
    <row r="20" spans="1:11" ht="15" customHeight="1" hidden="1">
      <c r="A20" s="685"/>
      <c r="B20" s="156">
        <v>32</v>
      </c>
      <c r="C20" s="156">
        <v>32</v>
      </c>
      <c r="D20" s="156">
        <v>32</v>
      </c>
      <c r="E20" s="156">
        <v>32</v>
      </c>
      <c r="F20" s="42"/>
      <c r="G20" s="14"/>
      <c r="H20" s="4"/>
      <c r="I20" s="42"/>
      <c r="J20" s="14"/>
      <c r="K20" s="46"/>
    </row>
    <row r="21" spans="1:11" ht="15" customHeight="1">
      <c r="A21" s="686" t="s">
        <v>370</v>
      </c>
      <c r="B21" s="157">
        <v>32</v>
      </c>
      <c r="C21" s="157">
        <v>32</v>
      </c>
      <c r="D21" s="157">
        <v>32</v>
      </c>
      <c r="E21" s="157">
        <v>32</v>
      </c>
      <c r="F21" s="84">
        <v>0</v>
      </c>
      <c r="G21" s="2"/>
      <c r="H21" s="5">
        <v>0</v>
      </c>
      <c r="I21" s="84">
        <v>0</v>
      </c>
      <c r="J21" s="2"/>
      <c r="K21" s="66">
        <v>0</v>
      </c>
    </row>
    <row r="22" spans="1:11" ht="15" customHeight="1">
      <c r="A22" s="685" t="s">
        <v>371</v>
      </c>
      <c r="B22" s="156">
        <v>660.655</v>
      </c>
      <c r="C22" s="156">
        <v>0</v>
      </c>
      <c r="D22" s="156">
        <v>0</v>
      </c>
      <c r="E22" s="156">
        <v>21171.5</v>
      </c>
      <c r="F22" s="42">
        <v>-660.655</v>
      </c>
      <c r="G22" s="14"/>
      <c r="H22" s="4">
        <v>-100</v>
      </c>
      <c r="I22" s="42">
        <v>21171.5</v>
      </c>
      <c r="J22" s="14"/>
      <c r="K22" s="680" t="s">
        <v>734</v>
      </c>
    </row>
    <row r="23" spans="1:11" ht="15" customHeight="1">
      <c r="A23" s="685" t="s">
        <v>372</v>
      </c>
      <c r="B23" s="156">
        <v>60.655</v>
      </c>
      <c r="C23" s="156">
        <v>0</v>
      </c>
      <c r="D23" s="156">
        <v>0</v>
      </c>
      <c r="E23" s="156">
        <v>0</v>
      </c>
      <c r="F23" s="42">
        <v>-60.655</v>
      </c>
      <c r="G23" s="14"/>
      <c r="H23" s="4">
        <v>-100</v>
      </c>
      <c r="I23" s="42">
        <v>0</v>
      </c>
      <c r="J23" s="14"/>
      <c r="K23" s="680" t="s">
        <v>734</v>
      </c>
    </row>
    <row r="24" spans="1:11" ht="15" customHeight="1">
      <c r="A24" s="685" t="s">
        <v>373</v>
      </c>
      <c r="B24" s="156">
        <v>600</v>
      </c>
      <c r="C24" s="156">
        <v>0</v>
      </c>
      <c r="D24" s="156">
        <v>0</v>
      </c>
      <c r="E24" s="156">
        <v>21171.5</v>
      </c>
      <c r="F24" s="42">
        <v>-600</v>
      </c>
      <c r="G24" s="2"/>
      <c r="H24" s="5">
        <v>-100</v>
      </c>
      <c r="I24" s="84">
        <v>21171.5</v>
      </c>
      <c r="J24" s="2"/>
      <c r="K24" s="680" t="s">
        <v>734</v>
      </c>
    </row>
    <row r="25" spans="1:11" ht="15" customHeight="1">
      <c r="A25" s="687" t="s">
        <v>374</v>
      </c>
      <c r="B25" s="159">
        <v>3053.1750364600002</v>
      </c>
      <c r="C25" s="159">
        <v>2503.5310312700003</v>
      </c>
      <c r="D25" s="159">
        <v>3441.6908481500004</v>
      </c>
      <c r="E25" s="159">
        <v>2556.1264491700003</v>
      </c>
      <c r="F25" s="158">
        <v>-549.6440051899999</v>
      </c>
      <c r="G25" s="6"/>
      <c r="H25" s="3">
        <v>-18.00237453229291</v>
      </c>
      <c r="I25" s="163">
        <v>-885.5643989800001</v>
      </c>
      <c r="J25" s="6"/>
      <c r="K25" s="684">
        <v>-25.73050393111323</v>
      </c>
    </row>
    <row r="26" spans="1:11" ht="15" customHeight="1">
      <c r="A26" s="687" t="s">
        <v>375</v>
      </c>
      <c r="B26" s="159">
        <v>19020.835538746</v>
      </c>
      <c r="C26" s="159">
        <v>19673.42734363</v>
      </c>
      <c r="D26" s="159">
        <v>20980.67132724</v>
      </c>
      <c r="E26" s="159">
        <v>21147.268140044</v>
      </c>
      <c r="F26" s="158">
        <v>652.5918048839994</v>
      </c>
      <c r="G26" s="6"/>
      <c r="H26" s="3">
        <v>3.4309313255700613</v>
      </c>
      <c r="I26" s="163">
        <v>166.59681280400036</v>
      </c>
      <c r="J26" s="6"/>
      <c r="K26" s="684">
        <v>0.7940490092311842</v>
      </c>
    </row>
    <row r="27" spans="1:11" ht="15" customHeight="1">
      <c r="A27" s="685" t="s">
        <v>376</v>
      </c>
      <c r="B27" s="159">
        <v>212449.75925412</v>
      </c>
      <c r="C27" s="159">
        <v>250687.07964218996</v>
      </c>
      <c r="D27" s="159">
        <v>282328.44923247</v>
      </c>
      <c r="E27" s="159">
        <v>272999.15476883</v>
      </c>
      <c r="F27" s="158">
        <v>38237.32038806996</v>
      </c>
      <c r="G27" s="2"/>
      <c r="H27" s="7">
        <v>17.998288405840324</v>
      </c>
      <c r="I27" s="163">
        <v>-9329.29446364002</v>
      </c>
      <c r="J27" s="14"/>
      <c r="K27" s="684">
        <v>-3.304411754820448</v>
      </c>
    </row>
    <row r="28" spans="1:11" ht="15" customHeight="1">
      <c r="A28" s="683" t="s">
        <v>377</v>
      </c>
      <c r="B28" s="156">
        <v>144591.61460822</v>
      </c>
      <c r="C28" s="156">
        <v>163146.1096961</v>
      </c>
      <c r="D28" s="156">
        <v>195574.80385723</v>
      </c>
      <c r="E28" s="156">
        <v>199856.00778519004</v>
      </c>
      <c r="F28" s="42">
        <v>18554.49508788</v>
      </c>
      <c r="G28" s="23"/>
      <c r="H28" s="3">
        <v>12.832345180012384</v>
      </c>
      <c r="I28" s="163">
        <v>4281.203927960043</v>
      </c>
      <c r="J28" s="23"/>
      <c r="K28" s="684">
        <v>2.1890365443420468</v>
      </c>
    </row>
    <row r="29" spans="1:11" ht="15" customHeight="1">
      <c r="A29" s="685" t="s">
        <v>378</v>
      </c>
      <c r="B29" s="156">
        <v>100175.227928</v>
      </c>
      <c r="C29" s="156">
        <v>118634.39938399999</v>
      </c>
      <c r="D29" s="156">
        <v>125759.98538</v>
      </c>
      <c r="E29" s="156">
        <v>139493.039223</v>
      </c>
      <c r="F29" s="42">
        <v>18459.171455999996</v>
      </c>
      <c r="G29" s="14"/>
      <c r="H29" s="4">
        <v>18.42688241175488</v>
      </c>
      <c r="I29" s="42">
        <v>13733.053843000002</v>
      </c>
      <c r="J29" s="14"/>
      <c r="K29" s="46">
        <v>10.920050444904085</v>
      </c>
    </row>
    <row r="30" spans="1:11" ht="15" customHeight="1">
      <c r="A30" s="685" t="s">
        <v>379</v>
      </c>
      <c r="B30" s="156">
        <v>12651.857</v>
      </c>
      <c r="C30" s="156">
        <v>11262.455</v>
      </c>
      <c r="D30" s="156">
        <v>15014.552</v>
      </c>
      <c r="E30" s="156">
        <v>14853.792000000001</v>
      </c>
      <c r="F30" s="42">
        <v>-1389.402</v>
      </c>
      <c r="G30" s="14"/>
      <c r="H30" s="4">
        <v>-10.981802908458418</v>
      </c>
      <c r="I30" s="42">
        <v>-160.7599999999984</v>
      </c>
      <c r="J30" s="14"/>
      <c r="K30" s="46">
        <v>-1.0706946167957485</v>
      </c>
    </row>
    <row r="31" spans="1:11" ht="15" customHeight="1">
      <c r="A31" s="685" t="s">
        <v>380</v>
      </c>
      <c r="B31" s="156">
        <v>23857.26192658</v>
      </c>
      <c r="C31" s="156">
        <v>26207.93713935</v>
      </c>
      <c r="D31" s="156">
        <v>45848.69630186</v>
      </c>
      <c r="E31" s="156">
        <v>35407.69377661</v>
      </c>
      <c r="F31" s="42">
        <v>2350.675212770002</v>
      </c>
      <c r="G31" s="14"/>
      <c r="H31" s="4">
        <v>9.853080458286176</v>
      </c>
      <c r="I31" s="42">
        <v>-10441.002525249998</v>
      </c>
      <c r="J31" s="14"/>
      <c r="K31" s="46">
        <v>-22.77273590618197</v>
      </c>
    </row>
    <row r="32" spans="1:11" ht="15" customHeight="1">
      <c r="A32" s="685" t="s">
        <v>381</v>
      </c>
      <c r="B32" s="156">
        <v>7907.2677536400015</v>
      </c>
      <c r="C32" s="156">
        <v>7041.3181727500005</v>
      </c>
      <c r="D32" s="156">
        <v>8951.570175370001</v>
      </c>
      <c r="E32" s="156">
        <v>10101.482785580001</v>
      </c>
      <c r="F32" s="42">
        <v>-865.949580890001</v>
      </c>
      <c r="G32" s="14"/>
      <c r="H32" s="4">
        <v>-10.951312234132619</v>
      </c>
      <c r="I32" s="42">
        <v>1149.91261021</v>
      </c>
      <c r="J32" s="14"/>
      <c r="K32" s="46">
        <v>12.8459319167709</v>
      </c>
    </row>
    <row r="33" spans="1:11" ht="15" customHeight="1">
      <c r="A33" s="687" t="s">
        <v>382</v>
      </c>
      <c r="B33" s="159">
        <v>3946.383837849993</v>
      </c>
      <c r="C33" s="159">
        <v>23998.824899690004</v>
      </c>
      <c r="D33" s="159">
        <v>0</v>
      </c>
      <c r="E33" s="159">
        <v>3364.20108074999</v>
      </c>
      <c r="F33" s="158">
        <v>20052.44106184001</v>
      </c>
      <c r="G33" s="6"/>
      <c r="H33" s="7">
        <v>508.12191326945697</v>
      </c>
      <c r="I33" s="158">
        <v>3364.20108074999</v>
      </c>
      <c r="J33" s="6"/>
      <c r="K33" s="691" t="s">
        <v>734</v>
      </c>
    </row>
    <row r="34" spans="1:11" ht="15" customHeight="1">
      <c r="A34" s="683" t="s">
        <v>383</v>
      </c>
      <c r="B34" s="156">
        <v>5657.570094</v>
      </c>
      <c r="C34" s="156">
        <v>5998.559779779999</v>
      </c>
      <c r="D34" s="156">
        <v>5991.7748791799995</v>
      </c>
      <c r="E34" s="156">
        <v>5522.813290729999</v>
      </c>
      <c r="F34" s="42">
        <v>340.9896857799995</v>
      </c>
      <c r="G34" s="14"/>
      <c r="H34" s="4">
        <v>6.027140276028183</v>
      </c>
      <c r="I34" s="42">
        <v>-468.9615884500008</v>
      </c>
      <c r="J34" s="14"/>
      <c r="K34" s="46">
        <v>-7.826755809527014</v>
      </c>
    </row>
    <row r="35" spans="1:11" ht="15" customHeight="1">
      <c r="A35" s="685" t="s">
        <v>386</v>
      </c>
      <c r="B35" s="156">
        <v>6.744394000000284</v>
      </c>
      <c r="C35" s="156">
        <v>173.53317977999973</v>
      </c>
      <c r="D35" s="156">
        <v>3.2576291799993515</v>
      </c>
      <c r="E35" s="156">
        <v>3.1758587299995424</v>
      </c>
      <c r="F35" s="42">
        <v>166.78878577999944</v>
      </c>
      <c r="G35" s="14"/>
      <c r="H35" s="4">
        <v>2472.9988458561647</v>
      </c>
      <c r="I35" s="42">
        <v>-0.08177044999980909</v>
      </c>
      <c r="J35" s="14"/>
      <c r="K35" s="46">
        <v>-2.5101214865660486</v>
      </c>
    </row>
    <row r="36" spans="1:11" ht="15" customHeight="1" hidden="1">
      <c r="A36" s="685" t="s">
        <v>243</v>
      </c>
      <c r="B36" s="156">
        <v>0</v>
      </c>
      <c r="C36" s="156">
        <v>0</v>
      </c>
      <c r="D36" s="156">
        <v>0</v>
      </c>
      <c r="E36" s="156">
        <v>0</v>
      </c>
      <c r="F36" s="42">
        <v>0</v>
      </c>
      <c r="G36" s="14"/>
      <c r="H36" s="4" t="e">
        <v>#DIV/0!</v>
      </c>
      <c r="I36" s="42">
        <v>0</v>
      </c>
      <c r="J36" s="14"/>
      <c r="K36" s="46" t="e">
        <v>#DIV/0!</v>
      </c>
    </row>
    <row r="37" spans="1:11" ht="15" customHeight="1" hidden="1">
      <c r="A37" s="685" t="s">
        <v>244</v>
      </c>
      <c r="B37" s="156">
        <v>0</v>
      </c>
      <c r="C37" s="156">
        <v>0</v>
      </c>
      <c r="D37" s="156">
        <v>0</v>
      </c>
      <c r="E37" s="156">
        <v>0</v>
      </c>
      <c r="F37" s="42">
        <v>0</v>
      </c>
      <c r="G37" s="14"/>
      <c r="H37" s="4" t="e">
        <v>#DIV/0!</v>
      </c>
      <c r="I37" s="42">
        <v>0</v>
      </c>
      <c r="J37" s="14"/>
      <c r="K37" s="46" t="e">
        <v>#DIV/0!</v>
      </c>
    </row>
    <row r="38" spans="1:11" ht="15" customHeight="1" hidden="1">
      <c r="A38" s="685" t="s">
        <v>245</v>
      </c>
      <c r="B38" s="156">
        <v>0</v>
      </c>
      <c r="C38" s="156">
        <v>0</v>
      </c>
      <c r="D38" s="156">
        <v>0</v>
      </c>
      <c r="E38" s="156">
        <v>0</v>
      </c>
      <c r="F38" s="42">
        <v>0</v>
      </c>
      <c r="G38" s="14"/>
      <c r="H38" s="4" t="e">
        <v>#DIV/0!</v>
      </c>
      <c r="I38" s="42">
        <v>0</v>
      </c>
      <c r="J38" s="14"/>
      <c r="K38" s="46" t="e">
        <v>#DIV/0!</v>
      </c>
    </row>
    <row r="39" spans="1:11" ht="15" customHeight="1" hidden="1">
      <c r="A39" s="685" t="s">
        <v>246</v>
      </c>
      <c r="B39" s="156">
        <v>0</v>
      </c>
      <c r="C39" s="156">
        <v>0</v>
      </c>
      <c r="D39" s="156">
        <v>0</v>
      </c>
      <c r="E39" s="156">
        <v>0</v>
      </c>
      <c r="F39" s="42">
        <v>0</v>
      </c>
      <c r="G39" s="14"/>
      <c r="H39" s="4" t="e">
        <v>#DIV/0!</v>
      </c>
      <c r="I39" s="42">
        <v>0</v>
      </c>
      <c r="J39" s="14"/>
      <c r="K39" s="46" t="e">
        <v>#DIV/0!</v>
      </c>
    </row>
    <row r="40" spans="1:11" ht="15" customHeight="1">
      <c r="A40" s="685" t="s">
        <v>695</v>
      </c>
      <c r="B40" s="156">
        <v>5650.825699999999</v>
      </c>
      <c r="C40" s="156">
        <v>5825.026599999999</v>
      </c>
      <c r="D40" s="156">
        <v>5988.51725</v>
      </c>
      <c r="E40" s="156">
        <v>5519.6374319999995</v>
      </c>
      <c r="F40" s="42">
        <v>174.20089999999982</v>
      </c>
      <c r="G40" s="14"/>
      <c r="H40" s="4">
        <v>3.0827512517329962</v>
      </c>
      <c r="I40" s="42">
        <v>-468.87981800000034</v>
      </c>
      <c r="J40" s="14"/>
      <c r="K40" s="46">
        <v>-7.829647948329786</v>
      </c>
    </row>
    <row r="41" spans="1:11" ht="15" customHeight="1" hidden="1">
      <c r="A41" s="685" t="s">
        <v>247</v>
      </c>
      <c r="B41" s="156">
        <v>0</v>
      </c>
      <c r="C41" s="156">
        <v>0</v>
      </c>
      <c r="D41" s="156">
        <v>0</v>
      </c>
      <c r="E41" s="156">
        <v>0</v>
      </c>
      <c r="F41" s="42">
        <v>0</v>
      </c>
      <c r="G41" s="14"/>
      <c r="H41" s="4" t="e">
        <v>#DIV/0!</v>
      </c>
      <c r="I41" s="42">
        <v>0</v>
      </c>
      <c r="J41" s="14"/>
      <c r="K41" s="46" t="e">
        <v>#DIV/0!</v>
      </c>
    </row>
    <row r="42" spans="1:11" ht="15" customHeight="1">
      <c r="A42" s="687" t="s">
        <v>387</v>
      </c>
      <c r="B42" s="159">
        <v>35730.63879408</v>
      </c>
      <c r="C42" s="159">
        <v>40219.531195899996</v>
      </c>
      <c r="D42" s="159">
        <v>46708.21402597</v>
      </c>
      <c r="E42" s="159">
        <v>47367.35909546</v>
      </c>
      <c r="F42" s="158">
        <v>4488.892401819998</v>
      </c>
      <c r="G42" s="6"/>
      <c r="H42" s="7">
        <v>12.563146233376987</v>
      </c>
      <c r="I42" s="158">
        <v>659.1450694899977</v>
      </c>
      <c r="J42" s="6"/>
      <c r="K42" s="679">
        <v>1.411197330566974</v>
      </c>
    </row>
    <row r="43" spans="1:11" ht="15" customHeight="1">
      <c r="A43" s="687" t="s">
        <v>388</v>
      </c>
      <c r="B43" s="159">
        <v>22523.55191997</v>
      </c>
      <c r="C43" s="159">
        <v>17324.049070719997</v>
      </c>
      <c r="D43" s="159">
        <v>34053.612470089996</v>
      </c>
      <c r="E43" s="159">
        <v>16888.773516700003</v>
      </c>
      <c r="F43" s="158">
        <v>-5199.502849250002</v>
      </c>
      <c r="G43" s="6"/>
      <c r="H43" s="7">
        <v>-23.084737557045703</v>
      </c>
      <c r="I43" s="158">
        <v>-17164.838953389994</v>
      </c>
      <c r="J43" s="6"/>
      <c r="K43" s="679">
        <v>-50.405339429014276</v>
      </c>
    </row>
    <row r="44" spans="1:11" ht="15" customHeight="1">
      <c r="A44" s="688" t="s">
        <v>389</v>
      </c>
      <c r="B44" s="156">
        <v>164656.646472394</v>
      </c>
      <c r="C44" s="156">
        <v>196655.526892</v>
      </c>
      <c r="D44" s="156">
        <v>218753.82648954002</v>
      </c>
      <c r="E44" s="156">
        <v>191881.584172676</v>
      </c>
      <c r="F44" s="42">
        <v>29960.750419605993</v>
      </c>
      <c r="G44" s="14" t="s">
        <v>337</v>
      </c>
      <c r="H44" s="4">
        <v>18.195894949572626</v>
      </c>
      <c r="I44" s="42">
        <v>-20383.842316864022</v>
      </c>
      <c r="J44" s="14" t="s">
        <v>338</v>
      </c>
      <c r="K44" s="46">
        <v>-9.31816491806085</v>
      </c>
    </row>
    <row r="45" spans="1:11" ht="15" customHeight="1">
      <c r="A45" s="688" t="s">
        <v>390</v>
      </c>
      <c r="B45" s="156">
        <v>-20065.031864174</v>
      </c>
      <c r="C45" s="156">
        <v>-33509.417195899994</v>
      </c>
      <c r="D45" s="156">
        <v>-23179.02263231002</v>
      </c>
      <c r="E45" s="156">
        <v>7974.423612514045</v>
      </c>
      <c r="F45" s="42">
        <v>-11406.250331726009</v>
      </c>
      <c r="G45" s="14" t="s">
        <v>337</v>
      </c>
      <c r="H45" s="4">
        <v>56.84641025709908</v>
      </c>
      <c r="I45" s="42">
        <v>24665.002244824012</v>
      </c>
      <c r="J45" s="14" t="s">
        <v>338</v>
      </c>
      <c r="K45" s="46">
        <v>-106.41088123552989</v>
      </c>
    </row>
    <row r="46" spans="1:11" ht="15" customHeight="1" thickBot="1">
      <c r="A46" s="689" t="s">
        <v>391</v>
      </c>
      <c r="B46" s="690">
        <v>39233.355175303994</v>
      </c>
      <c r="C46" s="690">
        <v>37870.15292298999</v>
      </c>
      <c r="D46" s="690">
        <v>59781.155168820005</v>
      </c>
      <c r="E46" s="690">
        <v>43108.864472115994</v>
      </c>
      <c r="F46" s="43">
        <v>-3401.332252314004</v>
      </c>
      <c r="G46" s="15" t="s">
        <v>337</v>
      </c>
      <c r="H46" s="16">
        <v>-8.669491143737364</v>
      </c>
      <c r="I46" s="43">
        <v>-10183.890696704011</v>
      </c>
      <c r="J46" s="15" t="s">
        <v>338</v>
      </c>
      <c r="K46" s="47">
        <v>-17.035285898951</v>
      </c>
    </row>
    <row r="47" spans="1:3" ht="15" customHeight="1">
      <c r="A47" s="451" t="s">
        <v>235</v>
      </c>
      <c r="B47" s="452"/>
      <c r="C47" s="452"/>
    </row>
    <row r="48" spans="1:9" ht="15" customHeight="1">
      <c r="A48" s="451" t="s">
        <v>236</v>
      </c>
      <c r="B48" s="40"/>
      <c r="C48" s="40"/>
      <c r="I48" s="1" t="s">
        <v>347</v>
      </c>
    </row>
    <row r="49" spans="1:3" ht="15" customHeight="1">
      <c r="A49" s="48" t="s">
        <v>635</v>
      </c>
      <c r="B49" s="68"/>
      <c r="C49" s="68"/>
    </row>
    <row r="50" ht="12.75">
      <c r="A50" s="119"/>
    </row>
    <row r="51" ht="12.75">
      <c r="A51" s="120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">
      <selection activeCell="A2" sqref="A2:K2"/>
    </sheetView>
  </sheetViews>
  <sheetFormatPr defaultColWidth="9.140625" defaultRowHeight="12.75"/>
  <cols>
    <col min="1" max="1" width="35.8515625" style="9" customWidth="1"/>
    <col min="2" max="2" width="10.8515625" style="9" customWidth="1"/>
    <col min="3" max="3" width="11.57421875" style="9" customWidth="1"/>
    <col min="4" max="4" width="11.28125" style="9" customWidth="1"/>
    <col min="5" max="5" width="11.00390625" style="9" customWidth="1"/>
    <col min="6" max="6" width="11.421875" style="9" customWidth="1"/>
    <col min="7" max="7" width="2.28125" style="9" customWidth="1"/>
    <col min="8" max="8" width="8.421875" style="9" customWidth="1"/>
    <col min="9" max="9" width="9.8515625" style="9" customWidth="1"/>
    <col min="10" max="10" width="2.421875" style="9" customWidth="1"/>
    <col min="11" max="11" width="8.8515625" style="9" customWidth="1"/>
    <col min="12" max="16384" width="9.140625" style="9" customWidth="1"/>
  </cols>
  <sheetData>
    <row r="1" spans="1:11" ht="12.75">
      <c r="A1" s="801" t="s">
        <v>425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2" ht="15.75">
      <c r="A2" s="802" t="s">
        <v>657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51"/>
    </row>
    <row r="3" spans="1:12" ht="13.5" thickBot="1">
      <c r="A3" s="17"/>
      <c r="B3" s="14"/>
      <c r="C3" s="14"/>
      <c r="D3" s="14"/>
      <c r="E3" s="14"/>
      <c r="F3" s="14"/>
      <c r="G3" s="14"/>
      <c r="H3" s="14"/>
      <c r="J3" s="14"/>
      <c r="K3" s="681" t="s">
        <v>692</v>
      </c>
      <c r="L3" s="11"/>
    </row>
    <row r="4" spans="1:11" ht="12.75">
      <c r="A4" s="558"/>
      <c r="B4" s="692" t="s">
        <v>347</v>
      </c>
      <c r="C4" s="693"/>
      <c r="D4" s="693" t="s">
        <v>347</v>
      </c>
      <c r="E4" s="693"/>
      <c r="F4" s="791" t="s">
        <v>385</v>
      </c>
      <c r="G4" s="792"/>
      <c r="H4" s="792"/>
      <c r="I4" s="792"/>
      <c r="J4" s="792"/>
      <c r="K4" s="793"/>
    </row>
    <row r="5" spans="1:11" ht="12.75">
      <c r="A5" s="559"/>
      <c r="B5" s="165">
        <v>2008</v>
      </c>
      <c r="C5" s="30">
        <v>2009</v>
      </c>
      <c r="D5" s="30">
        <v>2009</v>
      </c>
      <c r="E5" s="30">
        <v>2010</v>
      </c>
      <c r="F5" s="794" t="s">
        <v>266</v>
      </c>
      <c r="G5" s="815">
        <v>0</v>
      </c>
      <c r="H5" s="816">
        <v>0</v>
      </c>
      <c r="I5" s="794" t="s">
        <v>736</v>
      </c>
      <c r="J5" s="815">
        <v>0</v>
      </c>
      <c r="K5" s="804">
        <v>0</v>
      </c>
    </row>
    <row r="6" spans="1:11" ht="13.5" thickBot="1">
      <c r="A6" s="560"/>
      <c r="B6" s="166" t="s">
        <v>348</v>
      </c>
      <c r="C6" s="167" t="s">
        <v>642</v>
      </c>
      <c r="D6" s="167" t="s">
        <v>350</v>
      </c>
      <c r="E6" s="167" t="s">
        <v>232</v>
      </c>
      <c r="F6" s="166" t="s">
        <v>351</v>
      </c>
      <c r="G6" s="167" t="s">
        <v>347</v>
      </c>
      <c r="H6" s="168" t="s">
        <v>428</v>
      </c>
      <c r="I6" s="167" t="s">
        <v>351</v>
      </c>
      <c r="J6" s="167" t="s">
        <v>347</v>
      </c>
      <c r="K6" s="694" t="s">
        <v>428</v>
      </c>
    </row>
    <row r="7" spans="1:12" ht="15" customHeight="1">
      <c r="A7" s="18" t="s">
        <v>392</v>
      </c>
      <c r="B7" s="156">
        <v>421523.71640756994</v>
      </c>
      <c r="C7" s="156">
        <v>472828.79920000007</v>
      </c>
      <c r="D7" s="156">
        <v>549828.464</v>
      </c>
      <c r="E7" s="156">
        <v>571399.578</v>
      </c>
      <c r="F7" s="14">
        <v>51305.08279243013</v>
      </c>
      <c r="G7" s="14"/>
      <c r="H7" s="4">
        <v>12.171339546366925</v>
      </c>
      <c r="I7" s="14">
        <v>21571.113999999943</v>
      </c>
      <c r="J7" s="14"/>
      <c r="K7" s="695">
        <v>3.92324432297851</v>
      </c>
      <c r="L7" s="1"/>
    </row>
    <row r="8" spans="1:12" ht="15" customHeight="1">
      <c r="A8" s="18" t="s">
        <v>393</v>
      </c>
      <c r="B8" s="156">
        <v>54124.356999999996</v>
      </c>
      <c r="C8" s="156">
        <v>53191.653</v>
      </c>
      <c r="D8" s="156">
        <v>69489.547</v>
      </c>
      <c r="E8" s="156">
        <v>72291.711</v>
      </c>
      <c r="F8" s="14">
        <v>-932.7039999999979</v>
      </c>
      <c r="G8" s="14"/>
      <c r="H8" s="4">
        <v>-1.7232611188341656</v>
      </c>
      <c r="I8" s="14">
        <v>2802.1639999999898</v>
      </c>
      <c r="J8" s="14"/>
      <c r="K8" s="695">
        <v>4.032497146657165</v>
      </c>
      <c r="L8" s="1"/>
    </row>
    <row r="9" spans="1:12" ht="15" customHeight="1">
      <c r="A9" s="18" t="s">
        <v>394</v>
      </c>
      <c r="B9" s="156">
        <v>46261.464</v>
      </c>
      <c r="C9" s="156">
        <v>45293.438</v>
      </c>
      <c r="D9" s="156">
        <v>61749.25600000001</v>
      </c>
      <c r="E9" s="156">
        <v>59554.513</v>
      </c>
      <c r="F9" s="14">
        <v>-968.025999999998</v>
      </c>
      <c r="G9" s="14"/>
      <c r="H9" s="4">
        <v>-2.0925105180415344</v>
      </c>
      <c r="I9" s="14">
        <v>-2194.7430000000095</v>
      </c>
      <c r="J9" s="14"/>
      <c r="K9" s="695">
        <v>-3.5542825001810696</v>
      </c>
      <c r="L9" s="1"/>
    </row>
    <row r="10" spans="1:12" ht="15" customHeight="1">
      <c r="A10" s="18" t="s">
        <v>395</v>
      </c>
      <c r="B10" s="156">
        <v>7862.892999999999</v>
      </c>
      <c r="C10" s="156">
        <v>7898.214999999999</v>
      </c>
      <c r="D10" s="156">
        <v>7740.291</v>
      </c>
      <c r="E10" s="156">
        <v>12737.198</v>
      </c>
      <c r="F10" s="14">
        <v>35.322000000000116</v>
      </c>
      <c r="G10" s="14"/>
      <c r="H10" s="4">
        <v>0.44922396883691695</v>
      </c>
      <c r="I10" s="14">
        <v>4996.907</v>
      </c>
      <c r="J10" s="14"/>
      <c r="K10" s="695">
        <v>64.5570948172362</v>
      </c>
      <c r="L10" s="1"/>
    </row>
    <row r="11" spans="1:12" ht="15" customHeight="1">
      <c r="A11" s="18" t="s">
        <v>396</v>
      </c>
      <c r="B11" s="156">
        <v>211406.425</v>
      </c>
      <c r="C11" s="156">
        <v>240400.818</v>
      </c>
      <c r="D11" s="156">
        <v>259872.418</v>
      </c>
      <c r="E11" s="156">
        <v>263573.252</v>
      </c>
      <c r="F11" s="14">
        <v>28994.39300000001</v>
      </c>
      <c r="G11" s="14"/>
      <c r="H11" s="4">
        <v>13.715000856762046</v>
      </c>
      <c r="I11" s="14">
        <v>3700.8339999999735</v>
      </c>
      <c r="J11" s="14"/>
      <c r="K11" s="695">
        <v>1.4240964964584943</v>
      </c>
      <c r="L11" s="1"/>
    </row>
    <row r="12" spans="1:12" ht="15" customHeight="1">
      <c r="A12" s="18" t="s">
        <v>394</v>
      </c>
      <c r="B12" s="156">
        <v>203770.97</v>
      </c>
      <c r="C12" s="156">
        <v>231340.017</v>
      </c>
      <c r="D12" s="156">
        <v>250300.948</v>
      </c>
      <c r="E12" s="156">
        <v>254688.93</v>
      </c>
      <c r="F12" s="14">
        <v>27569.04699999999</v>
      </c>
      <c r="G12" s="14"/>
      <c r="H12" s="4">
        <v>13.529428161430449</v>
      </c>
      <c r="I12" s="14">
        <v>4387.981999999989</v>
      </c>
      <c r="J12" s="14"/>
      <c r="K12" s="695">
        <v>1.7530824533672915</v>
      </c>
      <c r="L12" s="1"/>
    </row>
    <row r="13" spans="1:12" ht="15" customHeight="1">
      <c r="A13" s="18" t="s">
        <v>395</v>
      </c>
      <c r="B13" s="156">
        <v>7635.455</v>
      </c>
      <c r="C13" s="156">
        <v>9060.801</v>
      </c>
      <c r="D13" s="156">
        <v>9571.47</v>
      </c>
      <c r="E13" s="156">
        <v>8884.322</v>
      </c>
      <c r="F13" s="14">
        <v>1425.3459999999995</v>
      </c>
      <c r="G13" s="14"/>
      <c r="H13" s="4">
        <v>18.66746644437037</v>
      </c>
      <c r="I13" s="14">
        <v>-687.1479999999992</v>
      </c>
      <c r="J13" s="14"/>
      <c r="K13" s="695">
        <v>-7.179127135121348</v>
      </c>
      <c r="L13" s="1"/>
    </row>
    <row r="14" spans="1:12" ht="15" customHeight="1">
      <c r="A14" s="18" t="s">
        <v>397</v>
      </c>
      <c r="B14" s="156">
        <v>152364.29040756996</v>
      </c>
      <c r="C14" s="156">
        <v>175538.68720000001</v>
      </c>
      <c r="D14" s="156">
        <v>216006.133</v>
      </c>
      <c r="E14" s="156">
        <v>230854.861</v>
      </c>
      <c r="F14" s="14">
        <v>23174.396792430052</v>
      </c>
      <c r="G14" s="14"/>
      <c r="H14" s="4">
        <v>15.209861005120837</v>
      </c>
      <c r="I14" s="14">
        <v>14848.728000000003</v>
      </c>
      <c r="J14" s="14"/>
      <c r="K14" s="695">
        <v>6.874215927933862</v>
      </c>
      <c r="L14" s="1"/>
    </row>
    <row r="15" spans="1:12" ht="15" customHeight="1">
      <c r="A15" s="18" t="s">
        <v>394</v>
      </c>
      <c r="B15" s="156">
        <v>133633.57798791997</v>
      </c>
      <c r="C15" s="156">
        <v>147066.222</v>
      </c>
      <c r="D15" s="156">
        <v>181523.147</v>
      </c>
      <c r="E15" s="156">
        <v>202746.556</v>
      </c>
      <c r="F15" s="14">
        <v>13432.64401208004</v>
      </c>
      <c r="G15" s="14"/>
      <c r="H15" s="4">
        <v>10.051847907038983</v>
      </c>
      <c r="I15" s="14">
        <v>21223.409000000014</v>
      </c>
      <c r="J15" s="14"/>
      <c r="K15" s="695">
        <v>11.69184721108874</v>
      </c>
      <c r="L15" s="1"/>
    </row>
    <row r="16" spans="1:12" ht="15" customHeight="1">
      <c r="A16" s="18" t="s">
        <v>395</v>
      </c>
      <c r="B16" s="156">
        <v>18730.712419650004</v>
      </c>
      <c r="C16" s="156">
        <v>28472.4652</v>
      </c>
      <c r="D16" s="156">
        <v>34482.986</v>
      </c>
      <c r="E16" s="156">
        <v>28108.305000000004</v>
      </c>
      <c r="F16" s="14">
        <v>9741.752780349994</v>
      </c>
      <c r="G16" s="14"/>
      <c r="H16" s="4">
        <v>52.00951550636228</v>
      </c>
      <c r="I16" s="14">
        <v>-6374.680999999993</v>
      </c>
      <c r="J16" s="14"/>
      <c r="K16" s="695">
        <v>-18.486453000328897</v>
      </c>
      <c r="L16" s="1"/>
    </row>
    <row r="17" spans="1:12" ht="15" customHeight="1">
      <c r="A17" s="18" t="s">
        <v>398</v>
      </c>
      <c r="B17" s="157">
        <v>3628.6440000000002</v>
      </c>
      <c r="C17" s="157">
        <v>3697.6410000000005</v>
      </c>
      <c r="D17" s="157">
        <v>4460.366</v>
      </c>
      <c r="E17" s="157">
        <v>4679.754</v>
      </c>
      <c r="F17" s="14">
        <v>68.9970000000003</v>
      </c>
      <c r="G17" s="14"/>
      <c r="H17" s="4">
        <v>1.901454096902322</v>
      </c>
      <c r="I17" s="14">
        <v>219.38799999999992</v>
      </c>
      <c r="J17" s="14"/>
      <c r="K17" s="695">
        <v>4.918609818118063</v>
      </c>
      <c r="L17" s="1"/>
    </row>
    <row r="18" spans="1:12" ht="15" customHeight="1">
      <c r="A18" s="696" t="s">
        <v>401</v>
      </c>
      <c r="B18" s="159">
        <v>660.655</v>
      </c>
      <c r="C18" s="159">
        <v>0</v>
      </c>
      <c r="D18" s="159">
        <v>0</v>
      </c>
      <c r="E18" s="159">
        <v>21171.5</v>
      </c>
      <c r="F18" s="6">
        <v>-660.655</v>
      </c>
      <c r="G18" s="6"/>
      <c r="H18" s="7">
        <v>-100</v>
      </c>
      <c r="I18" s="158">
        <v>21171.5</v>
      </c>
      <c r="J18" s="6"/>
      <c r="K18" s="764" t="s">
        <v>734</v>
      </c>
      <c r="L18" s="1"/>
    </row>
    <row r="19" spans="1:12" ht="15" customHeight="1">
      <c r="A19" s="696" t="s">
        <v>402</v>
      </c>
      <c r="B19" s="157">
        <v>1911.9830000000002</v>
      </c>
      <c r="C19" s="157">
        <v>1739.78</v>
      </c>
      <c r="D19" s="157">
        <v>1670.771</v>
      </c>
      <c r="E19" s="157">
        <v>564.643</v>
      </c>
      <c r="F19" s="6">
        <v>-172.2030000000002</v>
      </c>
      <c r="G19" s="6"/>
      <c r="H19" s="173">
        <v>-9.006513133223475</v>
      </c>
      <c r="I19" s="6">
        <v>-1106.128</v>
      </c>
      <c r="J19" s="6"/>
      <c r="K19" s="697">
        <v>-66.20464444259567</v>
      </c>
      <c r="L19" s="1"/>
    </row>
    <row r="20" spans="1:12" ht="15" customHeight="1">
      <c r="A20" s="698" t="s">
        <v>403</v>
      </c>
      <c r="B20" s="155">
        <v>124993.88783103999</v>
      </c>
      <c r="C20" s="155">
        <v>137879.03730113</v>
      </c>
      <c r="D20" s="155">
        <v>154367.24130112998</v>
      </c>
      <c r="E20" s="155">
        <v>178255.1850002</v>
      </c>
      <c r="F20" s="23">
        <v>12885.149470090022</v>
      </c>
      <c r="G20" s="23"/>
      <c r="H20" s="3">
        <v>10.308623640467502</v>
      </c>
      <c r="I20" s="23">
        <v>23887.94369907002</v>
      </c>
      <c r="J20" s="23"/>
      <c r="K20" s="699">
        <v>15.474749368922716</v>
      </c>
      <c r="L20" s="1"/>
    </row>
    <row r="21" spans="1:12" ht="15" customHeight="1">
      <c r="A21" s="18" t="s">
        <v>404</v>
      </c>
      <c r="B21" s="156">
        <v>31750.303000000004</v>
      </c>
      <c r="C21" s="156">
        <v>34531.228</v>
      </c>
      <c r="D21" s="156">
        <v>40738.281</v>
      </c>
      <c r="E21" s="156">
        <v>44179.294</v>
      </c>
      <c r="F21" s="14">
        <v>2780.9249999999993</v>
      </c>
      <c r="G21" s="14"/>
      <c r="H21" s="4">
        <v>8.758735310337034</v>
      </c>
      <c r="I21" s="14">
        <v>3441.012999999999</v>
      </c>
      <c r="J21" s="14"/>
      <c r="K21" s="695">
        <v>8.446632787475737</v>
      </c>
      <c r="L21" s="1"/>
    </row>
    <row r="22" spans="1:12" ht="15" customHeight="1">
      <c r="A22" s="18" t="s">
        <v>405</v>
      </c>
      <c r="B22" s="156">
        <v>3529.911831039998</v>
      </c>
      <c r="C22" s="156">
        <v>9321.876301130002</v>
      </c>
      <c r="D22" s="156">
        <v>13359.456301129994</v>
      </c>
      <c r="E22" s="156">
        <v>19550.440000199993</v>
      </c>
      <c r="F22" s="14">
        <v>5791.9644700900035</v>
      </c>
      <c r="G22" s="14"/>
      <c r="H22" s="4">
        <v>164.08241189365768</v>
      </c>
      <c r="I22" s="14">
        <v>6190.983699069999</v>
      </c>
      <c r="J22" s="14"/>
      <c r="K22" s="695">
        <v>46.34158426452086</v>
      </c>
      <c r="L22" s="1"/>
    </row>
    <row r="23" spans="1:12" ht="15" customHeight="1">
      <c r="A23" s="18" t="s">
        <v>406</v>
      </c>
      <c r="B23" s="156">
        <v>89713.673</v>
      </c>
      <c r="C23" s="156">
        <v>94025.93299999999</v>
      </c>
      <c r="D23" s="156">
        <v>100269.504</v>
      </c>
      <c r="E23" s="156">
        <v>114525.451</v>
      </c>
      <c r="F23" s="14">
        <v>4312.259999999995</v>
      </c>
      <c r="G23" s="14"/>
      <c r="H23" s="4">
        <v>4.806692063538626</v>
      </c>
      <c r="I23" s="14">
        <v>14255.947</v>
      </c>
      <c r="J23" s="14"/>
      <c r="K23" s="695">
        <v>14.217629918664004</v>
      </c>
      <c r="L23" s="1"/>
    </row>
    <row r="24" spans="1:16" ht="15" customHeight="1">
      <c r="A24" s="696" t="s">
        <v>726</v>
      </c>
      <c r="B24" s="159">
        <v>549090.2422386099</v>
      </c>
      <c r="C24" s="159">
        <v>612447.6165011302</v>
      </c>
      <c r="D24" s="159">
        <v>705866.4763011299</v>
      </c>
      <c r="E24" s="159">
        <v>771390.9060002</v>
      </c>
      <c r="F24" s="6">
        <v>63357.37426252023</v>
      </c>
      <c r="G24" s="6"/>
      <c r="H24" s="7">
        <v>11.538608663708134</v>
      </c>
      <c r="I24" s="6">
        <v>65524.42969907005</v>
      </c>
      <c r="J24" s="6"/>
      <c r="K24" s="697">
        <v>9.282836329390525</v>
      </c>
      <c r="L24" s="1"/>
      <c r="M24" s="800"/>
      <c r="N24" s="800"/>
      <c r="O24" s="800"/>
      <c r="P24" s="800"/>
    </row>
    <row r="25" spans="1:16" ht="15" customHeight="1">
      <c r="A25" s="698" t="s">
        <v>407</v>
      </c>
      <c r="B25" s="156">
        <v>79010.51392658001</v>
      </c>
      <c r="C25" s="156">
        <v>88306.28813935</v>
      </c>
      <c r="D25" s="156">
        <v>116107.53230186002</v>
      </c>
      <c r="E25" s="156">
        <v>102603.22677661001</v>
      </c>
      <c r="F25" s="23">
        <v>9295.77421276999</v>
      </c>
      <c r="G25" s="23"/>
      <c r="H25" s="3">
        <v>11.765236992899483</v>
      </c>
      <c r="I25" s="23">
        <v>-13504.305525250005</v>
      </c>
      <c r="J25" s="23"/>
      <c r="K25" s="699">
        <v>-11.63086085590131</v>
      </c>
      <c r="L25" s="1"/>
      <c r="M25" s="1"/>
      <c r="N25" s="1"/>
      <c r="O25" s="1"/>
      <c r="P25" s="1"/>
    </row>
    <row r="26" spans="1:12" ht="15" customHeight="1">
      <c r="A26" s="18" t="s">
        <v>408</v>
      </c>
      <c r="B26" s="156">
        <v>12651.857</v>
      </c>
      <c r="C26" s="156">
        <v>11262.455</v>
      </c>
      <c r="D26" s="156">
        <v>15014.552</v>
      </c>
      <c r="E26" s="156">
        <v>14853.792000000001</v>
      </c>
      <c r="F26" s="14">
        <v>-1389.402</v>
      </c>
      <c r="G26" s="14"/>
      <c r="H26" s="4">
        <v>-10.981802908458418</v>
      </c>
      <c r="I26" s="14">
        <v>-160.7599999999984</v>
      </c>
      <c r="J26" s="14"/>
      <c r="K26" s="695">
        <v>-1.0706946167957485</v>
      </c>
      <c r="L26" s="1"/>
    </row>
    <row r="27" spans="1:12" ht="15" customHeight="1">
      <c r="A27" s="18" t="s">
        <v>409</v>
      </c>
      <c r="B27" s="156">
        <v>23857.26192658</v>
      </c>
      <c r="C27" s="156">
        <v>26207.93713935</v>
      </c>
      <c r="D27" s="156">
        <v>45848.69630186</v>
      </c>
      <c r="E27" s="156">
        <v>35407.69377661</v>
      </c>
      <c r="F27" s="14">
        <v>2350.675212770002</v>
      </c>
      <c r="G27" s="14"/>
      <c r="H27" s="4">
        <v>9.853080458286176</v>
      </c>
      <c r="I27" s="14">
        <v>-10441.002525249998</v>
      </c>
      <c r="J27" s="14"/>
      <c r="K27" s="695">
        <v>-22.77273590618197</v>
      </c>
      <c r="L27" s="1"/>
    </row>
    <row r="28" spans="1:12" ht="15" customHeight="1">
      <c r="A28" s="18" t="s">
        <v>410</v>
      </c>
      <c r="B28" s="156">
        <v>358.83</v>
      </c>
      <c r="C28" s="156">
        <v>685.513</v>
      </c>
      <c r="D28" s="156">
        <v>824.783</v>
      </c>
      <c r="E28" s="156">
        <v>607.865</v>
      </c>
      <c r="F28" s="14">
        <v>326.683</v>
      </c>
      <c r="G28" s="14"/>
      <c r="H28" s="4">
        <v>91.04116155282445</v>
      </c>
      <c r="I28" s="14">
        <v>-216.918</v>
      </c>
      <c r="J28" s="14"/>
      <c r="K28" s="695">
        <v>-26.300008608324855</v>
      </c>
      <c r="L28" s="1"/>
    </row>
    <row r="29" spans="1:12" ht="15" customHeight="1">
      <c r="A29" s="18" t="s">
        <v>411</v>
      </c>
      <c r="B29" s="156">
        <v>41100.596000000005</v>
      </c>
      <c r="C29" s="156">
        <v>47602.671</v>
      </c>
      <c r="D29" s="156">
        <v>53409.34</v>
      </c>
      <c r="E29" s="156">
        <v>49870.965000000004</v>
      </c>
      <c r="F29" s="14">
        <v>6502.074999999997</v>
      </c>
      <c r="G29" s="14"/>
      <c r="H29" s="4">
        <v>15.819904412091729</v>
      </c>
      <c r="I29" s="14">
        <v>-3538.375</v>
      </c>
      <c r="J29" s="14"/>
      <c r="K29" s="695">
        <v>-6.62501165526479</v>
      </c>
      <c r="L29" s="1"/>
    </row>
    <row r="30" spans="1:12" ht="15" customHeight="1">
      <c r="A30" s="18" t="s">
        <v>412</v>
      </c>
      <c r="B30" s="157">
        <v>1041.969</v>
      </c>
      <c r="C30" s="157">
        <v>2547.712</v>
      </c>
      <c r="D30" s="157">
        <v>1010.1610000000001</v>
      </c>
      <c r="E30" s="157">
        <v>1862.911</v>
      </c>
      <c r="F30" s="14">
        <v>1505.743</v>
      </c>
      <c r="G30" s="14"/>
      <c r="H30" s="4">
        <v>144.50938559592464</v>
      </c>
      <c r="I30" s="14">
        <v>852.75</v>
      </c>
      <c r="J30" s="14"/>
      <c r="K30" s="695">
        <v>84.41723646032662</v>
      </c>
      <c r="L30" s="1"/>
    </row>
    <row r="31" spans="1:15" ht="15" customHeight="1">
      <c r="A31" s="700" t="s">
        <v>413</v>
      </c>
      <c r="B31" s="155">
        <v>420242.59400000004</v>
      </c>
      <c r="C31" s="155">
        <v>461301.1489999999</v>
      </c>
      <c r="D31" s="155">
        <v>518591.53199999995</v>
      </c>
      <c r="E31" s="155">
        <v>587357.7449999999</v>
      </c>
      <c r="F31" s="174">
        <v>41058.55499999988</v>
      </c>
      <c r="G31" s="174"/>
      <c r="H31" s="175">
        <v>9.770203112728709</v>
      </c>
      <c r="I31" s="174">
        <v>68766.21299999993</v>
      </c>
      <c r="J31" s="174"/>
      <c r="K31" s="701">
        <v>13.260188174457104</v>
      </c>
      <c r="L31" s="1"/>
      <c r="M31" s="1"/>
      <c r="N31" s="1"/>
      <c r="O31" s="1"/>
    </row>
    <row r="32" spans="1:12" ht="15" customHeight="1">
      <c r="A32" s="18" t="s">
        <v>414</v>
      </c>
      <c r="B32" s="156">
        <v>72100.225</v>
      </c>
      <c r="C32" s="156">
        <v>67965.77500000001</v>
      </c>
      <c r="D32" s="156">
        <v>71949.125</v>
      </c>
      <c r="E32" s="156">
        <v>65888.35</v>
      </c>
      <c r="F32" s="14">
        <v>-4134.45</v>
      </c>
      <c r="G32" s="14"/>
      <c r="H32" s="4">
        <v>-5.734309428299283</v>
      </c>
      <c r="I32" s="14">
        <v>-6060.774999999994</v>
      </c>
      <c r="J32" s="14"/>
      <c r="K32" s="695">
        <v>-8.423695215195451</v>
      </c>
      <c r="L32" s="1"/>
    </row>
    <row r="33" spans="1:12" ht="15" customHeight="1">
      <c r="A33" s="18" t="s">
        <v>415</v>
      </c>
      <c r="B33" s="156">
        <v>5635.474400000001</v>
      </c>
      <c r="C33" s="156">
        <v>6102.12</v>
      </c>
      <c r="D33" s="156">
        <v>5080.933999999999</v>
      </c>
      <c r="E33" s="156">
        <v>5626.268</v>
      </c>
      <c r="F33" s="14">
        <v>466.6455999999989</v>
      </c>
      <c r="G33" s="14"/>
      <c r="H33" s="4">
        <v>8.280502525217733</v>
      </c>
      <c r="I33" s="14">
        <v>545.3340000000007</v>
      </c>
      <c r="J33" s="14"/>
      <c r="K33" s="695">
        <v>10.732947918630725</v>
      </c>
      <c r="L33" s="1"/>
    </row>
    <row r="34" spans="1:12" ht="15" customHeight="1">
      <c r="A34" s="18" t="s">
        <v>416</v>
      </c>
      <c r="B34" s="156">
        <v>4245.416</v>
      </c>
      <c r="C34" s="156">
        <v>4414.351000000001</v>
      </c>
      <c r="D34" s="156">
        <v>7328.775</v>
      </c>
      <c r="E34" s="156">
        <v>5918.131</v>
      </c>
      <c r="F34" s="14">
        <v>168.935</v>
      </c>
      <c r="G34" s="14"/>
      <c r="H34" s="4">
        <v>3.9792331305106585</v>
      </c>
      <c r="I34" s="14">
        <v>-1410.6439999999993</v>
      </c>
      <c r="J34" s="14"/>
      <c r="K34" s="695">
        <v>-19.248018939045057</v>
      </c>
      <c r="L34" s="1"/>
    </row>
    <row r="35" spans="1:12" ht="15" customHeight="1">
      <c r="A35" s="18" t="s">
        <v>730</v>
      </c>
      <c r="B35" s="156">
        <v>1238.352</v>
      </c>
      <c r="C35" s="156">
        <v>1237.265</v>
      </c>
      <c r="D35" s="156">
        <v>1177.667</v>
      </c>
      <c r="E35" s="156">
        <v>1381.905</v>
      </c>
      <c r="F35" s="14">
        <v>-1.0870000000002165</v>
      </c>
      <c r="G35" s="14"/>
      <c r="H35" s="4">
        <v>-0.08777795004976101</v>
      </c>
      <c r="I35" s="14">
        <v>204.23800000000006</v>
      </c>
      <c r="J35" s="14"/>
      <c r="K35" s="695">
        <v>17.342593449591444</v>
      </c>
      <c r="L35" s="1"/>
    </row>
    <row r="36" spans="1:12" ht="15" customHeight="1">
      <c r="A36" s="18" t="s">
        <v>731</v>
      </c>
      <c r="B36" s="156">
        <v>3007.064</v>
      </c>
      <c r="C36" s="156">
        <v>3177.0860000000002</v>
      </c>
      <c r="D36" s="156">
        <v>6151.108</v>
      </c>
      <c r="E36" s="156">
        <v>4536.226000000001</v>
      </c>
      <c r="F36" s="14">
        <v>170.0220000000004</v>
      </c>
      <c r="G36" s="14"/>
      <c r="H36" s="4">
        <v>5.654086510962201</v>
      </c>
      <c r="I36" s="14">
        <v>-1614.8819999999996</v>
      </c>
      <c r="J36" s="14"/>
      <c r="K36" s="695">
        <v>-26.25351400105476</v>
      </c>
      <c r="L36" s="1"/>
    </row>
    <row r="37" spans="1:12" ht="15" customHeight="1">
      <c r="A37" s="18" t="s">
        <v>732</v>
      </c>
      <c r="B37" s="156">
        <v>336780.9976</v>
      </c>
      <c r="C37" s="156">
        <v>381337.88399999996</v>
      </c>
      <c r="D37" s="156">
        <v>432671.478</v>
      </c>
      <c r="E37" s="156">
        <v>509146.225</v>
      </c>
      <c r="F37" s="14">
        <v>44556.88639999996</v>
      </c>
      <c r="G37" s="14"/>
      <c r="H37" s="4">
        <v>13.230225789912547</v>
      </c>
      <c r="I37" s="14">
        <v>76474.74699999997</v>
      </c>
      <c r="J37" s="14"/>
      <c r="K37" s="695">
        <v>17.67501462160165</v>
      </c>
      <c r="L37" s="1"/>
    </row>
    <row r="38" spans="1:12" ht="15" customHeight="1">
      <c r="A38" s="18" t="s">
        <v>417</v>
      </c>
      <c r="B38" s="156">
        <v>307272.0976</v>
      </c>
      <c r="C38" s="156">
        <v>350876.98399999994</v>
      </c>
      <c r="D38" s="156">
        <v>404431.978</v>
      </c>
      <c r="E38" s="156">
        <v>477844.725</v>
      </c>
      <c r="F38" s="14">
        <v>43604.88639999996</v>
      </c>
      <c r="G38" s="14"/>
      <c r="H38" s="4">
        <v>14.190968441515908</v>
      </c>
      <c r="I38" s="14">
        <v>73412.74699999997</v>
      </c>
      <c r="J38" s="14"/>
      <c r="K38" s="695">
        <v>18.15206289152535</v>
      </c>
      <c r="L38" s="1"/>
    </row>
    <row r="39" spans="1:12" ht="15" customHeight="1">
      <c r="A39" s="18" t="s">
        <v>418</v>
      </c>
      <c r="B39" s="156">
        <v>29508.9</v>
      </c>
      <c r="C39" s="156">
        <v>30460.9</v>
      </c>
      <c r="D39" s="156">
        <v>28239.5</v>
      </c>
      <c r="E39" s="156">
        <v>31301.5</v>
      </c>
      <c r="F39" s="14">
        <v>952</v>
      </c>
      <c r="G39" s="14"/>
      <c r="H39" s="4">
        <v>3.226145332425132</v>
      </c>
      <c r="I39" s="14">
        <v>3062</v>
      </c>
      <c r="J39" s="14"/>
      <c r="K39" s="695">
        <v>10.842968182864428</v>
      </c>
      <c r="L39" s="1"/>
    </row>
    <row r="40" spans="1:12" ht="15" customHeight="1">
      <c r="A40" s="18" t="s">
        <v>419</v>
      </c>
      <c r="B40" s="156">
        <v>1480.481</v>
      </c>
      <c r="C40" s="156">
        <v>1481.019</v>
      </c>
      <c r="D40" s="156">
        <v>1561.22</v>
      </c>
      <c r="E40" s="156">
        <v>778.771</v>
      </c>
      <c r="F40" s="14">
        <v>0.5380000000000109</v>
      </c>
      <c r="G40" s="14"/>
      <c r="H40" s="4">
        <v>0.036339541000526915</v>
      </c>
      <c r="I40" s="14">
        <v>-782.4490000000001</v>
      </c>
      <c r="J40" s="14"/>
      <c r="K40" s="695">
        <v>-50.11779249561241</v>
      </c>
      <c r="L40" s="1"/>
    </row>
    <row r="41" spans="1:11" ht="15" customHeight="1" hidden="1">
      <c r="A41" s="18"/>
      <c r="B41" s="156">
        <v>0</v>
      </c>
      <c r="C41" s="156">
        <v>0</v>
      </c>
      <c r="D41" s="156">
        <v>0</v>
      </c>
      <c r="E41" s="156">
        <v>0</v>
      </c>
      <c r="F41" s="14">
        <v>0</v>
      </c>
      <c r="G41" s="14"/>
      <c r="H41" s="4"/>
      <c r="I41" s="14">
        <v>0</v>
      </c>
      <c r="J41" s="14"/>
      <c r="K41" s="695"/>
    </row>
    <row r="42" spans="1:11" ht="15" customHeight="1">
      <c r="A42" s="19" t="s">
        <v>733</v>
      </c>
      <c r="B42" s="157">
        <v>49837.1</v>
      </c>
      <c r="C42" s="157">
        <v>62840.2</v>
      </c>
      <c r="D42" s="157">
        <v>71167.4</v>
      </c>
      <c r="E42" s="157">
        <v>81429.9</v>
      </c>
      <c r="F42" s="2">
        <v>13003.1</v>
      </c>
      <c r="G42" s="2"/>
      <c r="H42" s="5">
        <v>26.091205146366864</v>
      </c>
      <c r="I42" s="2">
        <v>10262.5</v>
      </c>
      <c r="J42" s="2"/>
      <c r="K42" s="702">
        <v>14.420226114766033</v>
      </c>
    </row>
    <row r="43" spans="1:11" ht="15" customHeight="1">
      <c r="A43" s="698"/>
      <c r="B43" s="163"/>
      <c r="C43" s="23"/>
      <c r="D43" s="23"/>
      <c r="E43" s="3"/>
      <c r="F43" s="23"/>
      <c r="G43" s="23"/>
      <c r="H43" s="3"/>
      <c r="I43" s="163"/>
      <c r="J43" s="23"/>
      <c r="K43" s="699"/>
    </row>
    <row r="44" spans="1:11" ht="15" customHeight="1">
      <c r="A44" s="18" t="s">
        <v>420</v>
      </c>
      <c r="B44" s="42">
        <v>82.59140718511371</v>
      </c>
      <c r="C44" s="14">
        <v>83.18769386837295</v>
      </c>
      <c r="D44" s="14">
        <v>81.23304562129762</v>
      </c>
      <c r="E44" s="4">
        <v>91.26177461055106</v>
      </c>
      <c r="F44" s="14"/>
      <c r="G44" s="14"/>
      <c r="H44" s="4"/>
      <c r="I44" s="42"/>
      <c r="J44" s="14"/>
      <c r="K44" s="695"/>
    </row>
    <row r="45" spans="1:11" ht="15" customHeight="1">
      <c r="A45" s="18" t="s">
        <v>421</v>
      </c>
      <c r="B45" s="42">
        <v>35.84869202957764</v>
      </c>
      <c r="C45" s="14">
        <v>33.05045365336325</v>
      </c>
      <c r="D45" s="14">
        <v>34.20278679894972</v>
      </c>
      <c r="E45" s="4">
        <v>29.487522088546243</v>
      </c>
      <c r="F45" s="14"/>
      <c r="G45" s="14"/>
      <c r="H45" s="4"/>
      <c r="I45" s="42"/>
      <c r="J45" s="14"/>
      <c r="K45" s="695"/>
    </row>
    <row r="46" spans="1:11" ht="15" customHeight="1">
      <c r="A46" s="18" t="s">
        <v>389</v>
      </c>
      <c r="B46" s="42">
        <v>6798.863580350004</v>
      </c>
      <c r="C46" s="14">
        <v>2597.941800000008</v>
      </c>
      <c r="D46" s="14">
        <v>2329.8250000000116</v>
      </c>
      <c r="E46" s="4">
        <v>963.1329999999907</v>
      </c>
      <c r="F46" s="14">
        <v>-4284.231780349997</v>
      </c>
      <c r="G46" s="14" t="s">
        <v>337</v>
      </c>
      <c r="H46" s="4">
        <v>-63.01393945794462</v>
      </c>
      <c r="I46" s="42">
        <v>-1448.892000000011</v>
      </c>
      <c r="J46" s="14" t="s">
        <v>338</v>
      </c>
      <c r="K46" s="695">
        <v>-62.18887684697364</v>
      </c>
    </row>
    <row r="47" spans="1:11" ht="15" customHeight="1">
      <c r="A47" s="18" t="s">
        <v>390</v>
      </c>
      <c r="B47" s="42">
        <v>380495.79240756994</v>
      </c>
      <c r="C47" s="14">
        <v>424799.3762000002</v>
      </c>
      <c r="D47" s="14">
        <v>495703.89199999993</v>
      </c>
      <c r="E47" s="4">
        <v>520706.62</v>
      </c>
      <c r="F47" s="14">
        <v>44385.94874267996</v>
      </c>
      <c r="G47" s="14" t="s">
        <v>337</v>
      </c>
      <c r="H47" s="4">
        <v>11.665292922644394</v>
      </c>
      <c r="I47" s="42">
        <v>25084.90577568002</v>
      </c>
      <c r="J47" s="14" t="s">
        <v>338</v>
      </c>
      <c r="K47" s="695">
        <v>5.060461735426525</v>
      </c>
    </row>
    <row r="48" spans="1:11" ht="15" customHeight="1">
      <c r="A48" s="18" t="s">
        <v>391</v>
      </c>
      <c r="B48" s="42">
        <v>74114.81883104</v>
      </c>
      <c r="C48" s="14">
        <v>72491.12530113001</v>
      </c>
      <c r="D48" s="14">
        <v>82189.68030112999</v>
      </c>
      <c r="E48" s="4">
        <v>94962.37400020001</v>
      </c>
      <c r="F48" s="14">
        <v>-1706.003529909986</v>
      </c>
      <c r="G48" s="14" t="s">
        <v>337</v>
      </c>
      <c r="H48" s="4">
        <v>-2.3018386293288695</v>
      </c>
      <c r="I48" s="42">
        <v>12690.493699070019</v>
      </c>
      <c r="J48" s="14" t="s">
        <v>338</v>
      </c>
      <c r="K48" s="695">
        <v>15.440495269690862</v>
      </c>
    </row>
    <row r="49" spans="1:11" ht="15" customHeight="1">
      <c r="A49" s="18" t="s">
        <v>422</v>
      </c>
      <c r="B49" s="42">
        <v>387294.65598792</v>
      </c>
      <c r="C49" s="14">
        <v>427397.318</v>
      </c>
      <c r="D49" s="14">
        <v>498033.717</v>
      </c>
      <c r="E49" s="4">
        <v>521669.75299999997</v>
      </c>
      <c r="F49" s="14">
        <v>40102.66201208002</v>
      </c>
      <c r="G49" s="11"/>
      <c r="H49" s="4">
        <v>10.35456115700467</v>
      </c>
      <c r="I49" s="42">
        <v>23636.035999999964</v>
      </c>
      <c r="J49" s="11"/>
      <c r="K49" s="695">
        <v>4.745870649556839</v>
      </c>
    </row>
    <row r="50" spans="1:11" ht="15" customHeight="1" thickBot="1">
      <c r="A50" s="20" t="s">
        <v>423</v>
      </c>
      <c r="B50" s="43">
        <v>34229.06041964993</v>
      </c>
      <c r="C50" s="15">
        <v>45431.48120000004</v>
      </c>
      <c r="D50" s="15">
        <v>51794.74700000003</v>
      </c>
      <c r="E50" s="16">
        <v>49729.82500000001</v>
      </c>
      <c r="F50" s="15">
        <v>11202.420780350105</v>
      </c>
      <c r="G50" s="15"/>
      <c r="H50" s="16">
        <v>32.7278068489403</v>
      </c>
      <c r="I50" s="43">
        <v>-2064.9220000000205</v>
      </c>
      <c r="J50" s="15"/>
      <c r="K50" s="703">
        <v>-3.986740199734964</v>
      </c>
    </row>
    <row r="51" spans="1:11" ht="15" customHeight="1">
      <c r="A51" s="451" t="s">
        <v>237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5" customHeight="1">
      <c r="A52" s="451" t="s">
        <v>238</v>
      </c>
      <c r="B52" s="48"/>
      <c r="C52" s="68"/>
      <c r="D52" s="68"/>
      <c r="E52" s="68"/>
      <c r="F52" s="68"/>
      <c r="G52" s="68"/>
      <c r="H52" s="68"/>
      <c r="I52" s="68"/>
      <c r="J52" s="68"/>
      <c r="K52" s="68"/>
    </row>
    <row r="53" spans="1:2" ht="12.75">
      <c r="A53" s="11" t="s">
        <v>636</v>
      </c>
      <c r="B53" s="11"/>
    </row>
    <row r="54" ht="12.75">
      <c r="A54" s="119"/>
    </row>
    <row r="55" ht="12.75">
      <c r="A55" s="119"/>
    </row>
    <row r="56" ht="12.75">
      <c r="A56" s="11"/>
    </row>
  </sheetData>
  <mergeCells count="7">
    <mergeCell ref="M24:N24"/>
    <mergeCell ref="O24:P24"/>
    <mergeCell ref="A1:K1"/>
    <mergeCell ref="A2:K2"/>
    <mergeCell ref="F4:K4"/>
    <mergeCell ref="F5:H5"/>
    <mergeCell ref="I5:K5"/>
  </mergeCells>
  <printOptions horizontalCentered="1"/>
  <pageMargins left="1.52" right="0.62" top="1" bottom="1" header="0.5" footer="0.5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workbookViewId="0" topLeftCell="A66">
      <selection activeCell="A67" sqref="A67:AC67"/>
    </sheetView>
  </sheetViews>
  <sheetFormatPr defaultColWidth="9.140625" defaultRowHeight="12.75"/>
  <cols>
    <col min="1" max="1" width="3.140625" style="9" customWidth="1"/>
    <col min="2" max="2" width="4.421875" style="9" customWidth="1"/>
    <col min="3" max="3" width="29.57421875" style="9" customWidth="1"/>
    <col min="4" max="4" width="7.57421875" style="51" customWidth="1"/>
    <col min="5" max="5" width="7.28125" style="51" customWidth="1"/>
    <col min="6" max="6" width="7.57421875" style="9" customWidth="1"/>
    <col min="7" max="7" width="7.57421875" style="9" hidden="1" customWidth="1"/>
    <col min="8" max="8" width="6.7109375" style="9" hidden="1" customWidth="1"/>
    <col min="9" max="9" width="7.421875" style="51" hidden="1" customWidth="1"/>
    <col min="10" max="10" width="7.421875" style="9" customWidth="1"/>
    <col min="11" max="12" width="7.421875" style="51" customWidth="1"/>
    <col min="13" max="16" width="7.421875" style="40" customWidth="1"/>
    <col min="17" max="18" width="9.140625" style="9" customWidth="1"/>
    <col min="19" max="19" width="8.7109375" style="9" customWidth="1"/>
    <col min="20" max="20" width="9.140625" style="9" customWidth="1"/>
    <col min="21" max="21" width="11.57421875" style="9" customWidth="1"/>
    <col min="22" max="22" width="9.28125" style="9" customWidth="1"/>
    <col min="23" max="23" width="9.140625" style="164" customWidth="1"/>
    <col min="24" max="24" width="8.421875" style="9" customWidth="1"/>
    <col min="25" max="26" width="9.140625" style="9" customWidth="1"/>
    <col min="27" max="27" width="9.57421875" style="9" bestFit="1" customWidth="1"/>
    <col min="28" max="30" width="9.140625" style="9" customWidth="1"/>
    <col min="31" max="31" width="27.8515625" style="9" bestFit="1" customWidth="1"/>
    <col min="32" max="32" width="9.8515625" style="9" bestFit="1" customWidth="1"/>
    <col min="33" max="33" width="8.421875" style="9" bestFit="1" customWidth="1"/>
    <col min="34" max="16384" width="9.140625" style="9" customWidth="1"/>
  </cols>
  <sheetData>
    <row r="1" spans="1:11" ht="12.75" customHeight="1" hidden="1">
      <c r="A1" s="801" t="s">
        <v>530</v>
      </c>
      <c r="B1" s="801"/>
      <c r="C1" s="801"/>
      <c r="D1" s="801"/>
      <c r="E1" s="801"/>
      <c r="F1" s="801"/>
      <c r="G1" s="801"/>
      <c r="H1" s="801"/>
      <c r="I1" s="801"/>
      <c r="K1" s="9"/>
    </row>
    <row r="2" spans="1:11" ht="12.75" customHeight="1" hidden="1">
      <c r="A2" s="801" t="s">
        <v>267</v>
      </c>
      <c r="B2" s="801"/>
      <c r="C2" s="801"/>
      <c r="D2" s="801"/>
      <c r="E2" s="801"/>
      <c r="F2" s="801"/>
      <c r="G2" s="801"/>
      <c r="H2" s="801"/>
      <c r="I2" s="801"/>
      <c r="K2" s="9"/>
    </row>
    <row r="3" spans="1:11" ht="12.75" customHeight="1" hidden="1">
      <c r="A3" s="801" t="s">
        <v>268</v>
      </c>
      <c r="B3" s="801"/>
      <c r="C3" s="801"/>
      <c r="D3" s="801"/>
      <c r="E3" s="801"/>
      <c r="F3" s="801"/>
      <c r="G3" s="801"/>
      <c r="H3" s="801"/>
      <c r="I3" s="801"/>
      <c r="K3" s="9"/>
    </row>
    <row r="4" spans="1:16" ht="5.25" customHeight="1" hidden="1">
      <c r="A4" s="116"/>
      <c r="B4" s="116"/>
      <c r="C4" s="116"/>
      <c r="D4" s="455"/>
      <c r="E4" s="455"/>
      <c r="F4" s="116"/>
      <c r="G4" s="116"/>
      <c r="H4" s="116"/>
      <c r="I4" s="455"/>
      <c r="J4" s="116"/>
      <c r="K4" s="455"/>
      <c r="L4" s="455"/>
      <c r="M4" s="450"/>
      <c r="N4" s="450"/>
      <c r="O4" s="450"/>
      <c r="P4" s="450"/>
    </row>
    <row r="5" spans="1:11" ht="12.75" customHeight="1" hidden="1">
      <c r="A5" s="801" t="s">
        <v>815</v>
      </c>
      <c r="B5" s="801"/>
      <c r="C5" s="801"/>
      <c r="D5" s="801"/>
      <c r="E5" s="801"/>
      <c r="F5" s="801"/>
      <c r="G5" s="801"/>
      <c r="H5" s="801"/>
      <c r="I5" s="801"/>
      <c r="K5" s="9"/>
    </row>
    <row r="6" spans="1:11" ht="12.75" customHeight="1" hidden="1">
      <c r="A6" s="801" t="s">
        <v>269</v>
      </c>
      <c r="B6" s="801"/>
      <c r="C6" s="801"/>
      <c r="D6" s="801"/>
      <c r="E6" s="801"/>
      <c r="F6" s="801"/>
      <c r="G6" s="801"/>
      <c r="H6" s="801"/>
      <c r="I6" s="801"/>
      <c r="K6" s="9"/>
    </row>
    <row r="7" ht="5.25" customHeight="1" hidden="1"/>
    <row r="8" spans="1:23" s="541" customFormat="1" ht="12.75" customHeight="1" hidden="1">
      <c r="A8" s="834" t="s">
        <v>816</v>
      </c>
      <c r="B8" s="835"/>
      <c r="C8" s="836"/>
      <c r="D8" s="456">
        <v>2004</v>
      </c>
      <c r="E8" s="456">
        <v>2004</v>
      </c>
      <c r="F8" s="457">
        <v>2004</v>
      </c>
      <c r="G8" s="457">
        <v>2004</v>
      </c>
      <c r="H8" s="457">
        <v>2004</v>
      </c>
      <c r="I8" s="456">
        <v>2004</v>
      </c>
      <c r="J8" s="457">
        <v>2004</v>
      </c>
      <c r="K8" s="456">
        <v>2004</v>
      </c>
      <c r="L8" s="122">
        <v>2004</v>
      </c>
      <c r="M8" s="59">
        <v>2004</v>
      </c>
      <c r="N8" s="59">
        <v>2004</v>
      </c>
      <c r="O8" s="123">
        <v>2004</v>
      </c>
      <c r="P8" s="123">
        <v>2004</v>
      </c>
      <c r="W8" s="164"/>
    </row>
    <row r="9" spans="1:23" s="541" customFormat="1" ht="12.75" customHeight="1" hidden="1">
      <c r="A9" s="837" t="s">
        <v>270</v>
      </c>
      <c r="B9" s="838"/>
      <c r="C9" s="839"/>
      <c r="D9" s="453" t="s">
        <v>644</v>
      </c>
      <c r="E9" s="453" t="s">
        <v>644</v>
      </c>
      <c r="F9" s="458" t="s">
        <v>644</v>
      </c>
      <c r="G9" s="458" t="s">
        <v>349</v>
      </c>
      <c r="H9" s="458" t="s">
        <v>271</v>
      </c>
      <c r="I9" s="453" t="s">
        <v>271</v>
      </c>
      <c r="J9" s="458" t="s">
        <v>271</v>
      </c>
      <c r="K9" s="453" t="s">
        <v>271</v>
      </c>
      <c r="L9" s="124" t="s">
        <v>271</v>
      </c>
      <c r="M9" s="60" t="s">
        <v>271</v>
      </c>
      <c r="N9" s="60" t="s">
        <v>271</v>
      </c>
      <c r="O9" s="125" t="s">
        <v>271</v>
      </c>
      <c r="P9" s="125" t="s">
        <v>271</v>
      </c>
      <c r="W9" s="164"/>
    </row>
    <row r="10" spans="1:16" ht="12.75" hidden="1">
      <c r="A10" s="459" t="s">
        <v>272</v>
      </c>
      <c r="B10" s="460"/>
      <c r="C10" s="94"/>
      <c r="D10" s="454"/>
      <c r="E10" s="454"/>
      <c r="F10" s="50"/>
      <c r="G10" s="50"/>
      <c r="H10" s="50"/>
      <c r="I10" s="454"/>
      <c r="J10" s="50"/>
      <c r="K10" s="454"/>
      <c r="L10" s="126"/>
      <c r="O10" s="106"/>
      <c r="P10" s="106"/>
    </row>
    <row r="11" spans="1:16" ht="12.75" hidden="1">
      <c r="A11" s="127"/>
      <c r="B11" s="26" t="s">
        <v>273</v>
      </c>
      <c r="C11" s="56"/>
      <c r="D11" s="461">
        <v>1.820083870967742</v>
      </c>
      <c r="E11" s="461">
        <v>1.820083870967742</v>
      </c>
      <c r="F11" s="461">
        <v>1.820083870967742</v>
      </c>
      <c r="G11" s="461">
        <v>0</v>
      </c>
      <c r="H11" s="461">
        <v>0.3454</v>
      </c>
      <c r="I11" s="461">
        <v>0.3454</v>
      </c>
      <c r="J11" s="461">
        <v>0.3454</v>
      </c>
      <c r="K11" s="461">
        <v>0.3454</v>
      </c>
      <c r="L11" s="128">
        <v>0.3454</v>
      </c>
      <c r="M11" s="32">
        <v>0.3454</v>
      </c>
      <c r="N11" s="32">
        <v>0.3454</v>
      </c>
      <c r="O11" s="129">
        <v>0.3454</v>
      </c>
      <c r="P11" s="129">
        <v>0.3454</v>
      </c>
    </row>
    <row r="12" spans="1:16" ht="12.75" hidden="1">
      <c r="A12" s="130"/>
      <c r="B12" s="26" t="s">
        <v>276</v>
      </c>
      <c r="C12" s="56"/>
      <c r="D12" s="461">
        <v>1.4706548192771083</v>
      </c>
      <c r="E12" s="461">
        <v>1.4706548192771083</v>
      </c>
      <c r="F12" s="461">
        <v>1.4706548192771083</v>
      </c>
      <c r="G12" s="461">
        <v>0.6176727272727273</v>
      </c>
      <c r="H12" s="461">
        <v>0.629863076923077</v>
      </c>
      <c r="I12" s="461">
        <v>0.629863076923077</v>
      </c>
      <c r="J12" s="461">
        <v>0.629863076923077</v>
      </c>
      <c r="K12" s="461">
        <v>0.629863076923077</v>
      </c>
      <c r="L12" s="128">
        <v>0.629863076923077</v>
      </c>
      <c r="M12" s="32">
        <v>0.629863076923077</v>
      </c>
      <c r="N12" s="32">
        <v>0.629863076923077</v>
      </c>
      <c r="O12" s="129">
        <v>0.629863076923077</v>
      </c>
      <c r="P12" s="129">
        <v>0.629863076923077</v>
      </c>
    </row>
    <row r="13" spans="1:16" ht="12.75" hidden="1">
      <c r="A13" s="130"/>
      <c r="B13" s="26" t="s">
        <v>277</v>
      </c>
      <c r="C13" s="56"/>
      <c r="D13" s="462">
        <v>0</v>
      </c>
      <c r="E13" s="462">
        <v>0</v>
      </c>
      <c r="F13" s="463">
        <v>0</v>
      </c>
      <c r="G13" s="462">
        <v>0</v>
      </c>
      <c r="H13" s="461">
        <v>1</v>
      </c>
      <c r="I13" s="461">
        <v>1</v>
      </c>
      <c r="J13" s="461">
        <v>1</v>
      </c>
      <c r="K13" s="461">
        <v>1</v>
      </c>
      <c r="L13" s="128">
        <v>1</v>
      </c>
      <c r="M13" s="32">
        <v>1</v>
      </c>
      <c r="N13" s="32">
        <v>1</v>
      </c>
      <c r="O13" s="129">
        <v>1</v>
      </c>
      <c r="P13" s="129">
        <v>1</v>
      </c>
    </row>
    <row r="14" spans="1:16" ht="12.75" hidden="1">
      <c r="A14" s="130"/>
      <c r="B14" s="26" t="s">
        <v>278</v>
      </c>
      <c r="C14" s="56"/>
      <c r="D14" s="461">
        <v>3.8123749843660346</v>
      </c>
      <c r="E14" s="461">
        <v>3.8123749843660346</v>
      </c>
      <c r="F14" s="464">
        <v>3.8123749843660346</v>
      </c>
      <c r="G14" s="461" t="s">
        <v>734</v>
      </c>
      <c r="H14" s="461" t="s">
        <v>734</v>
      </c>
      <c r="I14" s="461" t="s">
        <v>734</v>
      </c>
      <c r="J14" s="461" t="s">
        <v>734</v>
      </c>
      <c r="K14" s="461" t="s">
        <v>734</v>
      </c>
      <c r="L14" s="128" t="s">
        <v>734</v>
      </c>
      <c r="M14" s="32" t="s">
        <v>734</v>
      </c>
      <c r="N14" s="32" t="s">
        <v>734</v>
      </c>
      <c r="O14" s="129" t="s">
        <v>734</v>
      </c>
      <c r="P14" s="129" t="s">
        <v>734</v>
      </c>
    </row>
    <row r="15" spans="1:16" ht="12.75" hidden="1">
      <c r="A15" s="130"/>
      <c r="B15" s="11" t="s">
        <v>279</v>
      </c>
      <c r="C15" s="56"/>
      <c r="D15" s="131" t="s">
        <v>817</v>
      </c>
      <c r="E15" s="131" t="s">
        <v>817</v>
      </c>
      <c r="F15" s="27" t="s">
        <v>817</v>
      </c>
      <c r="G15" s="27" t="s">
        <v>817</v>
      </c>
      <c r="H15" s="27" t="s">
        <v>817</v>
      </c>
      <c r="I15" s="131" t="s">
        <v>817</v>
      </c>
      <c r="J15" s="27" t="s">
        <v>817</v>
      </c>
      <c r="K15" s="131" t="s">
        <v>817</v>
      </c>
      <c r="L15" s="61" t="s">
        <v>817</v>
      </c>
      <c r="M15" s="62" t="s">
        <v>817</v>
      </c>
      <c r="N15" s="62" t="s">
        <v>817</v>
      </c>
      <c r="O15" s="132" t="s">
        <v>817</v>
      </c>
      <c r="P15" s="132" t="s">
        <v>817</v>
      </c>
    </row>
    <row r="16" spans="1:16" ht="12.75" hidden="1">
      <c r="A16" s="130"/>
      <c r="B16" s="11" t="s">
        <v>818</v>
      </c>
      <c r="C16" s="56"/>
      <c r="D16" s="131" t="s">
        <v>819</v>
      </c>
      <c r="E16" s="131" t="s">
        <v>819</v>
      </c>
      <c r="F16" s="27" t="s">
        <v>819</v>
      </c>
      <c r="G16" s="27" t="s">
        <v>819</v>
      </c>
      <c r="H16" s="27" t="s">
        <v>819</v>
      </c>
      <c r="I16" s="131" t="s">
        <v>819</v>
      </c>
      <c r="J16" s="27" t="s">
        <v>819</v>
      </c>
      <c r="K16" s="131" t="s">
        <v>819</v>
      </c>
      <c r="L16" s="61" t="s">
        <v>819</v>
      </c>
      <c r="M16" s="62" t="s">
        <v>819</v>
      </c>
      <c r="N16" s="62" t="s">
        <v>819</v>
      </c>
      <c r="O16" s="132" t="s">
        <v>819</v>
      </c>
      <c r="P16" s="132" t="s">
        <v>819</v>
      </c>
    </row>
    <row r="17" spans="1:16" ht="7.5" customHeight="1" hidden="1">
      <c r="A17" s="133"/>
      <c r="B17" s="29"/>
      <c r="C17" s="57"/>
      <c r="D17" s="131"/>
      <c r="E17" s="131"/>
      <c r="F17" s="27"/>
      <c r="G17" s="27"/>
      <c r="H17" s="27"/>
      <c r="I17" s="131"/>
      <c r="J17" s="27"/>
      <c r="K17" s="131"/>
      <c r="L17" s="61"/>
      <c r="M17" s="62"/>
      <c r="N17" s="62"/>
      <c r="O17" s="132"/>
      <c r="P17" s="132"/>
    </row>
    <row r="18" spans="1:16" ht="12.75" hidden="1">
      <c r="A18" s="127" t="s">
        <v>280</v>
      </c>
      <c r="B18" s="11"/>
      <c r="C18" s="56"/>
      <c r="D18" s="456"/>
      <c r="E18" s="456"/>
      <c r="F18" s="457"/>
      <c r="G18" s="457"/>
      <c r="H18" s="457"/>
      <c r="I18" s="456"/>
      <c r="J18" s="457"/>
      <c r="K18" s="456"/>
      <c r="L18" s="122"/>
      <c r="M18" s="59"/>
      <c r="N18" s="59"/>
      <c r="O18" s="123"/>
      <c r="P18" s="123"/>
    </row>
    <row r="19" spans="1:16" ht="12.75" hidden="1">
      <c r="A19" s="127"/>
      <c r="B19" s="11" t="s">
        <v>820</v>
      </c>
      <c r="C19" s="56"/>
      <c r="D19" s="465">
        <v>6</v>
      </c>
      <c r="E19" s="465">
        <v>6</v>
      </c>
      <c r="F19" s="466">
        <v>6</v>
      </c>
      <c r="G19" s="466">
        <v>5</v>
      </c>
      <c r="H19" s="466">
        <v>5</v>
      </c>
      <c r="I19" s="465">
        <v>5</v>
      </c>
      <c r="J19" s="466">
        <v>5</v>
      </c>
      <c r="K19" s="465">
        <v>5</v>
      </c>
      <c r="L19" s="134">
        <v>5</v>
      </c>
      <c r="M19" s="63">
        <v>5</v>
      </c>
      <c r="N19" s="63">
        <v>5</v>
      </c>
      <c r="O19" s="135">
        <v>5</v>
      </c>
      <c r="P19" s="135">
        <v>5</v>
      </c>
    </row>
    <row r="20" spans="1:16" ht="12.75" hidden="1">
      <c r="A20" s="130"/>
      <c r="B20" s="11" t="s">
        <v>281</v>
      </c>
      <c r="C20" s="56"/>
      <c r="D20" s="453" t="s">
        <v>282</v>
      </c>
      <c r="E20" s="453" t="s">
        <v>282</v>
      </c>
      <c r="F20" s="458" t="s">
        <v>282</v>
      </c>
      <c r="G20" s="458" t="s">
        <v>282</v>
      </c>
      <c r="H20" s="458" t="s">
        <v>282</v>
      </c>
      <c r="I20" s="453" t="s">
        <v>282</v>
      </c>
      <c r="J20" s="458" t="s">
        <v>282</v>
      </c>
      <c r="K20" s="453" t="s">
        <v>282</v>
      </c>
      <c r="L20" s="124" t="s">
        <v>282</v>
      </c>
      <c r="M20" s="60" t="s">
        <v>282</v>
      </c>
      <c r="N20" s="60" t="s">
        <v>282</v>
      </c>
      <c r="O20" s="125" t="s">
        <v>282</v>
      </c>
      <c r="P20" s="125" t="s">
        <v>282</v>
      </c>
    </row>
    <row r="21" spans="1:16" ht="12.75" hidden="1">
      <c r="A21" s="130"/>
      <c r="B21" s="26" t="s">
        <v>821</v>
      </c>
      <c r="C21" s="56"/>
      <c r="D21" s="131"/>
      <c r="E21" s="131"/>
      <c r="F21" s="27"/>
      <c r="G21" s="27"/>
      <c r="H21" s="27"/>
      <c r="I21" s="131"/>
      <c r="J21" s="27"/>
      <c r="K21" s="131"/>
      <c r="L21" s="61"/>
      <c r="M21" s="62"/>
      <c r="N21" s="62"/>
      <c r="O21" s="132"/>
      <c r="P21" s="132"/>
    </row>
    <row r="22" spans="1:16" ht="12.75" hidden="1">
      <c r="A22" s="467" t="s">
        <v>283</v>
      </c>
      <c r="B22" s="468"/>
      <c r="C22" s="469"/>
      <c r="D22" s="470">
        <v>0.711</v>
      </c>
      <c r="E22" s="470">
        <v>0.711</v>
      </c>
      <c r="F22" s="470">
        <v>0.711</v>
      </c>
      <c r="G22" s="470">
        <v>1.016</v>
      </c>
      <c r="H22" s="470">
        <v>0.387</v>
      </c>
      <c r="I22" s="470">
        <v>0.387</v>
      </c>
      <c r="J22" s="470">
        <v>0.387</v>
      </c>
      <c r="K22" s="470">
        <v>0.387</v>
      </c>
      <c r="L22" s="471">
        <v>0.387</v>
      </c>
      <c r="M22" s="472">
        <v>0.387</v>
      </c>
      <c r="N22" s="472">
        <v>0.387</v>
      </c>
      <c r="O22" s="473">
        <v>0.387</v>
      </c>
      <c r="P22" s="473">
        <v>0.387</v>
      </c>
    </row>
    <row r="23" spans="1:16" ht="12.75" hidden="1">
      <c r="A23" s="127" t="s">
        <v>823</v>
      </c>
      <c r="B23" s="11"/>
      <c r="C23" s="56"/>
      <c r="D23" s="131"/>
      <c r="E23" s="131"/>
      <c r="F23" s="27"/>
      <c r="G23" s="27"/>
      <c r="H23" s="27"/>
      <c r="I23" s="131"/>
      <c r="J23" s="27"/>
      <c r="K23" s="131"/>
      <c r="L23" s="61"/>
      <c r="M23" s="62"/>
      <c r="N23" s="62"/>
      <c r="O23" s="132"/>
      <c r="P23" s="132"/>
    </row>
    <row r="24" spans="1:16" ht="12.75" hidden="1">
      <c r="A24" s="130"/>
      <c r="B24" s="36" t="s">
        <v>824</v>
      </c>
      <c r="C24" s="56"/>
      <c r="D24" s="131"/>
      <c r="E24" s="131"/>
      <c r="F24" s="27"/>
      <c r="G24" s="27"/>
      <c r="H24" s="27"/>
      <c r="I24" s="131"/>
      <c r="J24" s="27"/>
      <c r="K24" s="131"/>
      <c r="L24" s="61"/>
      <c r="M24" s="62"/>
      <c r="N24" s="62"/>
      <c r="O24" s="132"/>
      <c r="P24" s="132"/>
    </row>
    <row r="25" spans="1:16" ht="12.75" hidden="1">
      <c r="A25" s="130"/>
      <c r="B25" s="11" t="s">
        <v>825</v>
      </c>
      <c r="C25" s="56"/>
      <c r="D25" s="131" t="s">
        <v>826</v>
      </c>
      <c r="E25" s="131" t="s">
        <v>826</v>
      </c>
      <c r="F25" s="27" t="s">
        <v>826</v>
      </c>
      <c r="G25" s="27" t="s">
        <v>827</v>
      </c>
      <c r="H25" s="27" t="s">
        <v>827</v>
      </c>
      <c r="I25" s="131" t="s">
        <v>827</v>
      </c>
      <c r="J25" s="27" t="s">
        <v>827</v>
      </c>
      <c r="K25" s="131" t="s">
        <v>827</v>
      </c>
      <c r="L25" s="61" t="s">
        <v>827</v>
      </c>
      <c r="M25" s="62" t="s">
        <v>827</v>
      </c>
      <c r="N25" s="62" t="s">
        <v>827</v>
      </c>
      <c r="O25" s="132" t="s">
        <v>827</v>
      </c>
      <c r="P25" s="132" t="s">
        <v>827</v>
      </c>
    </row>
    <row r="26" spans="1:16" ht="12.75" hidden="1">
      <c r="A26" s="130"/>
      <c r="B26" s="11" t="s">
        <v>828</v>
      </c>
      <c r="C26" s="56"/>
      <c r="D26" s="131"/>
      <c r="E26" s="131"/>
      <c r="F26" s="27"/>
      <c r="G26" s="27"/>
      <c r="H26" s="27"/>
      <c r="I26" s="131"/>
      <c r="J26" s="27"/>
      <c r="K26" s="131"/>
      <c r="L26" s="61"/>
      <c r="M26" s="62"/>
      <c r="N26" s="62"/>
      <c r="O26" s="132"/>
      <c r="P26" s="132"/>
    </row>
    <row r="27" spans="1:16" ht="12.75" hidden="1">
      <c r="A27" s="130"/>
      <c r="B27" s="11"/>
      <c r="C27" s="56" t="s">
        <v>829</v>
      </c>
      <c r="D27" s="131" t="s">
        <v>830</v>
      </c>
      <c r="E27" s="131" t="s">
        <v>830</v>
      </c>
      <c r="F27" s="27" t="s">
        <v>830</v>
      </c>
      <c r="G27" s="27" t="s">
        <v>831</v>
      </c>
      <c r="H27" s="27" t="s">
        <v>831</v>
      </c>
      <c r="I27" s="131" t="s">
        <v>831</v>
      </c>
      <c r="J27" s="27" t="s">
        <v>831</v>
      </c>
      <c r="K27" s="131" t="s">
        <v>831</v>
      </c>
      <c r="L27" s="61" t="s">
        <v>831</v>
      </c>
      <c r="M27" s="62" t="s">
        <v>831</v>
      </c>
      <c r="N27" s="62" t="s">
        <v>831</v>
      </c>
      <c r="O27" s="132" t="s">
        <v>831</v>
      </c>
      <c r="P27" s="132" t="s">
        <v>831</v>
      </c>
    </row>
    <row r="28" spans="1:16" ht="12.75" hidden="1">
      <c r="A28" s="130"/>
      <c r="B28" s="11"/>
      <c r="C28" s="56" t="s">
        <v>832</v>
      </c>
      <c r="D28" s="131" t="s">
        <v>833</v>
      </c>
      <c r="E28" s="131" t="s">
        <v>833</v>
      </c>
      <c r="F28" s="131" t="s">
        <v>833</v>
      </c>
      <c r="G28" s="131" t="s">
        <v>834</v>
      </c>
      <c r="H28" s="131" t="s">
        <v>834</v>
      </c>
      <c r="I28" s="131" t="s">
        <v>834</v>
      </c>
      <c r="J28" s="131" t="s">
        <v>834</v>
      </c>
      <c r="K28" s="131" t="s">
        <v>834</v>
      </c>
      <c r="L28" s="61" t="s">
        <v>834</v>
      </c>
      <c r="M28" s="62" t="s">
        <v>834</v>
      </c>
      <c r="N28" s="62" t="s">
        <v>834</v>
      </c>
      <c r="O28" s="132" t="s">
        <v>834</v>
      </c>
      <c r="P28" s="132" t="s">
        <v>834</v>
      </c>
    </row>
    <row r="29" spans="1:16" ht="12.75" hidden="1">
      <c r="A29" s="130"/>
      <c r="B29" s="11"/>
      <c r="C29" s="56" t="s">
        <v>835</v>
      </c>
      <c r="D29" s="131" t="s">
        <v>827</v>
      </c>
      <c r="E29" s="131" t="s">
        <v>827</v>
      </c>
      <c r="F29" s="131" t="s">
        <v>827</v>
      </c>
      <c r="G29" s="131" t="s">
        <v>836</v>
      </c>
      <c r="H29" s="131" t="s">
        <v>836</v>
      </c>
      <c r="I29" s="131" t="s">
        <v>836</v>
      </c>
      <c r="J29" s="131" t="s">
        <v>836</v>
      </c>
      <c r="K29" s="131" t="s">
        <v>836</v>
      </c>
      <c r="L29" s="61" t="s">
        <v>836</v>
      </c>
      <c r="M29" s="62" t="s">
        <v>836</v>
      </c>
      <c r="N29" s="62" t="s">
        <v>836</v>
      </c>
      <c r="O29" s="132" t="s">
        <v>836</v>
      </c>
      <c r="P29" s="132" t="s">
        <v>836</v>
      </c>
    </row>
    <row r="30" spans="1:16" ht="12.75" hidden="1">
      <c r="A30" s="130"/>
      <c r="B30" s="11"/>
      <c r="C30" s="56" t="s">
        <v>837</v>
      </c>
      <c r="D30" s="131" t="s">
        <v>839</v>
      </c>
      <c r="E30" s="131" t="s">
        <v>839</v>
      </c>
      <c r="F30" s="131" t="s">
        <v>839</v>
      </c>
      <c r="G30" s="27" t="s">
        <v>284</v>
      </c>
      <c r="H30" s="131" t="s">
        <v>840</v>
      </c>
      <c r="I30" s="131" t="s">
        <v>840</v>
      </c>
      <c r="J30" s="131" t="s">
        <v>840</v>
      </c>
      <c r="K30" s="131" t="s">
        <v>840</v>
      </c>
      <c r="L30" s="61" t="s">
        <v>840</v>
      </c>
      <c r="M30" s="62" t="s">
        <v>840</v>
      </c>
      <c r="N30" s="62" t="s">
        <v>840</v>
      </c>
      <c r="O30" s="132" t="s">
        <v>840</v>
      </c>
      <c r="P30" s="132" t="s">
        <v>840</v>
      </c>
    </row>
    <row r="31" spans="1:16" ht="12.75" hidden="1">
      <c r="A31" s="130"/>
      <c r="B31" s="11"/>
      <c r="C31" s="56" t="s">
        <v>841</v>
      </c>
      <c r="D31" s="131" t="s">
        <v>285</v>
      </c>
      <c r="E31" s="131" t="s">
        <v>285</v>
      </c>
      <c r="F31" s="131" t="s">
        <v>285</v>
      </c>
      <c r="G31" s="27" t="s">
        <v>286</v>
      </c>
      <c r="H31" s="131" t="s">
        <v>287</v>
      </c>
      <c r="I31" s="131" t="s">
        <v>287</v>
      </c>
      <c r="J31" s="131" t="s">
        <v>287</v>
      </c>
      <c r="K31" s="131" t="s">
        <v>287</v>
      </c>
      <c r="L31" s="61" t="s">
        <v>287</v>
      </c>
      <c r="M31" s="62" t="s">
        <v>287</v>
      </c>
      <c r="N31" s="62" t="s">
        <v>287</v>
      </c>
      <c r="O31" s="132" t="s">
        <v>287</v>
      </c>
      <c r="P31" s="132" t="s">
        <v>287</v>
      </c>
    </row>
    <row r="32" spans="1:16" ht="7.5" customHeight="1" hidden="1">
      <c r="A32" s="130"/>
      <c r="B32" s="11"/>
      <c r="C32" s="56"/>
      <c r="D32" s="131"/>
      <c r="E32" s="131"/>
      <c r="F32" s="27"/>
      <c r="G32" s="27"/>
      <c r="H32" s="27"/>
      <c r="I32" s="131"/>
      <c r="J32" s="27"/>
      <c r="K32" s="131"/>
      <c r="L32" s="61"/>
      <c r="M32" s="62"/>
      <c r="N32" s="62"/>
      <c r="O32" s="132"/>
      <c r="P32" s="132"/>
    </row>
    <row r="33" spans="1:16" ht="12.75" hidden="1">
      <c r="A33" s="130"/>
      <c r="B33" s="36" t="s">
        <v>842</v>
      </c>
      <c r="C33" s="56"/>
      <c r="D33" s="131"/>
      <c r="E33" s="131"/>
      <c r="F33" s="27"/>
      <c r="G33" s="27"/>
      <c r="H33" s="27"/>
      <c r="I33" s="131"/>
      <c r="J33" s="27"/>
      <c r="K33" s="131"/>
      <c r="L33" s="61"/>
      <c r="M33" s="62"/>
      <c r="N33" s="62"/>
      <c r="O33" s="132"/>
      <c r="P33" s="132"/>
    </row>
    <row r="34" spans="1:16" ht="12.75" hidden="1">
      <c r="A34" s="130"/>
      <c r="B34" s="11" t="s">
        <v>843</v>
      </c>
      <c r="C34" s="56"/>
      <c r="D34" s="131" t="s">
        <v>844</v>
      </c>
      <c r="E34" s="131" t="s">
        <v>844</v>
      </c>
      <c r="F34" s="27" t="s">
        <v>844</v>
      </c>
      <c r="G34" s="27" t="s">
        <v>844</v>
      </c>
      <c r="H34" s="27" t="s">
        <v>844</v>
      </c>
      <c r="I34" s="131" t="s">
        <v>844</v>
      </c>
      <c r="J34" s="27" t="s">
        <v>844</v>
      </c>
      <c r="K34" s="131" t="s">
        <v>844</v>
      </c>
      <c r="L34" s="61" t="s">
        <v>844</v>
      </c>
      <c r="M34" s="62" t="s">
        <v>844</v>
      </c>
      <c r="N34" s="62" t="s">
        <v>844</v>
      </c>
      <c r="O34" s="132" t="s">
        <v>844</v>
      </c>
      <c r="P34" s="132" t="s">
        <v>844</v>
      </c>
    </row>
    <row r="35" spans="1:16" ht="12.75" hidden="1">
      <c r="A35" s="130"/>
      <c r="B35" s="26" t="s">
        <v>845</v>
      </c>
      <c r="C35" s="56"/>
      <c r="D35" s="131" t="s">
        <v>846</v>
      </c>
      <c r="E35" s="131" t="s">
        <v>846</v>
      </c>
      <c r="F35" s="27" t="s">
        <v>846</v>
      </c>
      <c r="G35" s="27" t="s">
        <v>847</v>
      </c>
      <c r="H35" s="27" t="s">
        <v>847</v>
      </c>
      <c r="I35" s="131" t="s">
        <v>847</v>
      </c>
      <c r="J35" s="27" t="s">
        <v>847</v>
      </c>
      <c r="K35" s="131" t="s">
        <v>847</v>
      </c>
      <c r="L35" s="61" t="s">
        <v>847</v>
      </c>
      <c r="M35" s="62" t="s">
        <v>847</v>
      </c>
      <c r="N35" s="62" t="s">
        <v>847</v>
      </c>
      <c r="O35" s="132" t="s">
        <v>847</v>
      </c>
      <c r="P35" s="132" t="s">
        <v>847</v>
      </c>
    </row>
    <row r="36" spans="1:16" ht="12.75" hidden="1">
      <c r="A36" s="130"/>
      <c r="B36" s="26" t="s">
        <v>848</v>
      </c>
      <c r="C36" s="56"/>
      <c r="D36" s="131" t="s">
        <v>849</v>
      </c>
      <c r="E36" s="131" t="s">
        <v>849</v>
      </c>
      <c r="F36" s="27" t="s">
        <v>849</v>
      </c>
      <c r="G36" s="27" t="s">
        <v>288</v>
      </c>
      <c r="H36" s="27" t="s">
        <v>288</v>
      </c>
      <c r="I36" s="131" t="s">
        <v>288</v>
      </c>
      <c r="J36" s="27" t="s">
        <v>288</v>
      </c>
      <c r="K36" s="131" t="s">
        <v>288</v>
      </c>
      <c r="L36" s="61" t="s">
        <v>288</v>
      </c>
      <c r="M36" s="62" t="s">
        <v>288</v>
      </c>
      <c r="N36" s="62" t="s">
        <v>288</v>
      </c>
      <c r="O36" s="132" t="s">
        <v>288</v>
      </c>
      <c r="P36" s="132" t="s">
        <v>288</v>
      </c>
    </row>
    <row r="37" spans="1:16" ht="12.75" hidden="1">
      <c r="A37" s="130"/>
      <c r="B37" s="26" t="s">
        <v>850</v>
      </c>
      <c r="C37" s="56"/>
      <c r="D37" s="131" t="s">
        <v>851</v>
      </c>
      <c r="E37" s="131" t="s">
        <v>851</v>
      </c>
      <c r="F37" s="27" t="s">
        <v>851</v>
      </c>
      <c r="G37" s="27" t="s">
        <v>289</v>
      </c>
      <c r="H37" s="27" t="s">
        <v>289</v>
      </c>
      <c r="I37" s="131" t="s">
        <v>289</v>
      </c>
      <c r="J37" s="27" t="s">
        <v>289</v>
      </c>
      <c r="K37" s="131" t="s">
        <v>289</v>
      </c>
      <c r="L37" s="61" t="s">
        <v>289</v>
      </c>
      <c r="M37" s="62" t="s">
        <v>289</v>
      </c>
      <c r="N37" s="62" t="s">
        <v>289</v>
      </c>
      <c r="O37" s="132" t="s">
        <v>289</v>
      </c>
      <c r="P37" s="132" t="s">
        <v>289</v>
      </c>
    </row>
    <row r="38" spans="1:16" ht="12.75" hidden="1">
      <c r="A38" s="130"/>
      <c r="B38" s="26" t="s">
        <v>852</v>
      </c>
      <c r="C38" s="56"/>
      <c r="D38" s="131" t="s">
        <v>853</v>
      </c>
      <c r="E38" s="131" t="s">
        <v>853</v>
      </c>
      <c r="F38" s="27" t="s">
        <v>853</v>
      </c>
      <c r="G38" s="27" t="s">
        <v>290</v>
      </c>
      <c r="H38" s="27" t="s">
        <v>291</v>
      </c>
      <c r="I38" s="131" t="s">
        <v>291</v>
      </c>
      <c r="J38" s="27" t="s">
        <v>291</v>
      </c>
      <c r="K38" s="131" t="s">
        <v>291</v>
      </c>
      <c r="L38" s="61" t="s">
        <v>291</v>
      </c>
      <c r="M38" s="62" t="s">
        <v>291</v>
      </c>
      <c r="N38" s="62" t="s">
        <v>291</v>
      </c>
      <c r="O38" s="132" t="s">
        <v>291</v>
      </c>
      <c r="P38" s="132" t="s">
        <v>291</v>
      </c>
    </row>
    <row r="39" spans="1:16" ht="7.5" customHeight="1" hidden="1">
      <c r="A39" s="133"/>
      <c r="B39" s="64"/>
      <c r="C39" s="57"/>
      <c r="D39" s="131"/>
      <c r="E39" s="131"/>
      <c r="F39" s="27"/>
      <c r="G39" s="27"/>
      <c r="H39" s="27"/>
      <c r="I39" s="131"/>
      <c r="J39" s="27"/>
      <c r="K39" s="131"/>
      <c r="L39" s="61"/>
      <c r="M39" s="62"/>
      <c r="N39" s="62"/>
      <c r="O39" s="132"/>
      <c r="P39" s="132"/>
    </row>
    <row r="40" spans="1:23" s="24" customFormat="1" ht="12.75" hidden="1">
      <c r="A40" s="474"/>
      <c r="B40" s="475" t="s">
        <v>854</v>
      </c>
      <c r="C40" s="476"/>
      <c r="D40" s="114">
        <v>4</v>
      </c>
      <c r="E40" s="114">
        <v>4</v>
      </c>
      <c r="F40" s="65">
        <v>4</v>
      </c>
      <c r="G40" s="65"/>
      <c r="H40" s="65"/>
      <c r="I40" s="114"/>
      <c r="J40" s="65"/>
      <c r="K40" s="114"/>
      <c r="L40" s="477"/>
      <c r="M40" s="478"/>
      <c r="N40" s="478"/>
      <c r="O40" s="115"/>
      <c r="P40" s="115"/>
      <c r="W40" s="455"/>
    </row>
    <row r="41" spans="1:3" ht="12.75" hidden="1">
      <c r="A41" s="9" t="s">
        <v>292</v>
      </c>
      <c r="B41" s="11"/>
      <c r="C41" s="11"/>
    </row>
    <row r="42" spans="2:3" ht="12.75" hidden="1">
      <c r="B42" s="11" t="s">
        <v>293</v>
      </c>
      <c r="C42" s="11"/>
    </row>
    <row r="43" spans="2:3" ht="12.75" hidden="1">
      <c r="B43" s="11" t="s">
        <v>294</v>
      </c>
      <c r="C43" s="11"/>
    </row>
    <row r="44" spans="2:3" ht="12.75" hidden="1">
      <c r="B44" s="11" t="s">
        <v>295</v>
      </c>
      <c r="C44" s="11"/>
    </row>
    <row r="45" spans="2:3" ht="12.75" hidden="1">
      <c r="B45" s="11" t="s">
        <v>296</v>
      </c>
      <c r="C45" s="11"/>
    </row>
    <row r="46" spans="2:3" ht="12.75" hidden="1">
      <c r="B46" s="11"/>
      <c r="C46" s="11"/>
    </row>
    <row r="47" spans="1:3" ht="12.75" hidden="1">
      <c r="A47" s="9" t="s">
        <v>297</v>
      </c>
      <c r="B47" s="11" t="s">
        <v>298</v>
      </c>
      <c r="C47" s="11"/>
    </row>
    <row r="48" spans="2:3" ht="12.75" hidden="1">
      <c r="B48" s="11"/>
      <c r="C48" s="11" t="s">
        <v>824</v>
      </c>
    </row>
    <row r="49" spans="2:3" ht="12.75" hidden="1">
      <c r="B49" s="11"/>
      <c r="C49" s="11" t="s">
        <v>828</v>
      </c>
    </row>
    <row r="50" spans="2:3" ht="12.75" hidden="1">
      <c r="B50" s="11"/>
      <c r="C50" s="479" t="s">
        <v>832</v>
      </c>
    </row>
    <row r="51" spans="2:3" ht="12.75" hidden="1">
      <c r="B51" s="11"/>
      <c r="C51" s="479" t="s">
        <v>835</v>
      </c>
    </row>
    <row r="52" spans="2:3" ht="12.75" hidden="1">
      <c r="B52" s="11"/>
      <c r="C52" s="479" t="s">
        <v>837</v>
      </c>
    </row>
    <row r="53" spans="2:3" ht="12.75" hidden="1">
      <c r="B53" s="11"/>
      <c r="C53" s="479" t="s">
        <v>299</v>
      </c>
    </row>
    <row r="54" spans="2:3" ht="12.75" hidden="1">
      <c r="B54" s="11"/>
      <c r="C54" s="479" t="s">
        <v>300</v>
      </c>
    </row>
    <row r="55" spans="2:3" ht="12.75" hidden="1">
      <c r="B55" s="11"/>
      <c r="C55" s="479" t="s">
        <v>301</v>
      </c>
    </row>
    <row r="56" spans="2:3" ht="12.75" hidden="1">
      <c r="B56" s="11"/>
      <c r="C56" s="479" t="s">
        <v>302</v>
      </c>
    </row>
    <row r="57" spans="2:3" ht="12.75" hidden="1">
      <c r="B57" s="11"/>
      <c r="C57" s="11" t="s">
        <v>842</v>
      </c>
    </row>
    <row r="58" spans="2:3" ht="12.75" hidden="1">
      <c r="B58" s="11"/>
      <c r="C58" s="11" t="s">
        <v>843</v>
      </c>
    </row>
    <row r="59" spans="2:3" ht="12.75" hidden="1">
      <c r="B59" s="11"/>
      <c r="C59" s="13" t="s">
        <v>303</v>
      </c>
    </row>
    <row r="60" spans="2:3" ht="12.75" hidden="1">
      <c r="B60" s="11"/>
      <c r="C60" s="13" t="s">
        <v>304</v>
      </c>
    </row>
    <row r="61" spans="2:3" ht="12.75" hidden="1">
      <c r="B61" s="11"/>
      <c r="C61" s="26" t="s">
        <v>850</v>
      </c>
    </row>
    <row r="62" spans="2:3" ht="12.75" hidden="1">
      <c r="B62" s="11"/>
      <c r="C62" s="26"/>
    </row>
    <row r="63" spans="1:3" ht="12.75" hidden="1">
      <c r="A63" s="25" t="s">
        <v>856</v>
      </c>
      <c r="B63" s="11"/>
      <c r="C63" s="11"/>
    </row>
    <row r="64" spans="1:3" ht="12.75" hidden="1">
      <c r="A64" s="25" t="s">
        <v>857</v>
      </c>
      <c r="B64" s="11"/>
      <c r="C64" s="11"/>
    </row>
    <row r="65" spans="2:3" ht="12.75" hidden="1">
      <c r="B65" s="11"/>
      <c r="C65" s="11"/>
    </row>
    <row r="66" spans="1:29" ht="12.75">
      <c r="A66" s="840" t="s">
        <v>649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Q66" s="840"/>
      <c r="R66" s="840"/>
      <c r="S66" s="840"/>
      <c r="T66" s="840"/>
      <c r="U66" s="840"/>
      <c r="V66" s="840"/>
      <c r="W66" s="840"/>
      <c r="X66" s="840"/>
      <c r="Y66" s="840"/>
      <c r="Z66" s="840"/>
      <c r="AA66" s="840"/>
      <c r="AB66" s="840"/>
      <c r="AC66" s="840"/>
    </row>
    <row r="67" spans="1:29" ht="15.75">
      <c r="A67" s="823" t="s">
        <v>815</v>
      </c>
      <c r="B67" s="823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823"/>
    </row>
    <row r="68" spans="1:29" ht="12.75">
      <c r="A68" s="801" t="s">
        <v>858</v>
      </c>
      <c r="B68" s="801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1"/>
      <c r="AC68" s="801"/>
    </row>
    <row r="69" ht="13.5" thickBot="1">
      <c r="W69" s="62"/>
    </row>
    <row r="70" spans="1:29" ht="12.75" customHeight="1">
      <c r="A70" s="824" t="s">
        <v>816</v>
      </c>
      <c r="B70" s="825"/>
      <c r="C70" s="826"/>
      <c r="D70" s="178">
        <v>2003</v>
      </c>
      <c r="E70" s="178">
        <v>2004</v>
      </c>
      <c r="F70" s="565">
        <v>2005</v>
      </c>
      <c r="G70" s="564">
        <v>2005</v>
      </c>
      <c r="H70" s="178">
        <v>2006</v>
      </c>
      <c r="I70" s="178">
        <v>2006</v>
      </c>
      <c r="J70" s="565">
        <v>2006</v>
      </c>
      <c r="K70" s="564">
        <v>2006</v>
      </c>
      <c r="L70" s="178">
        <v>2007</v>
      </c>
      <c r="M70" s="178">
        <v>2007</v>
      </c>
      <c r="N70" s="565">
        <v>2007</v>
      </c>
      <c r="O70" s="564">
        <v>2007</v>
      </c>
      <c r="P70" s="178">
        <v>2008</v>
      </c>
      <c r="Q70" s="178">
        <v>2008</v>
      </c>
      <c r="R70" s="565">
        <v>2008</v>
      </c>
      <c r="S70" s="564">
        <v>2008</v>
      </c>
      <c r="T70" s="178">
        <v>2009</v>
      </c>
      <c r="U70" s="178">
        <v>2009</v>
      </c>
      <c r="V70" s="827" t="s">
        <v>330</v>
      </c>
      <c r="W70" s="829" t="s">
        <v>331</v>
      </c>
      <c r="X70" s="829" t="s">
        <v>328</v>
      </c>
      <c r="Y70" s="829" t="s">
        <v>790</v>
      </c>
      <c r="Z70" s="829" t="s">
        <v>329</v>
      </c>
      <c r="AA70" s="762">
        <v>2009</v>
      </c>
      <c r="AB70" s="763">
        <v>2010</v>
      </c>
      <c r="AC70" s="708">
        <v>2010</v>
      </c>
    </row>
    <row r="71" spans="1:29" ht="12.75">
      <c r="A71" s="831" t="s">
        <v>859</v>
      </c>
      <c r="B71" s="832"/>
      <c r="C71" s="833"/>
      <c r="D71" s="179" t="s">
        <v>690</v>
      </c>
      <c r="E71" s="179" t="s">
        <v>690</v>
      </c>
      <c r="F71" s="389" t="s">
        <v>690</v>
      </c>
      <c r="G71" s="395" t="s">
        <v>639</v>
      </c>
      <c r="H71" s="179" t="s">
        <v>641</v>
      </c>
      <c r="I71" s="179" t="s">
        <v>643</v>
      </c>
      <c r="J71" s="389" t="s">
        <v>690</v>
      </c>
      <c r="K71" s="395" t="s">
        <v>639</v>
      </c>
      <c r="L71" s="179" t="s">
        <v>641</v>
      </c>
      <c r="M71" s="179" t="s">
        <v>643</v>
      </c>
      <c r="N71" s="389" t="s">
        <v>690</v>
      </c>
      <c r="O71" s="395" t="s">
        <v>639</v>
      </c>
      <c r="P71" s="179" t="s">
        <v>641</v>
      </c>
      <c r="Q71" s="179" t="s">
        <v>643</v>
      </c>
      <c r="R71" s="389" t="s">
        <v>690</v>
      </c>
      <c r="S71" s="179" t="s">
        <v>639</v>
      </c>
      <c r="T71" s="179" t="s">
        <v>641</v>
      </c>
      <c r="U71" s="179" t="s">
        <v>643</v>
      </c>
      <c r="V71" s="828"/>
      <c r="W71" s="830"/>
      <c r="X71" s="830"/>
      <c r="Y71" s="830"/>
      <c r="Z71" s="830"/>
      <c r="AA71" s="179" t="s">
        <v>640</v>
      </c>
      <c r="AB71" s="389" t="s">
        <v>641</v>
      </c>
      <c r="AC71" s="245" t="s">
        <v>642</v>
      </c>
    </row>
    <row r="72" spans="1:29" ht="12.75">
      <c r="A72" s="45" t="s">
        <v>860</v>
      </c>
      <c r="B72" s="11"/>
      <c r="C72" s="56"/>
      <c r="D72" s="62"/>
      <c r="E72" s="62"/>
      <c r="F72" s="170"/>
      <c r="G72" s="396"/>
      <c r="H72" s="170"/>
      <c r="I72" s="62"/>
      <c r="J72" s="132"/>
      <c r="K72" s="61"/>
      <c r="L72" s="62"/>
      <c r="M72" s="62"/>
      <c r="N72" s="123"/>
      <c r="O72" s="122"/>
      <c r="P72" s="59"/>
      <c r="Q72" s="59"/>
      <c r="R72" s="56"/>
      <c r="S72" s="11"/>
      <c r="T72" s="11"/>
      <c r="U72" s="11"/>
      <c r="V72" s="123"/>
      <c r="W72" s="59"/>
      <c r="X72" s="460"/>
      <c r="Y72" s="460"/>
      <c r="Z72" s="460"/>
      <c r="AA72" s="11"/>
      <c r="AB72" s="11"/>
      <c r="AC72" s="566"/>
    </row>
    <row r="73" spans="1:29" ht="12.75">
      <c r="A73" s="45"/>
      <c r="B73" s="11" t="s">
        <v>820</v>
      </c>
      <c r="C73" s="56"/>
      <c r="D73" s="63">
        <v>6</v>
      </c>
      <c r="E73" s="63">
        <v>6</v>
      </c>
      <c r="F73" s="180">
        <v>5</v>
      </c>
      <c r="G73" s="397">
        <v>5</v>
      </c>
      <c r="H73" s="180">
        <v>5</v>
      </c>
      <c r="I73" s="63">
        <v>5</v>
      </c>
      <c r="J73" s="135">
        <v>5</v>
      </c>
      <c r="K73" s="134">
        <v>5</v>
      </c>
      <c r="L73" s="63">
        <v>5</v>
      </c>
      <c r="M73" s="63">
        <v>5</v>
      </c>
      <c r="N73" s="135">
        <v>5</v>
      </c>
      <c r="O73" s="134">
        <v>5</v>
      </c>
      <c r="P73" s="63">
        <v>5</v>
      </c>
      <c r="Q73" s="63">
        <v>5</v>
      </c>
      <c r="R73" s="135">
        <v>5</v>
      </c>
      <c r="S73" s="63">
        <v>5</v>
      </c>
      <c r="T73" s="63">
        <v>5.5</v>
      </c>
      <c r="U73" s="63">
        <v>5.5</v>
      </c>
      <c r="V73" s="132">
        <v>5.5</v>
      </c>
      <c r="W73" s="62">
        <v>5.5</v>
      </c>
      <c r="X73" s="62">
        <v>5.5</v>
      </c>
      <c r="Y73" s="62">
        <v>5.5</v>
      </c>
      <c r="Z73" s="62">
        <v>5.5</v>
      </c>
      <c r="AA73" s="62">
        <v>5.5</v>
      </c>
      <c r="AB73" s="62">
        <v>5.5</v>
      </c>
      <c r="AC73" s="567">
        <v>5.5</v>
      </c>
    </row>
    <row r="74" spans="1:29" ht="12.75">
      <c r="A74" s="22"/>
      <c r="B74" s="11" t="s">
        <v>861</v>
      </c>
      <c r="C74" s="56"/>
      <c r="D74" s="62">
        <v>5.5</v>
      </c>
      <c r="E74" s="62">
        <v>5.5</v>
      </c>
      <c r="F74" s="170">
        <v>5.5</v>
      </c>
      <c r="G74" s="397">
        <v>6</v>
      </c>
      <c r="H74" s="180">
        <v>6</v>
      </c>
      <c r="I74" s="62">
        <v>6.25</v>
      </c>
      <c r="J74" s="132">
        <v>6.25</v>
      </c>
      <c r="K74" s="61">
        <v>6.25</v>
      </c>
      <c r="L74" s="62">
        <v>6.25</v>
      </c>
      <c r="M74" s="62">
        <v>6.25</v>
      </c>
      <c r="N74" s="132">
        <v>6.25</v>
      </c>
      <c r="O74" s="61">
        <v>6.25</v>
      </c>
      <c r="P74" s="62">
        <v>6.25</v>
      </c>
      <c r="Q74" s="62">
        <v>6.25</v>
      </c>
      <c r="R74" s="132">
        <v>6.25</v>
      </c>
      <c r="S74" s="62">
        <v>6.5</v>
      </c>
      <c r="T74" s="62">
        <v>6.5</v>
      </c>
      <c r="U74" s="62">
        <v>6.5</v>
      </c>
      <c r="V74" s="132">
        <v>6.5</v>
      </c>
      <c r="W74" s="62">
        <v>6.5</v>
      </c>
      <c r="X74" s="62">
        <v>6.5</v>
      </c>
      <c r="Y74" s="62">
        <v>6.5</v>
      </c>
      <c r="Z74" s="62">
        <v>6.5</v>
      </c>
      <c r="AA74" s="62">
        <v>6.5</v>
      </c>
      <c r="AB74" s="62">
        <v>6.5</v>
      </c>
      <c r="AC74" s="567">
        <v>6.5</v>
      </c>
    </row>
    <row r="75" spans="1:29" ht="12.75" hidden="1">
      <c r="A75" s="41"/>
      <c r="B75" s="64" t="s">
        <v>821</v>
      </c>
      <c r="C75" s="57"/>
      <c r="D75" s="60"/>
      <c r="E75" s="60"/>
      <c r="F75" s="172"/>
      <c r="G75" s="387"/>
      <c r="H75" s="172"/>
      <c r="I75" s="60"/>
      <c r="J75" s="125"/>
      <c r="K75" s="124"/>
      <c r="L75" s="60"/>
      <c r="M75" s="60"/>
      <c r="N75" s="125"/>
      <c r="O75" s="124"/>
      <c r="P75" s="60"/>
      <c r="Q75" s="60"/>
      <c r="R75" s="56"/>
      <c r="S75" s="11"/>
      <c r="T75" s="11"/>
      <c r="U75" s="11"/>
      <c r="V75" s="132"/>
      <c r="W75" s="62"/>
      <c r="X75" s="11"/>
      <c r="Y75" s="11"/>
      <c r="Z75" s="11"/>
      <c r="AA75" s="11"/>
      <c r="AB75" s="11"/>
      <c r="AC75" s="568"/>
    </row>
    <row r="76" spans="1:29" s="11" customFormat="1" ht="12.75">
      <c r="A76" s="22"/>
      <c r="B76" s="11" t="s">
        <v>862</v>
      </c>
      <c r="C76" s="56"/>
      <c r="D76" s="61"/>
      <c r="E76" s="62"/>
      <c r="F76" s="170"/>
      <c r="G76" s="396"/>
      <c r="H76" s="170"/>
      <c r="I76" s="170"/>
      <c r="J76" s="398"/>
      <c r="K76" s="396"/>
      <c r="L76" s="170"/>
      <c r="M76" s="170"/>
      <c r="N76" s="132"/>
      <c r="O76" s="61"/>
      <c r="P76" s="62"/>
      <c r="Q76" s="62"/>
      <c r="R76" s="56"/>
      <c r="V76" s="132"/>
      <c r="W76" s="62"/>
      <c r="AC76" s="568"/>
    </row>
    <row r="77" spans="1:29" s="11" customFormat="1" ht="12.75">
      <c r="A77" s="22"/>
      <c r="C77" s="56" t="s">
        <v>863</v>
      </c>
      <c r="D77" s="63">
        <v>3</v>
      </c>
      <c r="E77" s="63">
        <v>2</v>
      </c>
      <c r="F77" s="170">
        <v>1.5</v>
      </c>
      <c r="G77" s="396">
        <v>1.5</v>
      </c>
      <c r="H77" s="170">
        <v>1.5</v>
      </c>
      <c r="I77" s="170">
        <v>1.5</v>
      </c>
      <c r="J77" s="398">
        <v>1.5</v>
      </c>
      <c r="K77" s="396">
        <v>1.5</v>
      </c>
      <c r="L77" s="170">
        <v>1.5</v>
      </c>
      <c r="M77" s="170">
        <v>1.5</v>
      </c>
      <c r="N77" s="398">
        <v>1.5</v>
      </c>
      <c r="O77" s="61">
        <v>1.5</v>
      </c>
      <c r="P77" s="62">
        <v>1.5</v>
      </c>
      <c r="Q77" s="62">
        <v>1.5</v>
      </c>
      <c r="R77" s="132">
        <v>1.5</v>
      </c>
      <c r="S77" s="62">
        <v>1.5</v>
      </c>
      <c r="T77" s="62">
        <v>1.5</v>
      </c>
      <c r="U77" s="62">
        <v>1.5</v>
      </c>
      <c r="V77" s="135">
        <v>1.5</v>
      </c>
      <c r="W77" s="63">
        <v>1.5</v>
      </c>
      <c r="X77" s="62">
        <v>1.5</v>
      </c>
      <c r="Y77" s="62">
        <v>1.5</v>
      </c>
      <c r="Z77" s="62">
        <v>1.5</v>
      </c>
      <c r="AA77" s="62">
        <v>1.5</v>
      </c>
      <c r="AB77" s="62">
        <v>1.5</v>
      </c>
      <c r="AC77" s="567">
        <v>1.5</v>
      </c>
    </row>
    <row r="78" spans="1:29" s="11" customFormat="1" ht="12.75">
      <c r="A78" s="22"/>
      <c r="C78" s="56" t="s">
        <v>865</v>
      </c>
      <c r="D78" s="62">
        <v>4.5</v>
      </c>
      <c r="E78" s="62">
        <v>4.5</v>
      </c>
      <c r="F78" s="180">
        <v>3</v>
      </c>
      <c r="G78" s="396">
        <v>3.5</v>
      </c>
      <c r="H78" s="170">
        <v>3.5</v>
      </c>
      <c r="I78" s="170">
        <v>3.5</v>
      </c>
      <c r="J78" s="398">
        <v>3.5</v>
      </c>
      <c r="K78" s="396">
        <v>3.5</v>
      </c>
      <c r="L78" s="170">
        <v>3.5</v>
      </c>
      <c r="M78" s="170">
        <v>3.5</v>
      </c>
      <c r="N78" s="398">
        <v>3.5</v>
      </c>
      <c r="O78" s="399">
        <v>2.5</v>
      </c>
      <c r="P78" s="62">
        <v>2.5</v>
      </c>
      <c r="Q78" s="62">
        <v>2.5</v>
      </c>
      <c r="R78" s="132">
        <v>2.5</v>
      </c>
      <c r="S78" s="63">
        <v>2</v>
      </c>
      <c r="T78" s="63">
        <v>2</v>
      </c>
      <c r="U78" s="63">
        <v>2</v>
      </c>
      <c r="V78" s="135">
        <v>3.5</v>
      </c>
      <c r="W78" s="63">
        <v>3.5</v>
      </c>
      <c r="X78" s="63">
        <v>2</v>
      </c>
      <c r="Y78" s="62">
        <v>2</v>
      </c>
      <c r="Z78" s="62">
        <v>2</v>
      </c>
      <c r="AA78" s="62">
        <v>2</v>
      </c>
      <c r="AB78" s="62">
        <v>2</v>
      </c>
      <c r="AC78" s="567">
        <v>2</v>
      </c>
    </row>
    <row r="79" spans="1:29" s="11" customFormat="1" ht="12.75">
      <c r="A79" s="22"/>
      <c r="C79" s="56" t="s">
        <v>864</v>
      </c>
      <c r="D79" s="181">
        <v>4.5</v>
      </c>
      <c r="E79" s="181">
        <v>4.5</v>
      </c>
      <c r="F79" s="182">
        <v>3</v>
      </c>
      <c r="G79" s="400">
        <v>3.5</v>
      </c>
      <c r="H79" s="183">
        <v>3.5</v>
      </c>
      <c r="I79" s="183">
        <v>3.5</v>
      </c>
      <c r="J79" s="401">
        <v>3.5</v>
      </c>
      <c r="K79" s="400">
        <v>3.5</v>
      </c>
      <c r="L79" s="183">
        <v>3.5</v>
      </c>
      <c r="M79" s="183">
        <v>3.5</v>
      </c>
      <c r="N79" s="401">
        <v>3.5</v>
      </c>
      <c r="O79" s="61">
        <v>3.5</v>
      </c>
      <c r="P79" s="62">
        <v>3.5</v>
      </c>
      <c r="Q79" s="62">
        <v>3.5</v>
      </c>
      <c r="R79" s="132">
        <v>3.5</v>
      </c>
      <c r="S79" s="62">
        <v>3.5</v>
      </c>
      <c r="T79" s="62">
        <v>3.5</v>
      </c>
      <c r="U79" s="62">
        <v>3.5</v>
      </c>
      <c r="V79" s="135">
        <v>2</v>
      </c>
      <c r="W79" s="63">
        <v>2</v>
      </c>
      <c r="X79" s="62">
        <v>3.5</v>
      </c>
      <c r="Y79" s="62">
        <v>3.5</v>
      </c>
      <c r="Z79" s="62">
        <v>3.5</v>
      </c>
      <c r="AA79" s="62">
        <v>3.5</v>
      </c>
      <c r="AB79" s="62">
        <v>3.5</v>
      </c>
      <c r="AC79" s="567">
        <v>3.5</v>
      </c>
    </row>
    <row r="80" spans="1:29" s="11" customFormat="1" ht="12.75">
      <c r="A80" s="22"/>
      <c r="C80" s="56" t="s">
        <v>866</v>
      </c>
      <c r="D80" s="63">
        <v>2</v>
      </c>
      <c r="E80" s="63">
        <v>2</v>
      </c>
      <c r="F80" s="180">
        <v>2</v>
      </c>
      <c r="G80" s="396">
        <v>3.25</v>
      </c>
      <c r="H80" s="170">
        <v>3.25</v>
      </c>
      <c r="I80" s="170">
        <v>3.25</v>
      </c>
      <c r="J80" s="398">
        <v>3.25</v>
      </c>
      <c r="K80" s="396">
        <v>3.25</v>
      </c>
      <c r="L80" s="170">
        <v>3.25</v>
      </c>
      <c r="M80" s="170">
        <v>3.25</v>
      </c>
      <c r="N80" s="398">
        <v>3.25</v>
      </c>
      <c r="O80" s="61">
        <v>3.25</v>
      </c>
      <c r="P80" s="62">
        <v>3.25</v>
      </c>
      <c r="Q80" s="62">
        <v>3.25</v>
      </c>
      <c r="R80" s="132">
        <v>3.25</v>
      </c>
      <c r="S80" s="62" t="s">
        <v>313</v>
      </c>
      <c r="T80" s="62" t="s">
        <v>313</v>
      </c>
      <c r="U80" s="62" t="s">
        <v>313</v>
      </c>
      <c r="V80" s="135" t="s">
        <v>313</v>
      </c>
      <c r="W80" s="63" t="s">
        <v>313</v>
      </c>
      <c r="X80" s="402" t="s">
        <v>149</v>
      </c>
      <c r="Y80" s="402" t="s">
        <v>149</v>
      </c>
      <c r="Z80" s="402" t="s">
        <v>149</v>
      </c>
      <c r="AA80" s="783" t="s">
        <v>305</v>
      </c>
      <c r="AB80" s="782" t="s">
        <v>149</v>
      </c>
      <c r="AC80" s="709" t="s">
        <v>149</v>
      </c>
    </row>
    <row r="81" spans="1:29" ht="12.75">
      <c r="A81" s="41"/>
      <c r="B81" s="29" t="s">
        <v>274</v>
      </c>
      <c r="C81" s="57"/>
      <c r="D81" s="184">
        <v>0</v>
      </c>
      <c r="E81" s="184">
        <v>0</v>
      </c>
      <c r="F81" s="172">
        <v>1.5</v>
      </c>
      <c r="G81" s="387">
        <v>1.5</v>
      </c>
      <c r="H81" s="172">
        <v>1.5</v>
      </c>
      <c r="I81" s="172">
        <v>1.5</v>
      </c>
      <c r="J81" s="388">
        <v>1.5</v>
      </c>
      <c r="K81" s="387">
        <v>1.5</v>
      </c>
      <c r="L81" s="172">
        <v>1.5</v>
      </c>
      <c r="M81" s="172">
        <v>1.5</v>
      </c>
      <c r="N81" s="388">
        <v>1.5</v>
      </c>
      <c r="O81" s="403">
        <v>2</v>
      </c>
      <c r="P81" s="185">
        <v>2</v>
      </c>
      <c r="Q81" s="185">
        <v>2</v>
      </c>
      <c r="R81" s="404">
        <v>2</v>
      </c>
      <c r="S81" s="185">
        <v>3</v>
      </c>
      <c r="T81" s="185">
        <v>3</v>
      </c>
      <c r="U81" s="185">
        <v>3</v>
      </c>
      <c r="V81" s="404">
        <v>3</v>
      </c>
      <c r="W81" s="185">
        <v>3</v>
      </c>
      <c r="X81" s="405">
        <v>3</v>
      </c>
      <c r="Y81" s="185">
        <v>3</v>
      </c>
      <c r="Z81" s="185">
        <v>3</v>
      </c>
      <c r="AA81" s="185">
        <v>3</v>
      </c>
      <c r="AB81" s="63">
        <v>3</v>
      </c>
      <c r="AC81" s="710">
        <v>3</v>
      </c>
    </row>
    <row r="82" spans="1:29" ht="12.75">
      <c r="A82" s="45" t="s">
        <v>867</v>
      </c>
      <c r="B82" s="11"/>
      <c r="C82" s="56"/>
      <c r="D82" s="40"/>
      <c r="E82" s="40"/>
      <c r="F82" s="11"/>
      <c r="G82" s="130"/>
      <c r="H82" s="11"/>
      <c r="I82" s="40"/>
      <c r="J82" s="106"/>
      <c r="K82" s="126"/>
      <c r="L82" s="40"/>
      <c r="N82" s="106"/>
      <c r="O82" s="126"/>
      <c r="Q82" s="40"/>
      <c r="R82" s="56"/>
      <c r="S82" s="11"/>
      <c r="T82" s="11"/>
      <c r="U82" s="11"/>
      <c r="V82" s="132"/>
      <c r="W82" s="62"/>
      <c r="X82" s="11"/>
      <c r="Y82" s="11"/>
      <c r="Z82" s="11"/>
      <c r="AA82" s="11"/>
      <c r="AB82" s="11"/>
      <c r="AC82" s="568"/>
    </row>
    <row r="83" spans="1:29" ht="12.75">
      <c r="A83" s="45"/>
      <c r="B83" s="26" t="s">
        <v>868</v>
      </c>
      <c r="C83" s="56"/>
      <c r="D83" s="32" t="s">
        <v>734</v>
      </c>
      <c r="E83" s="32">
        <v>1.820083870967742</v>
      </c>
      <c r="F83" s="32" t="s">
        <v>734</v>
      </c>
      <c r="G83" s="128">
        <v>2.62</v>
      </c>
      <c r="H83" s="32">
        <v>1.5925</v>
      </c>
      <c r="I83" s="32">
        <v>2.54</v>
      </c>
      <c r="J83" s="129">
        <v>2.3997</v>
      </c>
      <c r="K83" s="128">
        <v>2.01</v>
      </c>
      <c r="L83" s="32">
        <v>2.3749</v>
      </c>
      <c r="M83" s="32">
        <v>1.5013</v>
      </c>
      <c r="N83" s="129">
        <v>2.1337</v>
      </c>
      <c r="O83" s="128">
        <v>2.9733</v>
      </c>
      <c r="P83" s="32">
        <v>4.3458</v>
      </c>
      <c r="Q83" s="32">
        <v>3.17</v>
      </c>
      <c r="R83" s="132">
        <v>5.16</v>
      </c>
      <c r="S83" s="63" t="s">
        <v>521</v>
      </c>
      <c r="T83" s="32">
        <v>4.16</v>
      </c>
      <c r="U83" s="32">
        <v>5.9</v>
      </c>
      <c r="V83" s="132">
        <v>4.94</v>
      </c>
      <c r="W83" s="62">
        <v>1.51</v>
      </c>
      <c r="X83" s="32">
        <v>1.7511</v>
      </c>
      <c r="Y83" s="32">
        <v>2.0092</v>
      </c>
      <c r="Z83" s="32">
        <v>6.9099</v>
      </c>
      <c r="AA83" s="32">
        <v>8.6729</v>
      </c>
      <c r="AB83" s="32">
        <v>9.7143</v>
      </c>
      <c r="AC83" s="711" t="s">
        <v>734</v>
      </c>
    </row>
    <row r="84" spans="1:29" ht="12.75">
      <c r="A84" s="22"/>
      <c r="B84" s="26" t="s">
        <v>869</v>
      </c>
      <c r="C84" s="56"/>
      <c r="D84" s="186">
        <v>2.9805422437758247</v>
      </c>
      <c r="E84" s="186">
        <v>1.4706548192771083</v>
      </c>
      <c r="F84" s="186">
        <v>3.9398</v>
      </c>
      <c r="G84" s="128">
        <v>3.1</v>
      </c>
      <c r="H84" s="32">
        <v>2.4648049469964666</v>
      </c>
      <c r="I84" s="32">
        <v>2.89</v>
      </c>
      <c r="J84" s="129">
        <v>3.2485</v>
      </c>
      <c r="K84" s="128">
        <v>2.54</v>
      </c>
      <c r="L84" s="32">
        <v>2.6702572438162546</v>
      </c>
      <c r="M84" s="32">
        <v>1.8496</v>
      </c>
      <c r="N84" s="129">
        <v>2.7651</v>
      </c>
      <c r="O84" s="128">
        <v>2.3486</v>
      </c>
      <c r="P84" s="32">
        <v>3.8637</v>
      </c>
      <c r="Q84" s="32">
        <v>4.0699</v>
      </c>
      <c r="R84" s="132">
        <v>5.13</v>
      </c>
      <c r="S84" s="32">
        <v>6.08</v>
      </c>
      <c r="T84" s="32">
        <v>4.32</v>
      </c>
      <c r="U84" s="32">
        <v>5.98</v>
      </c>
      <c r="V84" s="132">
        <v>6.8</v>
      </c>
      <c r="W84" s="62">
        <v>1.77</v>
      </c>
      <c r="X84" s="32">
        <v>2.4136</v>
      </c>
      <c r="Y84" s="32">
        <v>2.7298</v>
      </c>
      <c r="Z84" s="32">
        <v>4.6669</v>
      </c>
      <c r="AA84" s="32">
        <v>6.3535</v>
      </c>
      <c r="AB84" s="32">
        <v>8.7424</v>
      </c>
      <c r="AC84" s="569">
        <v>9.0115</v>
      </c>
    </row>
    <row r="85" spans="1:29" ht="12.75">
      <c r="A85" s="22"/>
      <c r="B85" s="26" t="s">
        <v>870</v>
      </c>
      <c r="C85" s="56"/>
      <c r="D85" s="32" t="s">
        <v>734</v>
      </c>
      <c r="E85" s="32" t="s">
        <v>734</v>
      </c>
      <c r="F85" s="187">
        <v>4.420184745762712</v>
      </c>
      <c r="G85" s="406">
        <v>3.7</v>
      </c>
      <c r="H85" s="32">
        <v>2.5683</v>
      </c>
      <c r="I85" s="32">
        <v>3.77</v>
      </c>
      <c r="J85" s="129">
        <v>3.8641</v>
      </c>
      <c r="K85" s="128">
        <v>2.7782</v>
      </c>
      <c r="L85" s="188">
        <v>3.2519</v>
      </c>
      <c r="M85" s="188">
        <v>2.6727</v>
      </c>
      <c r="N85" s="407">
        <v>3.51395</v>
      </c>
      <c r="O85" s="128">
        <v>2.6605</v>
      </c>
      <c r="P85" s="32">
        <v>4.325</v>
      </c>
      <c r="Q85" s="189">
        <v>4.39</v>
      </c>
      <c r="R85" s="132">
        <v>5.16</v>
      </c>
      <c r="S85" s="32">
        <v>5.64</v>
      </c>
      <c r="T85" s="32">
        <v>5.17</v>
      </c>
      <c r="U85" s="32">
        <v>5.77</v>
      </c>
      <c r="V85" s="132">
        <v>5.91</v>
      </c>
      <c r="W85" s="62">
        <v>0</v>
      </c>
      <c r="X85" s="32">
        <v>2.6771</v>
      </c>
      <c r="Y85" s="32">
        <v>0</v>
      </c>
      <c r="Z85" s="32">
        <v>0</v>
      </c>
      <c r="AA85" s="32">
        <v>5.8226</v>
      </c>
      <c r="AB85" s="32">
        <v>7.7899</v>
      </c>
      <c r="AC85" s="711" t="s">
        <v>734</v>
      </c>
    </row>
    <row r="86" spans="1:29" ht="12.75">
      <c r="A86" s="22"/>
      <c r="B86" s="26" t="s">
        <v>871</v>
      </c>
      <c r="C86" s="56"/>
      <c r="D86" s="32">
        <v>4.928079080914116</v>
      </c>
      <c r="E86" s="32">
        <v>3.8123749843660346</v>
      </c>
      <c r="F86" s="191">
        <v>4.78535242830253</v>
      </c>
      <c r="G86" s="128">
        <v>3.8745670329670325</v>
      </c>
      <c r="H86" s="32">
        <v>3.4186746835443036</v>
      </c>
      <c r="I86" s="32">
        <v>4.31</v>
      </c>
      <c r="J86" s="129">
        <v>4.04</v>
      </c>
      <c r="K86" s="128">
        <v>3.78</v>
      </c>
      <c r="L86" s="32">
        <v>3.1393493670886072</v>
      </c>
      <c r="M86" s="32">
        <v>3.0861</v>
      </c>
      <c r="N86" s="129">
        <v>3.9996456840042054</v>
      </c>
      <c r="O86" s="128">
        <v>3.0448</v>
      </c>
      <c r="P86" s="32">
        <v>4.6724</v>
      </c>
      <c r="Q86" s="32">
        <v>4.8222</v>
      </c>
      <c r="R86" s="132">
        <v>6.47</v>
      </c>
      <c r="S86" s="32">
        <v>5.57</v>
      </c>
      <c r="T86" s="32">
        <v>5.2</v>
      </c>
      <c r="U86" s="32">
        <v>5.96</v>
      </c>
      <c r="V86" s="132">
        <v>6.55</v>
      </c>
      <c r="W86" s="62">
        <v>0</v>
      </c>
      <c r="X86" s="32">
        <v>3.3858</v>
      </c>
      <c r="Y86" s="32">
        <v>0</v>
      </c>
      <c r="Z86" s="32">
        <v>6.0352</v>
      </c>
      <c r="AA86" s="32">
        <v>5.4338</v>
      </c>
      <c r="AB86" s="32">
        <v>7.394</v>
      </c>
      <c r="AC86" s="569">
        <v>8.1051</v>
      </c>
    </row>
    <row r="87" spans="1:29" s="11" customFormat="1" ht="12.75">
      <c r="A87" s="22"/>
      <c r="B87" s="11" t="s">
        <v>818</v>
      </c>
      <c r="C87" s="56"/>
      <c r="D87" s="62" t="s">
        <v>819</v>
      </c>
      <c r="E87" s="62" t="s">
        <v>819</v>
      </c>
      <c r="F87" s="170" t="s">
        <v>819</v>
      </c>
      <c r="G87" s="396" t="s">
        <v>819</v>
      </c>
      <c r="H87" s="170" t="s">
        <v>819</v>
      </c>
      <c r="I87" s="62" t="s">
        <v>874</v>
      </c>
      <c r="J87" s="132" t="s">
        <v>874</v>
      </c>
      <c r="K87" s="61" t="s">
        <v>874</v>
      </c>
      <c r="L87" s="62" t="s">
        <v>874</v>
      </c>
      <c r="M87" s="62" t="s">
        <v>874</v>
      </c>
      <c r="N87" s="132" t="s">
        <v>874</v>
      </c>
      <c r="O87" s="61" t="s">
        <v>874</v>
      </c>
      <c r="P87" s="62" t="s">
        <v>875</v>
      </c>
      <c r="Q87" s="62" t="s">
        <v>875</v>
      </c>
      <c r="R87" s="132" t="s">
        <v>311</v>
      </c>
      <c r="S87" s="62" t="s">
        <v>311</v>
      </c>
      <c r="T87" s="62" t="s">
        <v>311</v>
      </c>
      <c r="U87" s="62" t="s">
        <v>311</v>
      </c>
      <c r="V87" s="780" t="s">
        <v>332</v>
      </c>
      <c r="W87" s="136" t="s">
        <v>332</v>
      </c>
      <c r="X87" s="136" t="s">
        <v>332</v>
      </c>
      <c r="Y87" s="32" t="s">
        <v>332</v>
      </c>
      <c r="Z87" s="32" t="s">
        <v>332</v>
      </c>
      <c r="AB87" s="32" t="s">
        <v>332</v>
      </c>
      <c r="AC87" s="569" t="s">
        <v>332</v>
      </c>
    </row>
    <row r="88" spans="1:29" ht="12.75">
      <c r="A88" s="41"/>
      <c r="B88" s="29" t="s">
        <v>876</v>
      </c>
      <c r="C88" s="57"/>
      <c r="D88" s="60" t="s">
        <v>877</v>
      </c>
      <c r="E88" s="60" t="s">
        <v>817</v>
      </c>
      <c r="F88" s="172" t="s">
        <v>817</v>
      </c>
      <c r="G88" s="387" t="s">
        <v>817</v>
      </c>
      <c r="H88" s="172" t="s">
        <v>817</v>
      </c>
      <c r="I88" s="60" t="s">
        <v>878</v>
      </c>
      <c r="J88" s="125" t="s">
        <v>879</v>
      </c>
      <c r="K88" s="124" t="s">
        <v>879</v>
      </c>
      <c r="L88" s="60" t="s">
        <v>879</v>
      </c>
      <c r="M88" s="60" t="s">
        <v>879</v>
      </c>
      <c r="N88" s="125" t="s">
        <v>879</v>
      </c>
      <c r="O88" s="124" t="s">
        <v>880</v>
      </c>
      <c r="P88" s="60" t="s">
        <v>881</v>
      </c>
      <c r="Q88" s="60" t="s">
        <v>881</v>
      </c>
      <c r="R88" s="132" t="s">
        <v>312</v>
      </c>
      <c r="S88" s="62" t="s">
        <v>312</v>
      </c>
      <c r="T88" s="62" t="s">
        <v>880</v>
      </c>
      <c r="U88" s="62" t="s">
        <v>880</v>
      </c>
      <c r="V88" s="132" t="s">
        <v>880</v>
      </c>
      <c r="W88" s="62" t="s">
        <v>333</v>
      </c>
      <c r="X88" s="62" t="s">
        <v>333</v>
      </c>
      <c r="Y88" s="32" t="s">
        <v>333</v>
      </c>
      <c r="Z88" s="32" t="s">
        <v>333</v>
      </c>
      <c r="AA88" s="29"/>
      <c r="AB88" s="32" t="s">
        <v>333</v>
      </c>
      <c r="AC88" s="569" t="s">
        <v>227</v>
      </c>
    </row>
    <row r="89" spans="1:29" s="31" customFormat="1" ht="12.75">
      <c r="A89" s="192" t="s">
        <v>882</v>
      </c>
      <c r="B89" s="193"/>
      <c r="C89" s="194"/>
      <c r="D89" s="195">
        <v>4.5</v>
      </c>
      <c r="E89" s="195">
        <v>0.711</v>
      </c>
      <c r="F89" s="195">
        <v>4.712</v>
      </c>
      <c r="G89" s="408">
        <v>3.177</v>
      </c>
      <c r="H89" s="195">
        <v>1.222</v>
      </c>
      <c r="I89" s="195">
        <v>1.965</v>
      </c>
      <c r="J89" s="409">
        <v>2.133</v>
      </c>
      <c r="K89" s="408">
        <v>2.111</v>
      </c>
      <c r="L89" s="195">
        <v>3.029</v>
      </c>
      <c r="M89" s="195">
        <v>1.688</v>
      </c>
      <c r="N89" s="409">
        <v>3.0342345624701954</v>
      </c>
      <c r="O89" s="410">
        <v>3.3517</v>
      </c>
      <c r="P89" s="196">
        <v>4.9267</v>
      </c>
      <c r="Q89" s="196">
        <v>2.69</v>
      </c>
      <c r="R89" s="411">
        <v>3.61</v>
      </c>
      <c r="S89" s="196">
        <v>5.16</v>
      </c>
      <c r="T89" s="196">
        <v>3.37</v>
      </c>
      <c r="U89" s="196">
        <v>5.06</v>
      </c>
      <c r="V89" s="781">
        <v>3.66</v>
      </c>
      <c r="W89" s="412">
        <v>1.41</v>
      </c>
      <c r="X89" s="413">
        <v>2</v>
      </c>
      <c r="Y89" s="413">
        <v>5.1</v>
      </c>
      <c r="Z89" s="413">
        <v>9.22</v>
      </c>
      <c r="AA89" s="784">
        <v>9.93</v>
      </c>
      <c r="AB89" s="413">
        <v>12.8296</v>
      </c>
      <c r="AC89" s="712">
        <v>11.64</v>
      </c>
    </row>
    <row r="90" spans="1:29" ht="12.75">
      <c r="A90" s="45" t="s">
        <v>823</v>
      </c>
      <c r="B90" s="11"/>
      <c r="C90" s="56"/>
      <c r="D90" s="62"/>
      <c r="E90" s="62"/>
      <c r="F90" s="170"/>
      <c r="G90" s="396"/>
      <c r="H90" s="170"/>
      <c r="I90" s="62"/>
      <c r="J90" s="132"/>
      <c r="K90" s="61"/>
      <c r="L90" s="62"/>
      <c r="M90" s="62"/>
      <c r="N90" s="132"/>
      <c r="O90" s="61"/>
      <c r="P90" s="62"/>
      <c r="Q90" s="62"/>
      <c r="R90" s="56"/>
      <c r="S90" s="11"/>
      <c r="T90" s="11"/>
      <c r="U90" s="40"/>
      <c r="V90" s="132"/>
      <c r="W90" s="62"/>
      <c r="X90" s="11"/>
      <c r="Y90" s="32"/>
      <c r="Z90" s="32"/>
      <c r="AA90" s="11"/>
      <c r="AB90" s="11"/>
      <c r="AC90" s="711"/>
    </row>
    <row r="91" spans="1:29" ht="12.75">
      <c r="A91" s="22"/>
      <c r="B91" s="36" t="s">
        <v>824</v>
      </c>
      <c r="C91" s="56"/>
      <c r="D91" s="62"/>
      <c r="E91" s="62"/>
      <c r="F91" s="170"/>
      <c r="G91" s="396"/>
      <c r="H91" s="170"/>
      <c r="I91" s="62"/>
      <c r="J91" s="132"/>
      <c r="K91" s="61"/>
      <c r="L91" s="62"/>
      <c r="M91" s="62"/>
      <c r="N91" s="132"/>
      <c r="O91" s="61"/>
      <c r="P91" s="62"/>
      <c r="Q91" s="62"/>
      <c r="R91" s="56"/>
      <c r="S91" s="11"/>
      <c r="T91" s="11"/>
      <c r="U91" s="40"/>
      <c r="V91" s="132"/>
      <c r="W91" s="62"/>
      <c r="X91" s="11"/>
      <c r="Y91" s="11"/>
      <c r="Z91" s="11"/>
      <c r="AA91" s="11"/>
      <c r="AB91" s="11"/>
      <c r="AC91" s="711"/>
    </row>
    <row r="92" spans="1:29" ht="12.75">
      <c r="A92" s="22"/>
      <c r="B92" s="11" t="s">
        <v>825</v>
      </c>
      <c r="C92" s="56"/>
      <c r="D92" s="62" t="s">
        <v>883</v>
      </c>
      <c r="E92" s="62" t="s">
        <v>826</v>
      </c>
      <c r="F92" s="170" t="s">
        <v>884</v>
      </c>
      <c r="G92" s="396" t="s">
        <v>826</v>
      </c>
      <c r="H92" s="170" t="s">
        <v>826</v>
      </c>
      <c r="I92" s="62" t="s">
        <v>826</v>
      </c>
      <c r="J92" s="132" t="s">
        <v>826</v>
      </c>
      <c r="K92" s="61" t="s">
        <v>826</v>
      </c>
      <c r="L92" s="62" t="s">
        <v>826</v>
      </c>
      <c r="M92" s="62" t="s">
        <v>826</v>
      </c>
      <c r="N92" s="132" t="s">
        <v>826</v>
      </c>
      <c r="O92" s="61" t="s">
        <v>826</v>
      </c>
      <c r="P92" s="62" t="s">
        <v>826</v>
      </c>
      <c r="Q92" s="62" t="s">
        <v>54</v>
      </c>
      <c r="R92" s="132" t="s">
        <v>54</v>
      </c>
      <c r="S92" s="62" t="s">
        <v>314</v>
      </c>
      <c r="T92" s="62" t="s">
        <v>259</v>
      </c>
      <c r="U92" s="62" t="s">
        <v>259</v>
      </c>
      <c r="V92" s="132" t="s">
        <v>339</v>
      </c>
      <c r="W92" s="62" t="s">
        <v>339</v>
      </c>
      <c r="X92" s="62" t="s">
        <v>339</v>
      </c>
      <c r="Y92" s="62" t="s">
        <v>339</v>
      </c>
      <c r="Z92" s="62" t="s">
        <v>339</v>
      </c>
      <c r="AA92" s="62" t="s">
        <v>306</v>
      </c>
      <c r="AB92" s="62" t="s">
        <v>306</v>
      </c>
      <c r="AC92" s="567" t="s">
        <v>228</v>
      </c>
    </row>
    <row r="93" spans="1:29" ht="12.75">
      <c r="A93" s="22"/>
      <c r="B93" s="11" t="s">
        <v>828</v>
      </c>
      <c r="C93" s="56"/>
      <c r="D93" s="62"/>
      <c r="E93" s="62"/>
      <c r="F93" s="170"/>
      <c r="G93" s="396"/>
      <c r="H93" s="170"/>
      <c r="I93" s="62"/>
      <c r="J93" s="132"/>
      <c r="K93" s="61"/>
      <c r="L93" s="62"/>
      <c r="M93" s="62"/>
      <c r="N93" s="132"/>
      <c r="O93" s="61"/>
      <c r="P93" s="62"/>
      <c r="Q93" s="62"/>
      <c r="R93" s="56"/>
      <c r="S93" s="11"/>
      <c r="T93" s="11"/>
      <c r="U93" s="40"/>
      <c r="V93" s="132"/>
      <c r="W93" s="62"/>
      <c r="X93" s="11"/>
      <c r="Y93" s="11"/>
      <c r="Z93" s="11"/>
      <c r="AA93" s="11"/>
      <c r="AB93" s="11"/>
      <c r="AC93" s="568"/>
    </row>
    <row r="94" spans="1:29" ht="12.75">
      <c r="A94" s="22"/>
      <c r="B94" s="11"/>
      <c r="C94" s="56" t="s">
        <v>829</v>
      </c>
      <c r="D94" s="190">
        <v>0</v>
      </c>
      <c r="E94" s="62" t="s">
        <v>830</v>
      </c>
      <c r="F94" s="170" t="s">
        <v>885</v>
      </c>
      <c r="G94" s="396" t="s">
        <v>831</v>
      </c>
      <c r="H94" s="170" t="s">
        <v>831</v>
      </c>
      <c r="I94" s="62" t="s">
        <v>831</v>
      </c>
      <c r="J94" s="132" t="s">
        <v>831</v>
      </c>
      <c r="K94" s="61" t="s">
        <v>831</v>
      </c>
      <c r="L94" s="62" t="s">
        <v>831</v>
      </c>
      <c r="M94" s="62" t="s">
        <v>831</v>
      </c>
      <c r="N94" s="132" t="s">
        <v>831</v>
      </c>
      <c r="O94" s="61" t="s">
        <v>831</v>
      </c>
      <c r="P94" s="62" t="s">
        <v>831</v>
      </c>
      <c r="Q94" s="62" t="s">
        <v>51</v>
      </c>
      <c r="R94" s="132" t="s">
        <v>51</v>
      </c>
      <c r="S94" s="62" t="s">
        <v>913</v>
      </c>
      <c r="T94" s="62" t="s">
        <v>913</v>
      </c>
      <c r="U94" s="62" t="s">
        <v>913</v>
      </c>
      <c r="V94" s="132" t="s">
        <v>913</v>
      </c>
      <c r="W94" s="62" t="s">
        <v>334</v>
      </c>
      <c r="X94" s="62" t="s">
        <v>475</v>
      </c>
      <c r="Y94" s="62" t="s">
        <v>475</v>
      </c>
      <c r="Z94" s="62" t="s">
        <v>475</v>
      </c>
      <c r="AA94" s="62" t="s">
        <v>334</v>
      </c>
      <c r="AB94" s="62" t="s">
        <v>0</v>
      </c>
      <c r="AC94" s="567" t="s">
        <v>0</v>
      </c>
    </row>
    <row r="95" spans="1:29" ht="12.75">
      <c r="A95" s="22"/>
      <c r="B95" s="11"/>
      <c r="C95" s="56" t="s">
        <v>832</v>
      </c>
      <c r="D95" s="62" t="s">
        <v>826</v>
      </c>
      <c r="E95" s="62" t="s">
        <v>833</v>
      </c>
      <c r="F95" s="62" t="s">
        <v>834</v>
      </c>
      <c r="G95" s="61" t="s">
        <v>831</v>
      </c>
      <c r="H95" s="62" t="s">
        <v>834</v>
      </c>
      <c r="I95" s="62" t="s">
        <v>834</v>
      </c>
      <c r="J95" s="132" t="s">
        <v>834</v>
      </c>
      <c r="K95" s="61" t="s">
        <v>834</v>
      </c>
      <c r="L95" s="62" t="s">
        <v>886</v>
      </c>
      <c r="M95" s="62" t="s">
        <v>886</v>
      </c>
      <c r="N95" s="132" t="s">
        <v>886</v>
      </c>
      <c r="O95" s="61" t="s">
        <v>886</v>
      </c>
      <c r="P95" s="62" t="s">
        <v>886</v>
      </c>
      <c r="Q95" s="62" t="s">
        <v>917</v>
      </c>
      <c r="R95" s="132" t="s">
        <v>917</v>
      </c>
      <c r="S95" s="62" t="s">
        <v>914</v>
      </c>
      <c r="T95" s="62" t="s">
        <v>914</v>
      </c>
      <c r="U95" s="62" t="s">
        <v>475</v>
      </c>
      <c r="V95" s="132" t="s">
        <v>340</v>
      </c>
      <c r="W95" s="62" t="s">
        <v>335</v>
      </c>
      <c r="X95" s="62" t="s">
        <v>335</v>
      </c>
      <c r="Y95" s="62" t="s">
        <v>335</v>
      </c>
      <c r="Z95" s="62" t="s">
        <v>335</v>
      </c>
      <c r="AA95" s="62" t="s">
        <v>307</v>
      </c>
      <c r="AB95" s="62" t="s">
        <v>0</v>
      </c>
      <c r="AC95" s="567" t="s">
        <v>229</v>
      </c>
    </row>
    <row r="96" spans="1:33" ht="19.5">
      <c r="A96" s="22"/>
      <c r="B96" s="11"/>
      <c r="C96" s="56" t="s">
        <v>835</v>
      </c>
      <c r="D96" s="62" t="s">
        <v>883</v>
      </c>
      <c r="E96" s="62" t="s">
        <v>827</v>
      </c>
      <c r="F96" s="62" t="s">
        <v>887</v>
      </c>
      <c r="G96" s="61" t="s">
        <v>836</v>
      </c>
      <c r="H96" s="62" t="s">
        <v>836</v>
      </c>
      <c r="I96" s="62" t="s">
        <v>836</v>
      </c>
      <c r="J96" s="132" t="s">
        <v>836</v>
      </c>
      <c r="K96" s="61" t="s">
        <v>836</v>
      </c>
      <c r="L96" s="62" t="s">
        <v>836</v>
      </c>
      <c r="M96" s="62" t="s">
        <v>836</v>
      </c>
      <c r="N96" s="132" t="s">
        <v>836</v>
      </c>
      <c r="O96" s="61" t="s">
        <v>836</v>
      </c>
      <c r="P96" s="62" t="s">
        <v>836</v>
      </c>
      <c r="Q96" s="62" t="s">
        <v>918</v>
      </c>
      <c r="R96" s="132" t="s">
        <v>918</v>
      </c>
      <c r="S96" s="62" t="s">
        <v>265</v>
      </c>
      <c r="T96" s="62" t="s">
        <v>265</v>
      </c>
      <c r="U96" s="62" t="s">
        <v>476</v>
      </c>
      <c r="V96" s="132" t="s">
        <v>341</v>
      </c>
      <c r="W96" s="62" t="s">
        <v>341</v>
      </c>
      <c r="X96" s="62" t="s">
        <v>341</v>
      </c>
      <c r="Y96" s="62" t="s">
        <v>341</v>
      </c>
      <c r="Z96" s="62" t="s">
        <v>341</v>
      </c>
      <c r="AA96" s="62" t="s">
        <v>341</v>
      </c>
      <c r="AB96" s="62" t="s">
        <v>1</v>
      </c>
      <c r="AC96" s="567" t="s">
        <v>230</v>
      </c>
      <c r="AE96" s="704"/>
      <c r="AF96" s="705"/>
      <c r="AG96" s="705"/>
    </row>
    <row r="97" spans="1:33" ht="19.5">
      <c r="A97" s="22"/>
      <c r="B97" s="11"/>
      <c r="C97" s="56" t="s">
        <v>837</v>
      </c>
      <c r="D97" s="62" t="s">
        <v>888</v>
      </c>
      <c r="E97" s="62" t="s">
        <v>839</v>
      </c>
      <c r="F97" s="62" t="s">
        <v>840</v>
      </c>
      <c r="G97" s="396" t="s">
        <v>840</v>
      </c>
      <c r="H97" s="62" t="s">
        <v>840</v>
      </c>
      <c r="I97" s="62" t="s">
        <v>840</v>
      </c>
      <c r="J97" s="132" t="s">
        <v>840</v>
      </c>
      <c r="K97" s="61" t="s">
        <v>840</v>
      </c>
      <c r="L97" s="62" t="s">
        <v>840</v>
      </c>
      <c r="M97" s="62" t="s">
        <v>840</v>
      </c>
      <c r="N97" s="132" t="s">
        <v>840</v>
      </c>
      <c r="O97" s="61" t="s">
        <v>840</v>
      </c>
      <c r="P97" s="62" t="s">
        <v>840</v>
      </c>
      <c r="Q97" s="62" t="s">
        <v>55</v>
      </c>
      <c r="R97" s="132" t="s">
        <v>883</v>
      </c>
      <c r="S97" s="62" t="s">
        <v>915</v>
      </c>
      <c r="T97" s="62" t="s">
        <v>915</v>
      </c>
      <c r="U97" s="62" t="s">
        <v>477</v>
      </c>
      <c r="V97" s="132" t="s">
        <v>342</v>
      </c>
      <c r="W97" s="62" t="s">
        <v>342</v>
      </c>
      <c r="X97" s="62" t="s">
        <v>150</v>
      </c>
      <c r="Y97" s="62" t="s">
        <v>342</v>
      </c>
      <c r="Z97" s="62" t="s">
        <v>342</v>
      </c>
      <c r="AA97" s="62" t="s">
        <v>308</v>
      </c>
      <c r="AB97" s="62" t="s">
        <v>2</v>
      </c>
      <c r="AC97" s="567" t="s">
        <v>2</v>
      </c>
      <c r="AE97" s="704"/>
      <c r="AF97" s="706"/>
      <c r="AG97" s="706"/>
    </row>
    <row r="98" spans="1:33" ht="18.75" customHeight="1">
      <c r="A98" s="22"/>
      <c r="B98" s="11"/>
      <c r="C98" s="56" t="s">
        <v>841</v>
      </c>
      <c r="D98" s="62" t="s">
        <v>889</v>
      </c>
      <c r="E98" s="62" t="s">
        <v>891</v>
      </c>
      <c r="F98" s="62" t="s">
        <v>892</v>
      </c>
      <c r="G98" s="396" t="s">
        <v>892</v>
      </c>
      <c r="H98" s="62" t="s">
        <v>893</v>
      </c>
      <c r="I98" s="62" t="s">
        <v>893</v>
      </c>
      <c r="J98" s="132" t="s">
        <v>893</v>
      </c>
      <c r="K98" s="61" t="s">
        <v>893</v>
      </c>
      <c r="L98" s="62" t="s">
        <v>894</v>
      </c>
      <c r="M98" s="62" t="s">
        <v>894</v>
      </c>
      <c r="N98" s="132" t="s">
        <v>894</v>
      </c>
      <c r="O98" s="61" t="s">
        <v>894</v>
      </c>
      <c r="P98" s="62" t="s">
        <v>894</v>
      </c>
      <c r="Q98" s="62" t="s">
        <v>919</v>
      </c>
      <c r="R98" s="132" t="s">
        <v>919</v>
      </c>
      <c r="S98" s="62" t="s">
        <v>916</v>
      </c>
      <c r="T98" s="62" t="s">
        <v>916</v>
      </c>
      <c r="U98" s="62" t="s">
        <v>478</v>
      </c>
      <c r="V98" s="132" t="s">
        <v>343</v>
      </c>
      <c r="W98" s="62" t="s">
        <v>343</v>
      </c>
      <c r="X98" s="62" t="s">
        <v>791</v>
      </c>
      <c r="Y98" s="62" t="s">
        <v>343</v>
      </c>
      <c r="Z98" s="62" t="s">
        <v>343</v>
      </c>
      <c r="AA98" s="62" t="s">
        <v>309</v>
      </c>
      <c r="AB98" s="62" t="s">
        <v>3</v>
      </c>
      <c r="AC98" s="567" t="s">
        <v>3</v>
      </c>
      <c r="AE98" s="704"/>
      <c r="AF98" s="706"/>
      <c r="AG98" s="706"/>
    </row>
    <row r="99" spans="1:33" ht="19.5">
      <c r="A99" s="22"/>
      <c r="B99" s="36" t="s">
        <v>842</v>
      </c>
      <c r="C99" s="56"/>
      <c r="D99" s="62"/>
      <c r="E99" s="62"/>
      <c r="F99" s="170"/>
      <c r="G99" s="396"/>
      <c r="H99" s="170"/>
      <c r="I99" s="62"/>
      <c r="J99" s="132"/>
      <c r="K99" s="61"/>
      <c r="L99" s="62"/>
      <c r="M99" s="62"/>
      <c r="N99" s="132"/>
      <c r="O99" s="61"/>
      <c r="P99" s="62"/>
      <c r="Q99" s="62"/>
      <c r="R99" s="56"/>
      <c r="S99" s="11"/>
      <c r="T99" s="11"/>
      <c r="U99" s="40"/>
      <c r="V99" s="132"/>
      <c r="W99" s="62"/>
      <c r="X99" s="11"/>
      <c r="Y99" s="11"/>
      <c r="Z99" s="11"/>
      <c r="AA99" s="40"/>
      <c r="AB99" s="11"/>
      <c r="AC99" s="568"/>
      <c r="AE99" s="707"/>
      <c r="AF99" s="479"/>
      <c r="AG99" s="479"/>
    </row>
    <row r="100" spans="1:33" ht="19.5">
      <c r="A100" s="22"/>
      <c r="B100" s="11" t="s">
        <v>843</v>
      </c>
      <c r="C100" s="56"/>
      <c r="D100" s="62" t="s">
        <v>895</v>
      </c>
      <c r="E100" s="62" t="s">
        <v>844</v>
      </c>
      <c r="F100" s="170" t="s">
        <v>896</v>
      </c>
      <c r="G100" s="396" t="s">
        <v>897</v>
      </c>
      <c r="H100" s="170" t="s">
        <v>897</v>
      </c>
      <c r="I100" s="62" t="s">
        <v>897</v>
      </c>
      <c r="J100" s="132" t="s">
        <v>897</v>
      </c>
      <c r="K100" s="61" t="s">
        <v>897</v>
      </c>
      <c r="L100" s="62" t="s">
        <v>897</v>
      </c>
      <c r="M100" s="62" t="s">
        <v>897</v>
      </c>
      <c r="N100" s="132" t="s">
        <v>897</v>
      </c>
      <c r="O100" s="61" t="s">
        <v>897</v>
      </c>
      <c r="P100" s="62" t="s">
        <v>898</v>
      </c>
      <c r="Q100" s="62" t="s">
        <v>877</v>
      </c>
      <c r="R100" s="132" t="s">
        <v>877</v>
      </c>
      <c r="S100" s="62" t="s">
        <v>877</v>
      </c>
      <c r="T100" s="62" t="s">
        <v>877</v>
      </c>
      <c r="U100" s="62" t="s">
        <v>792</v>
      </c>
      <c r="V100" s="132" t="s">
        <v>792</v>
      </c>
      <c r="W100" s="62" t="s">
        <v>792</v>
      </c>
      <c r="X100" s="62" t="s">
        <v>792</v>
      </c>
      <c r="Y100" s="62" t="s">
        <v>898</v>
      </c>
      <c r="Z100" s="62" t="s">
        <v>898</v>
      </c>
      <c r="AA100" s="62" t="s">
        <v>898</v>
      </c>
      <c r="AB100" s="62" t="s">
        <v>898</v>
      </c>
      <c r="AC100" s="567" t="s">
        <v>898</v>
      </c>
      <c r="AE100" s="707"/>
      <c r="AF100" s="479"/>
      <c r="AG100" s="479"/>
    </row>
    <row r="101" spans="1:33" ht="19.5">
      <c r="A101" s="22"/>
      <c r="B101" s="26" t="s">
        <v>845</v>
      </c>
      <c r="C101" s="56"/>
      <c r="D101" s="62" t="s">
        <v>899</v>
      </c>
      <c r="E101" s="62" t="s">
        <v>846</v>
      </c>
      <c r="F101" s="170" t="s">
        <v>902</v>
      </c>
      <c r="G101" s="396" t="s">
        <v>847</v>
      </c>
      <c r="H101" s="170" t="s">
        <v>847</v>
      </c>
      <c r="I101" s="170" t="s">
        <v>847</v>
      </c>
      <c r="J101" s="398" t="s">
        <v>847</v>
      </c>
      <c r="K101" s="396" t="s">
        <v>847</v>
      </c>
      <c r="L101" s="62" t="s">
        <v>847</v>
      </c>
      <c r="M101" s="62" t="s">
        <v>847</v>
      </c>
      <c r="N101" s="132" t="s">
        <v>847</v>
      </c>
      <c r="O101" s="61" t="s">
        <v>847</v>
      </c>
      <c r="P101" s="62" t="s">
        <v>847</v>
      </c>
      <c r="Q101" s="62" t="s">
        <v>52</v>
      </c>
      <c r="R101" s="132" t="s">
        <v>52</v>
      </c>
      <c r="S101" s="62" t="s">
        <v>315</v>
      </c>
      <c r="T101" s="62" t="s">
        <v>315</v>
      </c>
      <c r="U101" s="62" t="s">
        <v>479</v>
      </c>
      <c r="V101" s="132" t="s">
        <v>315</v>
      </c>
      <c r="W101" s="62" t="s">
        <v>479</v>
      </c>
      <c r="X101" s="62" t="s">
        <v>479</v>
      </c>
      <c r="Y101" s="62" t="s">
        <v>479</v>
      </c>
      <c r="Z101" s="62" t="s">
        <v>479</v>
      </c>
      <c r="AA101" s="62" t="s">
        <v>479</v>
      </c>
      <c r="AB101" s="62" t="s">
        <v>479</v>
      </c>
      <c r="AC101" s="567" t="s">
        <v>479</v>
      </c>
      <c r="AE101" s="707"/>
      <c r="AF101" s="479"/>
      <c r="AG101" s="479"/>
    </row>
    <row r="102" spans="1:33" ht="19.5">
      <c r="A102" s="22"/>
      <c r="B102" s="26" t="s">
        <v>848</v>
      </c>
      <c r="C102" s="56"/>
      <c r="D102" s="62" t="s">
        <v>903</v>
      </c>
      <c r="E102" s="62" t="s">
        <v>849</v>
      </c>
      <c r="F102" s="170" t="s">
        <v>904</v>
      </c>
      <c r="G102" s="396" t="s">
        <v>904</v>
      </c>
      <c r="H102" s="170" t="s">
        <v>905</v>
      </c>
      <c r="I102" s="62" t="s">
        <v>905</v>
      </c>
      <c r="J102" s="132" t="s">
        <v>905</v>
      </c>
      <c r="K102" s="61" t="s">
        <v>905</v>
      </c>
      <c r="L102" s="62" t="s">
        <v>905</v>
      </c>
      <c r="M102" s="62" t="s">
        <v>905</v>
      </c>
      <c r="N102" s="132" t="s">
        <v>905</v>
      </c>
      <c r="O102" s="61" t="s">
        <v>849</v>
      </c>
      <c r="P102" s="62" t="s">
        <v>849</v>
      </c>
      <c r="Q102" s="62" t="s">
        <v>905</v>
      </c>
      <c r="R102" s="132" t="s">
        <v>905</v>
      </c>
      <c r="S102" s="62" t="s">
        <v>905</v>
      </c>
      <c r="T102" s="62" t="s">
        <v>905</v>
      </c>
      <c r="U102" s="62" t="s">
        <v>480</v>
      </c>
      <c r="V102" s="132" t="s">
        <v>344</v>
      </c>
      <c r="W102" s="62" t="s">
        <v>336</v>
      </c>
      <c r="X102" s="62" t="s">
        <v>151</v>
      </c>
      <c r="Y102" s="62" t="s">
        <v>151</v>
      </c>
      <c r="Z102" s="62" t="s">
        <v>151</v>
      </c>
      <c r="AA102" s="62" t="s">
        <v>310</v>
      </c>
      <c r="AB102" s="62" t="s">
        <v>310</v>
      </c>
      <c r="AC102" s="567" t="s">
        <v>310</v>
      </c>
      <c r="AE102" s="707"/>
      <c r="AF102" s="479"/>
      <c r="AG102" s="479"/>
    </row>
    <row r="103" spans="1:33" ht="19.5">
      <c r="A103" s="22"/>
      <c r="B103" s="26" t="s">
        <v>850</v>
      </c>
      <c r="C103" s="56"/>
      <c r="D103" s="62" t="s">
        <v>906</v>
      </c>
      <c r="E103" s="62" t="s">
        <v>851</v>
      </c>
      <c r="F103" s="170" t="s">
        <v>907</v>
      </c>
      <c r="G103" s="396" t="s">
        <v>907</v>
      </c>
      <c r="H103" s="170" t="s">
        <v>907</v>
      </c>
      <c r="I103" s="62" t="s">
        <v>907</v>
      </c>
      <c r="J103" s="132" t="s">
        <v>907</v>
      </c>
      <c r="K103" s="61" t="s">
        <v>907</v>
      </c>
      <c r="L103" s="62" t="s">
        <v>908</v>
      </c>
      <c r="M103" s="62" t="s">
        <v>908</v>
      </c>
      <c r="N103" s="132" t="s">
        <v>908</v>
      </c>
      <c r="O103" s="61" t="s">
        <v>908</v>
      </c>
      <c r="P103" s="62" t="s">
        <v>908</v>
      </c>
      <c r="Q103" s="62" t="s">
        <v>897</v>
      </c>
      <c r="R103" s="132" t="s">
        <v>897</v>
      </c>
      <c r="S103" s="62" t="s">
        <v>897</v>
      </c>
      <c r="T103" s="62" t="s">
        <v>897</v>
      </c>
      <c r="U103" s="62" t="s">
        <v>908</v>
      </c>
      <c r="V103" s="132" t="s">
        <v>908</v>
      </c>
      <c r="W103" s="62" t="s">
        <v>908</v>
      </c>
      <c r="X103" s="62" t="s">
        <v>908</v>
      </c>
      <c r="Y103" s="62" t="s">
        <v>908</v>
      </c>
      <c r="Z103" s="62" t="s">
        <v>908</v>
      </c>
      <c r="AA103" s="62" t="s">
        <v>908</v>
      </c>
      <c r="AB103" s="62" t="s">
        <v>908</v>
      </c>
      <c r="AC103" s="567" t="s">
        <v>908</v>
      </c>
      <c r="AE103" s="707"/>
      <c r="AF103" s="479"/>
      <c r="AG103" s="479"/>
    </row>
    <row r="104" spans="1:33" ht="19.5">
      <c r="A104" s="41"/>
      <c r="B104" s="64" t="s">
        <v>852</v>
      </c>
      <c r="C104" s="57"/>
      <c r="D104" s="60" t="s">
        <v>909</v>
      </c>
      <c r="E104" s="60" t="s">
        <v>853</v>
      </c>
      <c r="F104" s="172" t="s">
        <v>910</v>
      </c>
      <c r="G104" s="387" t="s">
        <v>911</v>
      </c>
      <c r="H104" s="172" t="s">
        <v>911</v>
      </c>
      <c r="I104" s="60" t="s">
        <v>911</v>
      </c>
      <c r="J104" s="125" t="s">
        <v>911</v>
      </c>
      <c r="K104" s="124" t="s">
        <v>911</v>
      </c>
      <c r="L104" s="60" t="s">
        <v>912</v>
      </c>
      <c r="M104" s="60" t="s">
        <v>912</v>
      </c>
      <c r="N104" s="125" t="s">
        <v>912</v>
      </c>
      <c r="O104" s="124" t="s">
        <v>912</v>
      </c>
      <c r="P104" s="60" t="s">
        <v>912</v>
      </c>
      <c r="Q104" s="60" t="s">
        <v>53</v>
      </c>
      <c r="R104" s="125" t="s">
        <v>53</v>
      </c>
      <c r="S104" s="60" t="s">
        <v>53</v>
      </c>
      <c r="T104" s="60" t="s">
        <v>53</v>
      </c>
      <c r="U104" s="60" t="s">
        <v>53</v>
      </c>
      <c r="V104" s="125" t="s">
        <v>53</v>
      </c>
      <c r="W104" s="60" t="s">
        <v>53</v>
      </c>
      <c r="X104" s="60" t="s">
        <v>793</v>
      </c>
      <c r="Y104" s="60" t="s">
        <v>911</v>
      </c>
      <c r="Z104" s="60" t="s">
        <v>911</v>
      </c>
      <c r="AA104" s="60" t="s">
        <v>310</v>
      </c>
      <c r="AB104" s="60" t="s">
        <v>310</v>
      </c>
      <c r="AC104" s="570" t="s">
        <v>310</v>
      </c>
      <c r="AE104" s="707"/>
      <c r="AF104" s="479"/>
      <c r="AG104" s="479"/>
    </row>
    <row r="105" spans="1:33" s="543" customFormat="1" ht="14.25" customHeight="1" thickBot="1">
      <c r="A105" s="480" t="s">
        <v>854</v>
      </c>
      <c r="B105" s="481"/>
      <c r="C105" s="482"/>
      <c r="D105" s="483">
        <v>4.8</v>
      </c>
      <c r="E105" s="483">
        <v>4</v>
      </c>
      <c r="F105" s="483">
        <v>4.5</v>
      </c>
      <c r="G105" s="785">
        <v>8</v>
      </c>
      <c r="H105" s="786"/>
      <c r="I105" s="786"/>
      <c r="J105" s="787"/>
      <c r="K105" s="788">
        <v>6.4</v>
      </c>
      <c r="L105" s="789"/>
      <c r="M105" s="789"/>
      <c r="N105" s="790"/>
      <c r="O105" s="817">
        <v>7.7</v>
      </c>
      <c r="P105" s="818"/>
      <c r="Q105" s="818"/>
      <c r="R105" s="819"/>
      <c r="S105" s="820">
        <v>13.2</v>
      </c>
      <c r="T105" s="821"/>
      <c r="U105" s="821"/>
      <c r="V105" s="822"/>
      <c r="W105" s="795"/>
      <c r="X105" s="796"/>
      <c r="Y105" s="796"/>
      <c r="Z105" s="796"/>
      <c r="AA105" s="796"/>
      <c r="AB105" s="796"/>
      <c r="AC105" s="797"/>
      <c r="AE105" s="707"/>
      <c r="AF105" s="479"/>
      <c r="AG105" s="479"/>
    </row>
    <row r="106" spans="1:33" ht="15.75" customHeight="1" hidden="1">
      <c r="A106" s="25" t="s">
        <v>856</v>
      </c>
      <c r="B106" s="11"/>
      <c r="C106" s="11"/>
      <c r="W106" s="164" t="s">
        <v>53</v>
      </c>
      <c r="AE106" s="11"/>
      <c r="AF106" s="11"/>
      <c r="AG106" s="11"/>
    </row>
    <row r="107" spans="1:33" ht="12.75">
      <c r="A107" s="25" t="s">
        <v>857</v>
      </c>
      <c r="B107" s="11"/>
      <c r="C107" s="11"/>
      <c r="AE107" s="11"/>
      <c r="AF107" s="11"/>
      <c r="AG107" s="11"/>
    </row>
    <row r="108" spans="1:33" ht="12.75">
      <c r="A108" s="52" t="s">
        <v>275</v>
      </c>
      <c r="B108" s="11"/>
      <c r="C108" s="11"/>
      <c r="AE108" s="11"/>
      <c r="AF108" s="11"/>
      <c r="AG108" s="11"/>
    </row>
    <row r="109" spans="1:3" ht="12.75">
      <c r="A109" s="10"/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</sheetData>
  <mergeCells count="22">
    <mergeCell ref="A1:I1"/>
    <mergeCell ref="A2:I2"/>
    <mergeCell ref="A3:I3"/>
    <mergeCell ref="A5:I5"/>
    <mergeCell ref="A6:I6"/>
    <mergeCell ref="A8:C8"/>
    <mergeCell ref="A9:C9"/>
    <mergeCell ref="A66:AC66"/>
    <mergeCell ref="A67:AC67"/>
    <mergeCell ref="A68:AC68"/>
    <mergeCell ref="A70:C70"/>
    <mergeCell ref="V70:V71"/>
    <mergeCell ref="W70:W71"/>
    <mergeCell ref="X70:X71"/>
    <mergeCell ref="Y70:Y71"/>
    <mergeCell ref="Z70:Z71"/>
    <mergeCell ref="A71:C71"/>
    <mergeCell ref="W105:AC105"/>
    <mergeCell ref="G105:J105"/>
    <mergeCell ref="K105:N105"/>
    <mergeCell ref="O105:R105"/>
    <mergeCell ref="S105:V105"/>
  </mergeCells>
  <printOptions horizontalCentered="1"/>
  <pageMargins left="0.75" right="0.75" top="1" bottom="1" header="0.5" footer="0.5"/>
  <pageSetup fitToHeight="1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:F2"/>
    </sheetView>
  </sheetViews>
  <sheetFormatPr defaultColWidth="9.140625" defaultRowHeight="12.75"/>
  <cols>
    <col min="1" max="1" width="41.00390625" style="9" customWidth="1"/>
    <col min="2" max="4" width="8.28125" style="9" bestFit="1" customWidth="1"/>
    <col min="5" max="6" width="7.7109375" style="9" bestFit="1" customWidth="1"/>
    <col min="7" max="16384" width="9.140625" style="9" customWidth="1"/>
  </cols>
  <sheetData>
    <row r="1" spans="1:6" ht="12.75">
      <c r="A1" s="845" t="s">
        <v>650</v>
      </c>
      <c r="B1" s="845"/>
      <c r="C1" s="845"/>
      <c r="D1" s="845"/>
      <c r="E1" s="845"/>
      <c r="F1" s="845"/>
    </row>
    <row r="2" spans="1:6" ht="15.75">
      <c r="A2" s="846" t="s">
        <v>727</v>
      </c>
      <c r="B2" s="846"/>
      <c r="C2" s="846"/>
      <c r="D2" s="846"/>
      <c r="E2" s="846"/>
      <c r="F2" s="846"/>
    </row>
    <row r="3" spans="1:7" ht="13.5" thickBot="1">
      <c r="A3" s="450"/>
      <c r="B3" s="450"/>
      <c r="C3" s="450"/>
      <c r="D3" s="450"/>
      <c r="E3" s="450"/>
      <c r="F3" s="450"/>
      <c r="G3" s="51"/>
    </row>
    <row r="4" spans="1:6" ht="12.75">
      <c r="A4" s="199"/>
      <c r="B4" s="847" t="s">
        <v>355</v>
      </c>
      <c r="C4" s="848"/>
      <c r="D4" s="849"/>
      <c r="E4" s="847" t="s">
        <v>645</v>
      </c>
      <c r="F4" s="850"/>
    </row>
    <row r="5" spans="1:6" ht="12.75">
      <c r="A5" s="200" t="s">
        <v>693</v>
      </c>
      <c r="B5" s="201">
        <v>2008</v>
      </c>
      <c r="C5" s="202">
        <v>2009</v>
      </c>
      <c r="D5" s="201">
        <v>2010</v>
      </c>
      <c r="E5" s="841" t="s">
        <v>702</v>
      </c>
      <c r="F5" s="843" t="s">
        <v>696</v>
      </c>
    </row>
    <row r="6" spans="1:6" ht="12.75">
      <c r="A6" s="203"/>
      <c r="B6" s="202">
        <v>1</v>
      </c>
      <c r="C6" s="201">
        <v>2</v>
      </c>
      <c r="D6" s="201">
        <v>3</v>
      </c>
      <c r="E6" s="842"/>
      <c r="F6" s="844"/>
    </row>
    <row r="7" spans="1:6" ht="12.75">
      <c r="A7" s="572" t="s">
        <v>697</v>
      </c>
      <c r="B7" s="573">
        <v>814.43</v>
      </c>
      <c r="C7" s="574">
        <v>663.52</v>
      </c>
      <c r="D7" s="571">
        <v>497.24</v>
      </c>
      <c r="E7" s="575">
        <f>C7/B7%-100</f>
        <v>-18.529523715973127</v>
      </c>
      <c r="F7" s="576">
        <f>D7/C7%-100</f>
        <v>-25.060284543043167</v>
      </c>
    </row>
    <row r="8" spans="1:6" ht="12.75">
      <c r="A8" s="572" t="s">
        <v>698</v>
      </c>
      <c r="B8" s="577">
        <v>209.58</v>
      </c>
      <c r="C8" s="573">
        <v>171.95</v>
      </c>
      <c r="D8" s="571">
        <v>119.32</v>
      </c>
      <c r="E8" s="575">
        <f>C8/B8%-100</f>
        <v>-17.954957534115863</v>
      </c>
      <c r="F8" s="578">
        <f>D8/C8%-100</f>
        <v>-30.607734806629836</v>
      </c>
    </row>
    <row r="9" spans="1:6" ht="12.75">
      <c r="A9" s="572" t="s">
        <v>920</v>
      </c>
      <c r="B9" s="579" t="s">
        <v>822</v>
      </c>
      <c r="C9" s="580">
        <v>64.15</v>
      </c>
      <c r="D9" s="580">
        <v>46.54</v>
      </c>
      <c r="E9" s="575" t="s">
        <v>822</v>
      </c>
      <c r="F9" s="578">
        <f>D9/C9%-100</f>
        <v>-27.45128604832425</v>
      </c>
    </row>
    <row r="10" spans="1:6" ht="12.75">
      <c r="A10" s="572" t="s">
        <v>703</v>
      </c>
      <c r="B10" s="577">
        <v>817.63</v>
      </c>
      <c r="C10" s="571">
        <v>637.98</v>
      </c>
      <c r="D10" s="571">
        <v>464.86</v>
      </c>
      <c r="E10" s="575">
        <f>C10/B10%-100</f>
        <v>-21.972041143304423</v>
      </c>
      <c r="F10" s="578">
        <f>D10/C10%-100</f>
        <v>-27.135646885482302</v>
      </c>
    </row>
    <row r="11" spans="1:6" ht="12.75">
      <c r="A11" s="572" t="s">
        <v>58</v>
      </c>
      <c r="B11" s="581">
        <v>260505.48</v>
      </c>
      <c r="C11" s="574">
        <v>399814.75</v>
      </c>
      <c r="D11" s="571">
        <v>383912.02</v>
      </c>
      <c r="E11" s="575">
        <f aca="true" t="shared" si="0" ref="E11:F15">C11/B11%-100</f>
        <v>53.47652187585459</v>
      </c>
      <c r="F11" s="576">
        <f t="shared" si="0"/>
        <v>-3.9775245910762322</v>
      </c>
    </row>
    <row r="12" spans="1:6" ht="14.25" customHeight="1">
      <c r="A12" s="582" t="s">
        <v>57</v>
      </c>
      <c r="B12" s="583">
        <v>24355</v>
      </c>
      <c r="C12" s="584">
        <v>51359</v>
      </c>
      <c r="D12" s="585">
        <v>73472</v>
      </c>
      <c r="E12" s="575">
        <f t="shared" si="0"/>
        <v>110.87661671114759</v>
      </c>
      <c r="F12" s="576">
        <f t="shared" si="0"/>
        <v>43.0557448548453</v>
      </c>
    </row>
    <row r="13" spans="1:6" ht="12.75">
      <c r="A13" s="586" t="s">
        <v>699</v>
      </c>
      <c r="B13" s="573">
        <v>145</v>
      </c>
      <c r="C13" s="587">
        <v>149</v>
      </c>
      <c r="D13" s="585">
        <v>167</v>
      </c>
      <c r="E13" s="588">
        <f t="shared" si="0"/>
        <v>2.7586206896551744</v>
      </c>
      <c r="F13" s="578">
        <f t="shared" si="0"/>
        <v>12.080536912751683</v>
      </c>
    </row>
    <row r="14" spans="1:6" ht="12.75">
      <c r="A14" s="586" t="s">
        <v>900</v>
      </c>
      <c r="B14" s="573">
        <v>269198</v>
      </c>
      <c r="C14" s="587">
        <v>543609</v>
      </c>
      <c r="D14" s="585">
        <v>762907</v>
      </c>
      <c r="E14" s="588">
        <f t="shared" si="0"/>
        <v>101.93649284170016</v>
      </c>
      <c r="F14" s="578">
        <f t="shared" si="0"/>
        <v>40.34112753835936</v>
      </c>
    </row>
    <row r="15" spans="1:6" ht="12.75">
      <c r="A15" s="572" t="s">
        <v>646</v>
      </c>
      <c r="B15" s="573">
        <v>21</v>
      </c>
      <c r="C15" s="573">
        <v>18</v>
      </c>
      <c r="D15" s="585">
        <v>20</v>
      </c>
      <c r="E15" s="575">
        <f>C15/B15%-100</f>
        <v>-14.285714285714278</v>
      </c>
      <c r="F15" s="578">
        <f t="shared" si="0"/>
        <v>11.111111111111114</v>
      </c>
    </row>
    <row r="16" spans="1:6" ht="12.75">
      <c r="A16" s="586" t="s">
        <v>647</v>
      </c>
      <c r="B16" s="573">
        <v>92</v>
      </c>
      <c r="C16" s="584">
        <v>107</v>
      </c>
      <c r="D16" s="585">
        <v>127</v>
      </c>
      <c r="E16" s="588">
        <f>C16/B16%-100</f>
        <v>16.304347826086953</v>
      </c>
      <c r="F16" s="578">
        <f>D16/C16%-100</f>
        <v>18.69158878504672</v>
      </c>
    </row>
    <row r="17" spans="1:8" ht="12.75">
      <c r="A17" s="586" t="s">
        <v>648</v>
      </c>
      <c r="B17" s="573">
        <v>9685</v>
      </c>
      <c r="C17" s="573">
        <v>17483</v>
      </c>
      <c r="D17" s="585">
        <v>18674</v>
      </c>
      <c r="E17" s="575">
        <f>C17/B17%-100</f>
        <v>80.51626226122872</v>
      </c>
      <c r="F17" s="576">
        <f>D17/C17%-100</f>
        <v>6.812331979637349</v>
      </c>
      <c r="H17" s="9" t="s">
        <v>49</v>
      </c>
    </row>
    <row r="18" spans="1:6" ht="14.25" customHeight="1">
      <c r="A18" s="589" t="s">
        <v>356</v>
      </c>
      <c r="B18" s="590"/>
      <c r="C18" s="590"/>
      <c r="D18" s="591"/>
      <c r="E18" s="592"/>
      <c r="F18" s="593"/>
    </row>
    <row r="19" spans="1:6" ht="12.75">
      <c r="A19" s="594" t="s">
        <v>700</v>
      </c>
      <c r="B19" s="574">
        <v>1565.56</v>
      </c>
      <c r="C19" s="573">
        <v>1816.61</v>
      </c>
      <c r="D19" s="571">
        <v>1557.56</v>
      </c>
      <c r="E19" s="575">
        <f aca="true" t="shared" si="1" ref="E19:F24">C19/B19%-100</f>
        <v>16.03579549809652</v>
      </c>
      <c r="F19" s="576">
        <f t="shared" si="1"/>
        <v>-14.26007783729034</v>
      </c>
    </row>
    <row r="20" spans="1:6" ht="12.75">
      <c r="A20" s="586" t="s">
        <v>56</v>
      </c>
      <c r="B20" s="573">
        <v>1199.5</v>
      </c>
      <c r="C20" s="573">
        <v>1003.58</v>
      </c>
      <c r="D20" s="571">
        <v>664.08</v>
      </c>
      <c r="E20" s="575">
        <f t="shared" si="1"/>
        <v>-16.33347228011671</v>
      </c>
      <c r="F20" s="576">
        <f t="shared" si="1"/>
        <v>-33.828892564618656</v>
      </c>
    </row>
    <row r="21" spans="1:6" ht="22.5">
      <c r="A21" s="595" t="s">
        <v>60</v>
      </c>
      <c r="B21" s="574">
        <f>B20/B11%</f>
        <v>0.46045096632900007</v>
      </c>
      <c r="C21" s="574">
        <f>C20/C11%</f>
        <v>0.25101124958496407</v>
      </c>
      <c r="D21" s="580">
        <f>D20/D11%</f>
        <v>0.17297713158342892</v>
      </c>
      <c r="E21" s="588">
        <f t="shared" si="1"/>
        <v>-45.48578069317977</v>
      </c>
      <c r="F21" s="578">
        <f t="shared" si="1"/>
        <v>-31.087896710032354</v>
      </c>
    </row>
    <row r="22" spans="1:6" ht="12.75">
      <c r="A22" s="595" t="s">
        <v>59</v>
      </c>
      <c r="B22" s="596">
        <f>B11/B24*100</f>
        <v>31.831031487009426</v>
      </c>
      <c r="C22" s="596">
        <f>C11/C24*100</f>
        <v>41.64684920605159</v>
      </c>
      <c r="D22" s="597">
        <f>D11/D24*100</f>
        <v>35.44203483901106</v>
      </c>
      <c r="E22" s="588">
        <f t="shared" si="1"/>
        <v>30.837259304801677</v>
      </c>
      <c r="F22" s="578">
        <f t="shared" si="1"/>
        <v>-14.89864055823682</v>
      </c>
    </row>
    <row r="23" spans="1:6" s="51" customFormat="1" ht="12.75">
      <c r="A23" s="594" t="s">
        <v>701</v>
      </c>
      <c r="B23" s="598">
        <v>187.8</v>
      </c>
      <c r="C23" s="598">
        <v>138.7</v>
      </c>
      <c r="D23" s="597">
        <v>77.8</v>
      </c>
      <c r="E23" s="599">
        <f t="shared" si="1"/>
        <v>-26.144834930777435</v>
      </c>
      <c r="F23" s="600">
        <f t="shared" si="1"/>
        <v>-43.90771449170872</v>
      </c>
    </row>
    <row r="24" spans="1:6" ht="13.5" thickBot="1">
      <c r="A24" s="601" t="s">
        <v>61</v>
      </c>
      <c r="B24" s="602">
        <v>818401</v>
      </c>
      <c r="C24" s="602">
        <v>960012</v>
      </c>
      <c r="D24" s="603">
        <v>1083211</v>
      </c>
      <c r="E24" s="604">
        <f t="shared" si="1"/>
        <v>17.30337572901304</v>
      </c>
      <c r="F24" s="605">
        <f t="shared" si="1"/>
        <v>12.833068753307245</v>
      </c>
    </row>
    <row r="25" spans="1:6" ht="9" customHeight="1">
      <c r="A25" s="366"/>
      <c r="B25" s="13"/>
      <c r="C25" s="11"/>
      <c r="D25" s="11"/>
      <c r="E25" s="367"/>
      <c r="F25" s="367"/>
    </row>
    <row r="26" spans="1:3" ht="12.75">
      <c r="A26" s="606" t="s">
        <v>704</v>
      </c>
      <c r="B26" s="11"/>
      <c r="C26" s="11"/>
    </row>
    <row r="27" spans="1:3" ht="12.75">
      <c r="A27" s="606" t="s">
        <v>720</v>
      </c>
      <c r="B27" s="11"/>
      <c r="C27" s="11"/>
    </row>
    <row r="28" spans="1:4" ht="12.75">
      <c r="A28" s="606" t="s">
        <v>901</v>
      </c>
      <c r="B28" s="11"/>
      <c r="C28" s="11"/>
      <c r="D28" s="368"/>
    </row>
    <row r="29" spans="1:4" ht="12.75">
      <c r="A29" s="606" t="s">
        <v>554</v>
      </c>
      <c r="B29" s="425"/>
      <c r="C29" s="425"/>
      <c r="D29" s="426"/>
    </row>
    <row r="30" spans="1:3" ht="12.75">
      <c r="A30" s="11"/>
      <c r="B30" s="11"/>
      <c r="C30" s="11"/>
    </row>
  </sheetData>
  <mergeCells count="6">
    <mergeCell ref="E5:E6"/>
    <mergeCell ref="F5:F6"/>
    <mergeCell ref="A1:F1"/>
    <mergeCell ref="A2:F2"/>
    <mergeCell ref="B4:D4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 topLeftCell="A1">
      <selection activeCell="A2" sqref="A2:L2"/>
    </sheetView>
  </sheetViews>
  <sheetFormatPr defaultColWidth="9.140625" defaultRowHeight="15" customHeight="1"/>
  <cols>
    <col min="1" max="1" width="41.140625" style="9" bestFit="1" customWidth="1"/>
    <col min="2" max="2" width="7.8515625" style="9" customWidth="1"/>
    <col min="3" max="3" width="8.7109375" style="9" customWidth="1"/>
    <col min="4" max="4" width="8.7109375" style="9" bestFit="1" customWidth="1"/>
    <col min="5" max="6" width="9.140625" style="9" customWidth="1"/>
    <col min="7" max="7" width="8.7109375" style="9" bestFit="1" customWidth="1"/>
    <col min="8" max="8" width="8.8515625" style="9" bestFit="1" customWidth="1"/>
    <col min="9" max="9" width="9.57421875" style="9" bestFit="1" customWidth="1"/>
    <col min="10" max="10" width="9.00390625" style="9" customWidth="1"/>
    <col min="11" max="12" width="9.57421875" style="9" bestFit="1" customWidth="1"/>
    <col min="13" max="16384" width="9.140625" style="9" customWidth="1"/>
  </cols>
  <sheetData>
    <row r="1" spans="1:12" ht="18" customHeight="1">
      <c r="A1" s="801" t="s">
        <v>651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</row>
    <row r="2" spans="1:12" ht="19.5" customHeight="1">
      <c r="A2" s="860" t="s">
        <v>855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</row>
    <row r="3" spans="1:12" ht="15" customHeight="1">
      <c r="A3" s="609" t="s">
        <v>426</v>
      </c>
      <c r="B3" s="609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5" customHeight="1">
      <c r="A4" s="610" t="s">
        <v>365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</row>
    <row r="5" spans="1:12" ht="15" customHeight="1" thickBot="1">
      <c r="A5" s="854" t="s">
        <v>724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6" spans="1:12" s="51" customFormat="1" ht="15" customHeight="1">
      <c r="A6" s="855" t="s">
        <v>705</v>
      </c>
      <c r="B6" s="624" t="s">
        <v>427</v>
      </c>
      <c r="C6" s="495" t="s">
        <v>694</v>
      </c>
      <c r="D6" s="857" t="s">
        <v>266</v>
      </c>
      <c r="E6" s="858"/>
      <c r="F6" s="859" t="s">
        <v>735</v>
      </c>
      <c r="G6" s="859"/>
      <c r="H6" s="858"/>
      <c r="I6" s="625"/>
      <c r="J6" s="626" t="s">
        <v>706</v>
      </c>
      <c r="K6" s="625"/>
      <c r="L6" s="627"/>
    </row>
    <row r="7" spans="1:12" s="51" customFormat="1" ht="15" customHeight="1">
      <c r="A7" s="856"/>
      <c r="B7" s="521" t="s">
        <v>428</v>
      </c>
      <c r="C7" s="342" t="s">
        <v>357</v>
      </c>
      <c r="D7" s="342" t="s">
        <v>652</v>
      </c>
      <c r="E7" s="342" t="s">
        <v>357</v>
      </c>
      <c r="F7" s="342" t="s">
        <v>872</v>
      </c>
      <c r="G7" s="342" t="s">
        <v>652</v>
      </c>
      <c r="H7" s="342" t="s">
        <v>357</v>
      </c>
      <c r="I7" s="665" t="s">
        <v>429</v>
      </c>
      <c r="J7" s="666" t="s">
        <v>429</v>
      </c>
      <c r="K7" s="666" t="s">
        <v>430</v>
      </c>
      <c r="L7" s="667" t="s">
        <v>430</v>
      </c>
    </row>
    <row r="8" spans="1:12" s="51" customFormat="1" ht="15" customHeight="1">
      <c r="A8" s="628">
        <v>1</v>
      </c>
      <c r="B8" s="522">
        <v>2</v>
      </c>
      <c r="C8" s="523" t="s">
        <v>431</v>
      </c>
      <c r="D8" s="523">
        <v>4</v>
      </c>
      <c r="E8" s="523">
        <v>5</v>
      </c>
      <c r="F8" s="523">
        <v>6</v>
      </c>
      <c r="G8" s="523">
        <v>7</v>
      </c>
      <c r="H8" s="524">
        <v>8</v>
      </c>
      <c r="I8" s="668" t="s">
        <v>432</v>
      </c>
      <c r="J8" s="669" t="s">
        <v>433</v>
      </c>
      <c r="K8" s="669" t="s">
        <v>434</v>
      </c>
      <c r="L8" s="670" t="s">
        <v>435</v>
      </c>
    </row>
    <row r="9" spans="1:12" s="51" customFormat="1" ht="15" customHeight="1">
      <c r="A9" s="629" t="s">
        <v>436</v>
      </c>
      <c r="B9" s="525">
        <v>100</v>
      </c>
      <c r="C9" s="526">
        <v>196.3</v>
      </c>
      <c r="D9" s="526">
        <v>222.1</v>
      </c>
      <c r="E9" s="526">
        <v>223.2</v>
      </c>
      <c r="F9" s="527">
        <v>249</v>
      </c>
      <c r="G9" s="527">
        <v>248.3</v>
      </c>
      <c r="H9" s="528">
        <v>249.9</v>
      </c>
      <c r="I9" s="529">
        <f>ROUND((E9/C9*100-100),1)</f>
        <v>13.7</v>
      </c>
      <c r="J9" s="529">
        <f>ROUND((E9/D9*100-100),1)</f>
        <v>0.5</v>
      </c>
      <c r="K9" s="529">
        <f>ROUND((H9/E9*100-100),1)</f>
        <v>12</v>
      </c>
      <c r="L9" s="630">
        <f>ROUND((H9/G9*100-100),1)</f>
        <v>0.6</v>
      </c>
    </row>
    <row r="10" spans="1:12" ht="15" customHeight="1">
      <c r="A10" s="631"/>
      <c r="B10" s="414"/>
      <c r="C10" s="415"/>
      <c r="D10" s="416"/>
      <c r="E10" s="416"/>
      <c r="F10" s="12"/>
      <c r="G10" s="12"/>
      <c r="H10" s="210"/>
      <c r="I10" s="289"/>
      <c r="J10" s="289"/>
      <c r="K10" s="289"/>
      <c r="L10" s="632"/>
    </row>
    <row r="11" spans="1:12" ht="15" customHeight="1">
      <c r="A11" s="633" t="s">
        <v>437</v>
      </c>
      <c r="B11" s="287">
        <v>53.2</v>
      </c>
      <c r="C11" s="208">
        <v>189.3</v>
      </c>
      <c r="D11" s="205">
        <v>222</v>
      </c>
      <c r="E11" s="205">
        <v>223.5</v>
      </c>
      <c r="F11" s="205">
        <v>264.3</v>
      </c>
      <c r="G11" s="205">
        <v>262.1</v>
      </c>
      <c r="H11" s="209">
        <v>263.2</v>
      </c>
      <c r="I11" s="288">
        <f>ROUND((E11/C11*100-100),1)</f>
        <v>18.1</v>
      </c>
      <c r="J11" s="288">
        <f>ROUND((E11/D11*100-100),1)</f>
        <v>0.7</v>
      </c>
      <c r="K11" s="288">
        <f aca="true" t="shared" si="0" ref="K11:K61">ROUND((H11/E11*100-100),1)</f>
        <v>17.8</v>
      </c>
      <c r="L11" s="634">
        <f aca="true" t="shared" si="1" ref="L11:L61">ROUND((H11/G11*100-100),1)</f>
        <v>0.4</v>
      </c>
    </row>
    <row r="12" spans="1:12" ht="15" customHeight="1">
      <c r="A12" s="22"/>
      <c r="B12" s="414"/>
      <c r="C12" s="12"/>
      <c r="D12" s="12"/>
      <c r="E12" s="12"/>
      <c r="F12" s="12"/>
      <c r="G12" s="12"/>
      <c r="H12" s="210"/>
      <c r="I12" s="290"/>
      <c r="J12" s="290"/>
      <c r="K12" s="290"/>
      <c r="L12" s="635"/>
    </row>
    <row r="13" spans="1:12" ht="15" customHeight="1">
      <c r="A13" s="631" t="s">
        <v>438</v>
      </c>
      <c r="B13" s="291">
        <v>18</v>
      </c>
      <c r="C13" s="12">
        <v>197.1</v>
      </c>
      <c r="D13" s="12">
        <v>224.7</v>
      </c>
      <c r="E13" s="12">
        <v>226.1</v>
      </c>
      <c r="F13" s="12">
        <v>250.4</v>
      </c>
      <c r="G13" s="12">
        <v>251</v>
      </c>
      <c r="H13" s="210">
        <v>255.5</v>
      </c>
      <c r="I13" s="290">
        <f aca="true" t="shared" si="2" ref="I13:I33">ROUND((E13/C13*100-100),1)</f>
        <v>14.7</v>
      </c>
      <c r="J13" s="290">
        <f aca="true" t="shared" si="3" ref="J13:J76">ROUND((E13/D13*100-100),1)</f>
        <v>0.6</v>
      </c>
      <c r="K13" s="290">
        <f t="shared" si="0"/>
        <v>13</v>
      </c>
      <c r="L13" s="635">
        <f t="shared" si="1"/>
        <v>1.8</v>
      </c>
    </row>
    <row r="14" spans="1:12" ht="15" customHeight="1">
      <c r="A14" s="631" t="s">
        <v>439</v>
      </c>
      <c r="B14" s="291" t="s">
        <v>633</v>
      </c>
      <c r="C14" s="12">
        <v>193</v>
      </c>
      <c r="D14" s="12">
        <v>225.3</v>
      </c>
      <c r="E14" s="12">
        <v>226.7</v>
      </c>
      <c r="F14" s="12">
        <v>254.1</v>
      </c>
      <c r="G14" s="12">
        <v>254.3</v>
      </c>
      <c r="H14" s="210">
        <v>257.5</v>
      </c>
      <c r="I14" s="290">
        <f t="shared" si="2"/>
        <v>17.5</v>
      </c>
      <c r="J14" s="290">
        <f t="shared" si="3"/>
        <v>0.6</v>
      </c>
      <c r="K14" s="290">
        <f t="shared" si="0"/>
        <v>13.6</v>
      </c>
      <c r="L14" s="635">
        <f t="shared" si="1"/>
        <v>1.3</v>
      </c>
    </row>
    <row r="15" spans="1:12" ht="15" customHeight="1">
      <c r="A15" s="631" t="s">
        <v>440</v>
      </c>
      <c r="B15" s="206">
        <v>1.79</v>
      </c>
      <c r="C15" s="12">
        <v>245.2</v>
      </c>
      <c r="D15" s="12">
        <v>240.5</v>
      </c>
      <c r="E15" s="12">
        <v>242.3</v>
      </c>
      <c r="F15" s="12">
        <v>256.9</v>
      </c>
      <c r="G15" s="12">
        <v>260.7</v>
      </c>
      <c r="H15" s="210">
        <v>276</v>
      </c>
      <c r="I15" s="290">
        <f t="shared" si="2"/>
        <v>-1.2</v>
      </c>
      <c r="J15" s="290">
        <f t="shared" si="3"/>
        <v>0.7</v>
      </c>
      <c r="K15" s="290">
        <f t="shared" si="0"/>
        <v>13.9</v>
      </c>
      <c r="L15" s="635">
        <f t="shared" si="1"/>
        <v>5.9</v>
      </c>
    </row>
    <row r="16" spans="1:12" ht="15" customHeight="1">
      <c r="A16" s="631" t="s">
        <v>441</v>
      </c>
      <c r="B16" s="206">
        <v>2.05</v>
      </c>
      <c r="C16" s="12">
        <v>178.2</v>
      </c>
      <c r="D16" s="12">
        <v>200.3</v>
      </c>
      <c r="E16" s="12">
        <v>201</v>
      </c>
      <c r="F16" s="12">
        <v>212.5</v>
      </c>
      <c r="G16" s="12">
        <v>212.8</v>
      </c>
      <c r="H16" s="210">
        <v>213.8</v>
      </c>
      <c r="I16" s="290">
        <f t="shared" si="2"/>
        <v>12.8</v>
      </c>
      <c r="J16" s="290">
        <f t="shared" si="3"/>
        <v>0.3</v>
      </c>
      <c r="K16" s="290">
        <f t="shared" si="0"/>
        <v>6.4</v>
      </c>
      <c r="L16" s="635">
        <f t="shared" si="1"/>
        <v>0.5</v>
      </c>
    </row>
    <row r="17" spans="1:12" ht="15" customHeight="1">
      <c r="A17" s="631" t="s">
        <v>442</v>
      </c>
      <c r="B17" s="206">
        <v>2.73</v>
      </c>
      <c r="C17" s="12">
        <v>194.1</v>
      </c>
      <c r="D17" s="12">
        <v>246</v>
      </c>
      <c r="E17" s="12">
        <v>245.5</v>
      </c>
      <c r="F17" s="12">
        <v>335.2</v>
      </c>
      <c r="G17" s="12">
        <v>336.3</v>
      </c>
      <c r="H17" s="210">
        <v>334.9</v>
      </c>
      <c r="I17" s="290">
        <f t="shared" si="2"/>
        <v>26.5</v>
      </c>
      <c r="J17" s="290">
        <f t="shared" si="3"/>
        <v>-0.2</v>
      </c>
      <c r="K17" s="290">
        <f t="shared" si="0"/>
        <v>36.4</v>
      </c>
      <c r="L17" s="635">
        <f t="shared" si="1"/>
        <v>-0.4</v>
      </c>
    </row>
    <row r="18" spans="1:12" ht="15" customHeight="1">
      <c r="A18" s="631" t="s">
        <v>443</v>
      </c>
      <c r="B18" s="206">
        <v>7.89</v>
      </c>
      <c r="C18" s="12">
        <v>144.7</v>
      </c>
      <c r="D18" s="12">
        <v>173.4</v>
      </c>
      <c r="E18" s="12">
        <v>172.8</v>
      </c>
      <c r="F18" s="12">
        <v>259.6</v>
      </c>
      <c r="G18" s="12">
        <v>224</v>
      </c>
      <c r="H18" s="210">
        <v>205.2</v>
      </c>
      <c r="I18" s="290">
        <f t="shared" si="2"/>
        <v>19.4</v>
      </c>
      <c r="J18" s="290">
        <f t="shared" si="3"/>
        <v>-0.3</v>
      </c>
      <c r="K18" s="290">
        <f t="shared" si="0"/>
        <v>18.8</v>
      </c>
      <c r="L18" s="635">
        <f t="shared" si="1"/>
        <v>-8.4</v>
      </c>
    </row>
    <row r="19" spans="1:12" ht="15" customHeight="1">
      <c r="A19" s="631" t="s">
        <v>444</v>
      </c>
      <c r="B19" s="206">
        <v>6.25</v>
      </c>
      <c r="C19" s="12">
        <v>141.2</v>
      </c>
      <c r="D19" s="12">
        <v>170.7</v>
      </c>
      <c r="E19" s="12">
        <v>169.3</v>
      </c>
      <c r="F19" s="12">
        <v>265.1</v>
      </c>
      <c r="G19" s="12">
        <v>221.2</v>
      </c>
      <c r="H19" s="210">
        <v>196.4</v>
      </c>
      <c r="I19" s="290">
        <f t="shared" si="2"/>
        <v>19.9</v>
      </c>
      <c r="J19" s="290">
        <f t="shared" si="3"/>
        <v>-0.8</v>
      </c>
      <c r="K19" s="290">
        <f t="shared" si="0"/>
        <v>16</v>
      </c>
      <c r="L19" s="635">
        <f t="shared" si="1"/>
        <v>-11.2</v>
      </c>
    </row>
    <row r="20" spans="1:12" ht="15" customHeight="1">
      <c r="A20" s="631" t="s">
        <v>445</v>
      </c>
      <c r="B20" s="206">
        <v>5.15</v>
      </c>
      <c r="C20" s="12">
        <v>146.1</v>
      </c>
      <c r="D20" s="12">
        <v>178.4</v>
      </c>
      <c r="E20" s="12">
        <v>177.3</v>
      </c>
      <c r="F20" s="12">
        <v>283.1</v>
      </c>
      <c r="G20" s="12">
        <v>234.6</v>
      </c>
      <c r="H20" s="210">
        <v>204.3</v>
      </c>
      <c r="I20" s="290">
        <f t="shared" si="2"/>
        <v>21.4</v>
      </c>
      <c r="J20" s="290">
        <f t="shared" si="3"/>
        <v>-0.6</v>
      </c>
      <c r="K20" s="290">
        <f t="shared" si="0"/>
        <v>15.2</v>
      </c>
      <c r="L20" s="635">
        <f t="shared" si="1"/>
        <v>-12.9</v>
      </c>
    </row>
    <row r="21" spans="1:12" ht="15" customHeight="1">
      <c r="A21" s="631" t="s">
        <v>446</v>
      </c>
      <c r="B21" s="206">
        <v>1.1</v>
      </c>
      <c r="C21" s="12">
        <v>122.2</v>
      </c>
      <c r="D21" s="12">
        <v>139.5</v>
      </c>
      <c r="E21" s="12">
        <v>137.3</v>
      </c>
      <c r="F21" s="12">
        <v>182.4</v>
      </c>
      <c r="G21" s="12">
        <v>164.5</v>
      </c>
      <c r="H21" s="210">
        <v>165.4</v>
      </c>
      <c r="I21" s="290">
        <f t="shared" si="2"/>
        <v>12.4</v>
      </c>
      <c r="J21" s="290">
        <f t="shared" si="3"/>
        <v>-1.6</v>
      </c>
      <c r="K21" s="290">
        <f t="shared" si="0"/>
        <v>20.5</v>
      </c>
      <c r="L21" s="635">
        <f t="shared" si="1"/>
        <v>0.5</v>
      </c>
    </row>
    <row r="22" spans="1:12" ht="15" customHeight="1">
      <c r="A22" s="631" t="s">
        <v>447</v>
      </c>
      <c r="B22" s="206">
        <v>1.65</v>
      </c>
      <c r="C22" s="12">
        <v>159.8</v>
      </c>
      <c r="D22" s="12">
        <v>183.3</v>
      </c>
      <c r="E22" s="12">
        <v>186.7</v>
      </c>
      <c r="F22" s="12">
        <v>234</v>
      </c>
      <c r="G22" s="12">
        <v>233.6</v>
      </c>
      <c r="H22" s="210">
        <v>236.9</v>
      </c>
      <c r="I22" s="290">
        <f t="shared" si="2"/>
        <v>16.8</v>
      </c>
      <c r="J22" s="290">
        <f t="shared" si="3"/>
        <v>1.9</v>
      </c>
      <c r="K22" s="290">
        <f t="shared" si="0"/>
        <v>26.9</v>
      </c>
      <c r="L22" s="635">
        <f t="shared" si="1"/>
        <v>1.4</v>
      </c>
    </row>
    <row r="23" spans="1:12" ht="15" customHeight="1">
      <c r="A23" s="631" t="s">
        <v>448</v>
      </c>
      <c r="B23" s="206">
        <v>1.59</v>
      </c>
      <c r="C23" s="12">
        <v>159.9</v>
      </c>
      <c r="D23" s="12">
        <v>183.8</v>
      </c>
      <c r="E23" s="12">
        <v>187.3</v>
      </c>
      <c r="F23" s="12">
        <v>236.1</v>
      </c>
      <c r="G23" s="12">
        <v>235.7</v>
      </c>
      <c r="H23" s="210">
        <v>239.1</v>
      </c>
      <c r="I23" s="290">
        <f t="shared" si="2"/>
        <v>17.1</v>
      </c>
      <c r="J23" s="290">
        <f t="shared" si="3"/>
        <v>1.9</v>
      </c>
      <c r="K23" s="290">
        <f t="shared" si="0"/>
        <v>27.7</v>
      </c>
      <c r="L23" s="635">
        <f t="shared" si="1"/>
        <v>1.4</v>
      </c>
    </row>
    <row r="24" spans="1:12" ht="15" customHeight="1">
      <c r="A24" s="631" t="s">
        <v>449</v>
      </c>
      <c r="B24" s="206">
        <v>0.05</v>
      </c>
      <c r="C24" s="12">
        <v>154.6</v>
      </c>
      <c r="D24" s="12">
        <v>168.9</v>
      </c>
      <c r="E24" s="12">
        <v>168.1</v>
      </c>
      <c r="F24" s="12">
        <v>174.6</v>
      </c>
      <c r="G24" s="12">
        <v>175.3</v>
      </c>
      <c r="H24" s="210">
        <v>174.6</v>
      </c>
      <c r="I24" s="290">
        <f t="shared" si="2"/>
        <v>8.7</v>
      </c>
      <c r="J24" s="290">
        <f t="shared" si="3"/>
        <v>-0.5</v>
      </c>
      <c r="K24" s="290">
        <f t="shared" si="0"/>
        <v>3.9</v>
      </c>
      <c r="L24" s="635">
        <f t="shared" si="1"/>
        <v>-0.4</v>
      </c>
    </row>
    <row r="25" spans="1:12" ht="15" customHeight="1">
      <c r="A25" s="631" t="s">
        <v>450</v>
      </c>
      <c r="B25" s="291">
        <v>1.85</v>
      </c>
      <c r="C25" s="12">
        <v>185.6</v>
      </c>
      <c r="D25" s="12">
        <v>200.7</v>
      </c>
      <c r="E25" s="12">
        <v>203</v>
      </c>
      <c r="F25" s="12">
        <v>264.2</v>
      </c>
      <c r="G25" s="12">
        <v>270.6</v>
      </c>
      <c r="H25" s="210">
        <v>277.6</v>
      </c>
      <c r="I25" s="290">
        <f t="shared" si="2"/>
        <v>9.4</v>
      </c>
      <c r="J25" s="290">
        <f t="shared" si="3"/>
        <v>1.1</v>
      </c>
      <c r="K25" s="290">
        <f t="shared" si="0"/>
        <v>36.7</v>
      </c>
      <c r="L25" s="635">
        <f t="shared" si="1"/>
        <v>2.6</v>
      </c>
    </row>
    <row r="26" spans="1:12" ht="15" customHeight="1">
      <c r="A26" s="631" t="s">
        <v>451</v>
      </c>
      <c r="B26" s="291">
        <v>5.21</v>
      </c>
      <c r="C26" s="12">
        <v>197.1</v>
      </c>
      <c r="D26" s="12">
        <v>239.4</v>
      </c>
      <c r="E26" s="12">
        <v>242.3</v>
      </c>
      <c r="F26" s="12">
        <v>287</v>
      </c>
      <c r="G26" s="12">
        <v>294.1</v>
      </c>
      <c r="H26" s="210">
        <v>297.3</v>
      </c>
      <c r="I26" s="290">
        <f t="shared" si="2"/>
        <v>22.9</v>
      </c>
      <c r="J26" s="290">
        <f t="shared" si="3"/>
        <v>1.2</v>
      </c>
      <c r="K26" s="290">
        <f t="shared" si="0"/>
        <v>22.7</v>
      </c>
      <c r="L26" s="635">
        <f t="shared" si="1"/>
        <v>1.1</v>
      </c>
    </row>
    <row r="27" spans="1:12" ht="15" customHeight="1">
      <c r="A27" s="631" t="s">
        <v>452</v>
      </c>
      <c r="B27" s="291">
        <v>4.05</v>
      </c>
      <c r="C27" s="12">
        <v>181.4</v>
      </c>
      <c r="D27" s="12">
        <v>210.7</v>
      </c>
      <c r="E27" s="12">
        <v>210.8</v>
      </c>
      <c r="F27" s="12">
        <v>229.8</v>
      </c>
      <c r="G27" s="12">
        <v>233.4</v>
      </c>
      <c r="H27" s="210">
        <v>239.5</v>
      </c>
      <c r="I27" s="290">
        <f t="shared" si="2"/>
        <v>16.2</v>
      </c>
      <c r="J27" s="290">
        <f t="shared" si="3"/>
        <v>0</v>
      </c>
      <c r="K27" s="290">
        <f t="shared" si="0"/>
        <v>13.6</v>
      </c>
      <c r="L27" s="635">
        <f t="shared" si="1"/>
        <v>2.6</v>
      </c>
    </row>
    <row r="28" spans="1:12" ht="15" customHeight="1">
      <c r="A28" s="631" t="s">
        <v>453</v>
      </c>
      <c r="B28" s="291">
        <v>3.07</v>
      </c>
      <c r="C28" s="12">
        <v>187.7</v>
      </c>
      <c r="D28" s="12">
        <v>222.1</v>
      </c>
      <c r="E28" s="12">
        <v>224.9</v>
      </c>
      <c r="F28" s="12">
        <v>209.6</v>
      </c>
      <c r="G28" s="12">
        <v>210.5</v>
      </c>
      <c r="H28" s="210">
        <v>212.7</v>
      </c>
      <c r="I28" s="290">
        <f t="shared" si="2"/>
        <v>19.8</v>
      </c>
      <c r="J28" s="290">
        <f t="shared" si="3"/>
        <v>1.3</v>
      </c>
      <c r="K28" s="290">
        <f t="shared" si="0"/>
        <v>-5.4</v>
      </c>
      <c r="L28" s="635">
        <f t="shared" si="1"/>
        <v>1</v>
      </c>
    </row>
    <row r="29" spans="1:12" ht="15" customHeight="1">
      <c r="A29" s="631" t="s">
        <v>454</v>
      </c>
      <c r="B29" s="291">
        <v>1.21</v>
      </c>
      <c r="C29" s="12">
        <v>134</v>
      </c>
      <c r="D29" s="12">
        <v>182.8</v>
      </c>
      <c r="E29" s="12">
        <v>196.6</v>
      </c>
      <c r="F29" s="12">
        <v>284.4</v>
      </c>
      <c r="G29" s="12">
        <v>324.4</v>
      </c>
      <c r="H29" s="210">
        <v>349.1</v>
      </c>
      <c r="I29" s="290">
        <f t="shared" si="2"/>
        <v>46.7</v>
      </c>
      <c r="J29" s="290">
        <f t="shared" si="3"/>
        <v>7.5</v>
      </c>
      <c r="K29" s="290">
        <f t="shared" si="0"/>
        <v>77.6</v>
      </c>
      <c r="L29" s="635">
        <f t="shared" si="1"/>
        <v>7.6</v>
      </c>
    </row>
    <row r="30" spans="1:12" ht="15" customHeight="1">
      <c r="A30" s="631" t="s">
        <v>455</v>
      </c>
      <c r="B30" s="206">
        <v>2.28</v>
      </c>
      <c r="C30" s="12">
        <v>192.7</v>
      </c>
      <c r="D30" s="12">
        <v>217.5</v>
      </c>
      <c r="E30" s="12">
        <v>219.9</v>
      </c>
      <c r="F30" s="12">
        <v>250.8</v>
      </c>
      <c r="G30" s="12">
        <v>250.8</v>
      </c>
      <c r="H30" s="210">
        <v>251.7</v>
      </c>
      <c r="I30" s="290">
        <f t="shared" si="2"/>
        <v>14.1</v>
      </c>
      <c r="J30" s="290">
        <f t="shared" si="3"/>
        <v>1.1</v>
      </c>
      <c r="K30" s="290">
        <f t="shared" si="0"/>
        <v>14.5</v>
      </c>
      <c r="L30" s="635">
        <f t="shared" si="1"/>
        <v>0.4</v>
      </c>
    </row>
    <row r="31" spans="1:12" ht="15" customHeight="1">
      <c r="A31" s="631" t="s">
        <v>456</v>
      </c>
      <c r="B31" s="206">
        <v>0.75</v>
      </c>
      <c r="C31" s="12">
        <v>148.2</v>
      </c>
      <c r="D31" s="12">
        <v>176.5</v>
      </c>
      <c r="E31" s="12">
        <v>178.1</v>
      </c>
      <c r="F31" s="12">
        <v>206.5</v>
      </c>
      <c r="G31" s="12">
        <v>206.6</v>
      </c>
      <c r="H31" s="210">
        <v>207.1</v>
      </c>
      <c r="I31" s="290">
        <f t="shared" si="2"/>
        <v>20.2</v>
      </c>
      <c r="J31" s="290">
        <f t="shared" si="3"/>
        <v>0.9</v>
      </c>
      <c r="K31" s="290">
        <f t="shared" si="0"/>
        <v>16.3</v>
      </c>
      <c r="L31" s="635">
        <f t="shared" si="1"/>
        <v>0.2</v>
      </c>
    </row>
    <row r="32" spans="1:12" ht="15" customHeight="1">
      <c r="A32" s="631" t="s">
        <v>457</v>
      </c>
      <c r="B32" s="206">
        <v>1.53</v>
      </c>
      <c r="C32" s="12">
        <v>210.2</v>
      </c>
      <c r="D32" s="12">
        <v>233.6</v>
      </c>
      <c r="E32" s="12">
        <v>236.3</v>
      </c>
      <c r="F32" s="12">
        <v>266.5</v>
      </c>
      <c r="G32" s="12">
        <v>266.5</v>
      </c>
      <c r="H32" s="210">
        <v>267.4</v>
      </c>
      <c r="I32" s="290">
        <f t="shared" si="2"/>
        <v>12.4</v>
      </c>
      <c r="J32" s="290">
        <f t="shared" si="3"/>
        <v>1.2</v>
      </c>
      <c r="K32" s="290">
        <f t="shared" si="0"/>
        <v>13.2</v>
      </c>
      <c r="L32" s="635">
        <f t="shared" si="1"/>
        <v>0.3</v>
      </c>
    </row>
    <row r="33" spans="1:12" ht="15" customHeight="1">
      <c r="A33" s="631" t="s">
        <v>458</v>
      </c>
      <c r="B33" s="206">
        <v>6.91</v>
      </c>
      <c r="C33" s="12">
        <v>225.8</v>
      </c>
      <c r="D33" s="12">
        <v>269.4</v>
      </c>
      <c r="E33" s="12">
        <v>270.3</v>
      </c>
      <c r="F33" s="12">
        <v>305.9</v>
      </c>
      <c r="G33" s="12">
        <v>309.5</v>
      </c>
      <c r="H33" s="210">
        <v>315.4</v>
      </c>
      <c r="I33" s="290">
        <f t="shared" si="2"/>
        <v>19.7</v>
      </c>
      <c r="J33" s="290">
        <f t="shared" si="3"/>
        <v>0.3</v>
      </c>
      <c r="K33" s="290">
        <f t="shared" si="0"/>
        <v>16.7</v>
      </c>
      <c r="L33" s="635">
        <f t="shared" si="1"/>
        <v>1.9</v>
      </c>
    </row>
    <row r="34" spans="1:12" ht="15" customHeight="1">
      <c r="A34" s="22"/>
      <c r="B34" s="206"/>
      <c r="C34" s="12"/>
      <c r="D34" s="12"/>
      <c r="E34" s="12"/>
      <c r="F34" s="12"/>
      <c r="G34" s="12"/>
      <c r="H34" s="210"/>
      <c r="I34" s="289"/>
      <c r="J34" s="289"/>
      <c r="K34" s="289"/>
      <c r="L34" s="632"/>
    </row>
    <row r="35" spans="1:12" ht="15" customHeight="1">
      <c r="A35" s="636" t="s">
        <v>459</v>
      </c>
      <c r="B35" s="287">
        <v>46.8</v>
      </c>
      <c r="C35" s="208">
        <v>204.3</v>
      </c>
      <c r="D35" s="205">
        <v>222.4</v>
      </c>
      <c r="E35" s="205">
        <v>222.9</v>
      </c>
      <c r="F35" s="205">
        <v>231.5</v>
      </c>
      <c r="G35" s="205">
        <v>232.5</v>
      </c>
      <c r="H35" s="209">
        <v>234.8</v>
      </c>
      <c r="I35" s="288">
        <f aca="true" t="shared" si="4" ref="I35:I85">ROUND((E35/C35*100-100),1)</f>
        <v>9.1</v>
      </c>
      <c r="J35" s="288">
        <f t="shared" si="3"/>
        <v>0.2</v>
      </c>
      <c r="K35" s="288">
        <f t="shared" si="0"/>
        <v>5.3</v>
      </c>
      <c r="L35" s="634">
        <f t="shared" si="1"/>
        <v>1</v>
      </c>
    </row>
    <row r="36" spans="1:12" ht="15" customHeight="1">
      <c r="A36" s="22"/>
      <c r="B36" s="291"/>
      <c r="C36" s="12"/>
      <c r="D36" s="12"/>
      <c r="E36" s="12"/>
      <c r="F36" s="12"/>
      <c r="G36" s="12"/>
      <c r="H36" s="210"/>
      <c r="I36" s="290"/>
      <c r="J36" s="290"/>
      <c r="K36" s="290"/>
      <c r="L36" s="635"/>
    </row>
    <row r="37" spans="1:12" ht="15" customHeight="1">
      <c r="A37" s="631" t="s">
        <v>461</v>
      </c>
      <c r="B37" s="291">
        <v>8.92</v>
      </c>
      <c r="C37" s="12">
        <v>153</v>
      </c>
      <c r="D37" s="12">
        <v>162.6</v>
      </c>
      <c r="E37" s="12">
        <v>165.9</v>
      </c>
      <c r="F37" s="12">
        <v>174.2</v>
      </c>
      <c r="G37" s="12">
        <v>174.8</v>
      </c>
      <c r="H37" s="210">
        <v>176.3</v>
      </c>
      <c r="I37" s="290">
        <f t="shared" si="4"/>
        <v>8.4</v>
      </c>
      <c r="J37" s="290">
        <f t="shared" si="3"/>
        <v>2</v>
      </c>
      <c r="K37" s="290">
        <f t="shared" si="0"/>
        <v>6.3</v>
      </c>
      <c r="L37" s="635">
        <f t="shared" si="1"/>
        <v>0.9</v>
      </c>
    </row>
    <row r="38" spans="1:12" ht="15" customHeight="1">
      <c r="A38" s="631" t="s">
        <v>462</v>
      </c>
      <c r="B38" s="291" t="s">
        <v>634</v>
      </c>
      <c r="C38" s="12">
        <v>136.1</v>
      </c>
      <c r="D38" s="12">
        <v>146.4</v>
      </c>
      <c r="E38" s="12">
        <v>146.8</v>
      </c>
      <c r="F38" s="12">
        <v>155.4</v>
      </c>
      <c r="G38" s="12">
        <v>155.8</v>
      </c>
      <c r="H38" s="210">
        <v>156.4</v>
      </c>
      <c r="I38" s="290">
        <f t="shared" si="4"/>
        <v>7.9</v>
      </c>
      <c r="J38" s="290">
        <f t="shared" si="3"/>
        <v>0.3</v>
      </c>
      <c r="K38" s="290">
        <f t="shared" si="0"/>
        <v>6.5</v>
      </c>
      <c r="L38" s="635">
        <f t="shared" si="1"/>
        <v>0.4</v>
      </c>
    </row>
    <row r="39" spans="1:12" ht="15" customHeight="1">
      <c r="A39" s="631" t="s">
        <v>463</v>
      </c>
      <c r="B39" s="291" t="s">
        <v>637</v>
      </c>
      <c r="C39" s="12">
        <v>152.6</v>
      </c>
      <c r="D39" s="12">
        <v>162.2</v>
      </c>
      <c r="E39" s="12">
        <v>163.3</v>
      </c>
      <c r="F39" s="12">
        <v>171</v>
      </c>
      <c r="G39" s="12">
        <v>171.8</v>
      </c>
      <c r="H39" s="210">
        <v>172.2</v>
      </c>
      <c r="I39" s="290">
        <f t="shared" si="4"/>
        <v>7</v>
      </c>
      <c r="J39" s="290">
        <f t="shared" si="3"/>
        <v>0.7</v>
      </c>
      <c r="K39" s="290">
        <f t="shared" si="0"/>
        <v>5.5</v>
      </c>
      <c r="L39" s="635">
        <f t="shared" si="1"/>
        <v>0.2</v>
      </c>
    </row>
    <row r="40" spans="1:12" ht="15" customHeight="1">
      <c r="A40" s="631" t="s">
        <v>464</v>
      </c>
      <c r="B40" s="206">
        <v>0.89</v>
      </c>
      <c r="C40" s="12">
        <v>204.5</v>
      </c>
      <c r="D40" s="12">
        <v>213.1</v>
      </c>
      <c r="E40" s="12">
        <v>234.6</v>
      </c>
      <c r="F40" s="12">
        <v>248</v>
      </c>
      <c r="G40" s="12">
        <v>248</v>
      </c>
      <c r="H40" s="210">
        <v>257.7</v>
      </c>
      <c r="I40" s="290">
        <f t="shared" si="4"/>
        <v>14.7</v>
      </c>
      <c r="J40" s="290">
        <f t="shared" si="3"/>
        <v>10.1</v>
      </c>
      <c r="K40" s="290">
        <f t="shared" si="0"/>
        <v>9.8</v>
      </c>
      <c r="L40" s="635">
        <f t="shared" si="1"/>
        <v>3.9</v>
      </c>
    </row>
    <row r="41" spans="1:12" ht="15" customHeight="1">
      <c r="A41" s="631" t="s">
        <v>465</v>
      </c>
      <c r="B41" s="206">
        <v>2.2</v>
      </c>
      <c r="C41" s="12">
        <v>153.3</v>
      </c>
      <c r="D41" s="12">
        <v>162.4</v>
      </c>
      <c r="E41" s="12">
        <v>164.6</v>
      </c>
      <c r="F41" s="12">
        <v>173.8</v>
      </c>
      <c r="G41" s="12">
        <v>173.8</v>
      </c>
      <c r="H41" s="210">
        <v>175.2</v>
      </c>
      <c r="I41" s="290">
        <f t="shared" si="4"/>
        <v>7.4</v>
      </c>
      <c r="J41" s="290">
        <f t="shared" si="3"/>
        <v>1.4</v>
      </c>
      <c r="K41" s="290">
        <f t="shared" si="0"/>
        <v>6.4</v>
      </c>
      <c r="L41" s="635">
        <f t="shared" si="1"/>
        <v>0.8</v>
      </c>
    </row>
    <row r="42" spans="1:12" ht="15" customHeight="1">
      <c r="A42" s="631" t="s">
        <v>466</v>
      </c>
      <c r="B42" s="206">
        <v>14.87</v>
      </c>
      <c r="C42" s="12">
        <v>229.4</v>
      </c>
      <c r="D42" s="12">
        <v>251.3</v>
      </c>
      <c r="E42" s="12">
        <v>251.6</v>
      </c>
      <c r="F42" s="12">
        <v>258.5</v>
      </c>
      <c r="G42" s="12">
        <v>261.1</v>
      </c>
      <c r="H42" s="210">
        <v>264.3</v>
      </c>
      <c r="I42" s="290">
        <f t="shared" si="4"/>
        <v>9.7</v>
      </c>
      <c r="J42" s="290">
        <f t="shared" si="3"/>
        <v>0.1</v>
      </c>
      <c r="K42" s="290">
        <f t="shared" si="0"/>
        <v>5</v>
      </c>
      <c r="L42" s="635">
        <f t="shared" si="1"/>
        <v>1.2</v>
      </c>
    </row>
    <row r="43" spans="1:12" ht="15" customHeight="1">
      <c r="A43" s="631" t="s">
        <v>467</v>
      </c>
      <c r="B43" s="206">
        <v>3.5</v>
      </c>
      <c r="C43" s="12">
        <v>156.2</v>
      </c>
      <c r="D43" s="12">
        <v>172.2</v>
      </c>
      <c r="E43" s="12">
        <v>175.9</v>
      </c>
      <c r="F43" s="12">
        <v>184.9</v>
      </c>
      <c r="G43" s="12">
        <v>184.9</v>
      </c>
      <c r="H43" s="210">
        <v>186.6</v>
      </c>
      <c r="I43" s="290">
        <f t="shared" si="4"/>
        <v>12.6</v>
      </c>
      <c r="J43" s="290">
        <f t="shared" si="3"/>
        <v>2.1</v>
      </c>
      <c r="K43" s="290">
        <f t="shared" si="0"/>
        <v>6.1</v>
      </c>
      <c r="L43" s="635">
        <f t="shared" si="1"/>
        <v>0.9</v>
      </c>
    </row>
    <row r="44" spans="1:12" ht="15" customHeight="1">
      <c r="A44" s="631" t="s">
        <v>468</v>
      </c>
      <c r="B44" s="206">
        <v>4.19</v>
      </c>
      <c r="C44" s="12">
        <v>176.9</v>
      </c>
      <c r="D44" s="12">
        <v>176.9</v>
      </c>
      <c r="E44" s="12">
        <v>187.4</v>
      </c>
      <c r="F44" s="12">
        <v>187.4</v>
      </c>
      <c r="G44" s="12">
        <v>187.4</v>
      </c>
      <c r="H44" s="210">
        <v>198.3</v>
      </c>
      <c r="I44" s="290">
        <f t="shared" si="4"/>
        <v>5.9</v>
      </c>
      <c r="J44" s="290">
        <f t="shared" si="3"/>
        <v>5.9</v>
      </c>
      <c r="K44" s="290">
        <f t="shared" si="0"/>
        <v>5.8</v>
      </c>
      <c r="L44" s="635">
        <f t="shared" si="1"/>
        <v>5.8</v>
      </c>
    </row>
    <row r="45" spans="1:12" ht="15" customHeight="1">
      <c r="A45" s="631" t="s">
        <v>469</v>
      </c>
      <c r="B45" s="206">
        <v>1.26</v>
      </c>
      <c r="C45" s="12">
        <v>169.5</v>
      </c>
      <c r="D45" s="12">
        <v>199.8</v>
      </c>
      <c r="E45" s="12">
        <v>200.6</v>
      </c>
      <c r="F45" s="12">
        <v>205.9</v>
      </c>
      <c r="G45" s="12">
        <v>205.8</v>
      </c>
      <c r="H45" s="210">
        <v>206</v>
      </c>
      <c r="I45" s="290">
        <f t="shared" si="4"/>
        <v>18.3</v>
      </c>
      <c r="J45" s="290">
        <f t="shared" si="3"/>
        <v>0.4</v>
      </c>
      <c r="K45" s="290">
        <f t="shared" si="0"/>
        <v>2.7</v>
      </c>
      <c r="L45" s="635">
        <f t="shared" si="1"/>
        <v>0.1</v>
      </c>
    </row>
    <row r="46" spans="1:12" ht="15" customHeight="1">
      <c r="A46" s="631" t="s">
        <v>470</v>
      </c>
      <c r="B46" s="291" t="s">
        <v>638</v>
      </c>
      <c r="C46" s="12">
        <v>322.7</v>
      </c>
      <c r="D46" s="12">
        <v>359.4</v>
      </c>
      <c r="E46" s="12">
        <v>352</v>
      </c>
      <c r="F46" s="12">
        <v>361.5</v>
      </c>
      <c r="G46" s="12">
        <v>367.7</v>
      </c>
      <c r="H46" s="210">
        <v>368.1</v>
      </c>
      <c r="I46" s="290">
        <f t="shared" si="4"/>
        <v>9.1</v>
      </c>
      <c r="J46" s="290">
        <f t="shared" si="3"/>
        <v>-2.1</v>
      </c>
      <c r="K46" s="290">
        <f t="shared" si="0"/>
        <v>4.6</v>
      </c>
      <c r="L46" s="635">
        <f t="shared" si="1"/>
        <v>0.1</v>
      </c>
    </row>
    <row r="47" spans="1:12" ht="15" customHeight="1">
      <c r="A47" s="631" t="s">
        <v>471</v>
      </c>
      <c r="B47" s="206">
        <v>4.03</v>
      </c>
      <c r="C47" s="12">
        <v>257.8</v>
      </c>
      <c r="D47" s="12">
        <v>308.8</v>
      </c>
      <c r="E47" s="12">
        <v>292.5</v>
      </c>
      <c r="F47" s="12">
        <v>285.7</v>
      </c>
      <c r="G47" s="12">
        <v>285.7</v>
      </c>
      <c r="H47" s="210">
        <v>289.8</v>
      </c>
      <c r="I47" s="290">
        <f t="shared" si="4"/>
        <v>13.5</v>
      </c>
      <c r="J47" s="290">
        <f t="shared" si="3"/>
        <v>-5.3</v>
      </c>
      <c r="K47" s="290">
        <f t="shared" si="0"/>
        <v>-0.9</v>
      </c>
      <c r="L47" s="635">
        <f t="shared" si="1"/>
        <v>1.4</v>
      </c>
    </row>
    <row r="48" spans="1:12" ht="15" customHeight="1">
      <c r="A48" s="631" t="s">
        <v>472</v>
      </c>
      <c r="B48" s="206">
        <v>3.61</v>
      </c>
      <c r="C48" s="12">
        <v>273.1</v>
      </c>
      <c r="D48" s="12">
        <v>330.1</v>
      </c>
      <c r="E48" s="12">
        <v>311.6</v>
      </c>
      <c r="F48" s="12">
        <v>304.1</v>
      </c>
      <c r="G48" s="12">
        <v>304.1</v>
      </c>
      <c r="H48" s="210">
        <v>308.8</v>
      </c>
      <c r="I48" s="290">
        <f t="shared" si="4"/>
        <v>14.1</v>
      </c>
      <c r="J48" s="290">
        <f t="shared" si="3"/>
        <v>-5.6</v>
      </c>
      <c r="K48" s="290">
        <f t="shared" si="0"/>
        <v>-0.9</v>
      </c>
      <c r="L48" s="635">
        <f t="shared" si="1"/>
        <v>1.5</v>
      </c>
    </row>
    <row r="49" spans="1:12" ht="15" customHeight="1">
      <c r="A49" s="631" t="s">
        <v>473</v>
      </c>
      <c r="B49" s="206">
        <v>2.54</v>
      </c>
      <c r="C49" s="12">
        <v>302.4</v>
      </c>
      <c r="D49" s="12">
        <v>378.5</v>
      </c>
      <c r="E49" s="12">
        <v>353.2</v>
      </c>
      <c r="F49" s="12">
        <v>339</v>
      </c>
      <c r="G49" s="12">
        <v>339</v>
      </c>
      <c r="H49" s="210">
        <v>344.7</v>
      </c>
      <c r="I49" s="290">
        <f t="shared" si="4"/>
        <v>16.8</v>
      </c>
      <c r="J49" s="290">
        <f t="shared" si="3"/>
        <v>-6.7</v>
      </c>
      <c r="K49" s="290">
        <f t="shared" si="0"/>
        <v>-2.4</v>
      </c>
      <c r="L49" s="635">
        <f t="shared" si="1"/>
        <v>1.7</v>
      </c>
    </row>
    <row r="50" spans="1:12" ht="15" customHeight="1">
      <c r="A50" s="631" t="s">
        <v>474</v>
      </c>
      <c r="B50" s="206">
        <v>1.07</v>
      </c>
      <c r="C50" s="12">
        <v>199.6</v>
      </c>
      <c r="D50" s="12">
        <v>204.2</v>
      </c>
      <c r="E50" s="12">
        <v>206.5</v>
      </c>
      <c r="F50" s="12">
        <v>213.7</v>
      </c>
      <c r="G50" s="12">
        <v>213.7</v>
      </c>
      <c r="H50" s="210">
        <v>213.7</v>
      </c>
      <c r="I50" s="290">
        <f t="shared" si="4"/>
        <v>3.5</v>
      </c>
      <c r="J50" s="290">
        <f t="shared" si="3"/>
        <v>1.1</v>
      </c>
      <c r="K50" s="290">
        <f t="shared" si="0"/>
        <v>3.5</v>
      </c>
      <c r="L50" s="635">
        <f t="shared" si="1"/>
        <v>0</v>
      </c>
    </row>
    <row r="51" spans="1:12" ht="15" customHeight="1">
      <c r="A51" s="631" t="s">
        <v>481</v>
      </c>
      <c r="B51" s="206">
        <v>0.42</v>
      </c>
      <c r="C51" s="12">
        <v>126.6</v>
      </c>
      <c r="D51" s="12">
        <v>126.7</v>
      </c>
      <c r="E51" s="12">
        <v>126.7</v>
      </c>
      <c r="F51" s="12">
        <v>126.7</v>
      </c>
      <c r="G51" s="12">
        <v>126.7</v>
      </c>
      <c r="H51" s="210">
        <v>126.7</v>
      </c>
      <c r="I51" s="290">
        <f t="shared" si="4"/>
        <v>0.1</v>
      </c>
      <c r="J51" s="290">
        <f t="shared" si="3"/>
        <v>0</v>
      </c>
      <c r="K51" s="290">
        <f t="shared" si="0"/>
        <v>0</v>
      </c>
      <c r="L51" s="635">
        <f t="shared" si="1"/>
        <v>0</v>
      </c>
    </row>
    <row r="52" spans="1:12" ht="15" customHeight="1">
      <c r="A52" s="631" t="s">
        <v>482</v>
      </c>
      <c r="B52" s="206">
        <v>8.03</v>
      </c>
      <c r="C52" s="12">
        <v>192.2</v>
      </c>
      <c r="D52" s="12">
        <v>198.2</v>
      </c>
      <c r="E52" s="12">
        <v>201.5</v>
      </c>
      <c r="F52" s="12">
        <v>205.7</v>
      </c>
      <c r="G52" s="12">
        <v>205.7</v>
      </c>
      <c r="H52" s="210">
        <v>205.8</v>
      </c>
      <c r="I52" s="290">
        <f t="shared" si="4"/>
        <v>4.8</v>
      </c>
      <c r="J52" s="290">
        <f t="shared" si="3"/>
        <v>1.7</v>
      </c>
      <c r="K52" s="290">
        <f t="shared" si="0"/>
        <v>2.1</v>
      </c>
      <c r="L52" s="635">
        <f t="shared" si="1"/>
        <v>0</v>
      </c>
    </row>
    <row r="53" spans="1:12" ht="15" customHeight="1">
      <c r="A53" s="631" t="s">
        <v>483</v>
      </c>
      <c r="B53" s="206">
        <v>6.21</v>
      </c>
      <c r="C53" s="12">
        <v>200.5</v>
      </c>
      <c r="D53" s="12">
        <v>205.2</v>
      </c>
      <c r="E53" s="12">
        <v>209.1</v>
      </c>
      <c r="F53" s="12">
        <v>213.7</v>
      </c>
      <c r="G53" s="12">
        <v>213.7</v>
      </c>
      <c r="H53" s="210">
        <v>213.6</v>
      </c>
      <c r="I53" s="290">
        <f t="shared" si="4"/>
        <v>4.3</v>
      </c>
      <c r="J53" s="290">
        <f t="shared" si="3"/>
        <v>1.9</v>
      </c>
      <c r="K53" s="290">
        <f t="shared" si="0"/>
        <v>2.2</v>
      </c>
      <c r="L53" s="635">
        <f t="shared" si="1"/>
        <v>0</v>
      </c>
    </row>
    <row r="54" spans="1:12" ht="15" customHeight="1">
      <c r="A54" s="631" t="s">
        <v>484</v>
      </c>
      <c r="B54" s="206">
        <v>1.82</v>
      </c>
      <c r="C54" s="12">
        <v>163.3</v>
      </c>
      <c r="D54" s="12">
        <v>173.7</v>
      </c>
      <c r="E54" s="12">
        <v>174.8</v>
      </c>
      <c r="F54" s="12">
        <v>177.8</v>
      </c>
      <c r="G54" s="12">
        <v>177.8</v>
      </c>
      <c r="H54" s="210">
        <v>178.4</v>
      </c>
      <c r="I54" s="290">
        <f t="shared" si="4"/>
        <v>7</v>
      </c>
      <c r="J54" s="290">
        <f t="shared" si="3"/>
        <v>0.6</v>
      </c>
      <c r="K54" s="290">
        <f t="shared" si="0"/>
        <v>2.1</v>
      </c>
      <c r="L54" s="635">
        <f t="shared" si="1"/>
        <v>0.3</v>
      </c>
    </row>
    <row r="55" spans="1:12" ht="15" customHeight="1">
      <c r="A55" s="631" t="s">
        <v>485</v>
      </c>
      <c r="B55" s="206">
        <v>7.09</v>
      </c>
      <c r="C55" s="12">
        <v>223.4</v>
      </c>
      <c r="D55" s="12">
        <v>240.8</v>
      </c>
      <c r="E55" s="12">
        <v>242.4</v>
      </c>
      <c r="F55" s="12">
        <v>265.8</v>
      </c>
      <c r="G55" s="12">
        <v>265.9</v>
      </c>
      <c r="H55" s="210">
        <v>269.3</v>
      </c>
      <c r="I55" s="290">
        <f t="shared" si="4"/>
        <v>8.5</v>
      </c>
      <c r="J55" s="290">
        <f t="shared" si="3"/>
        <v>0.7</v>
      </c>
      <c r="K55" s="290">
        <f t="shared" si="0"/>
        <v>11.1</v>
      </c>
      <c r="L55" s="635">
        <f t="shared" si="1"/>
        <v>1.3</v>
      </c>
    </row>
    <row r="56" spans="1:12" ht="15" customHeight="1">
      <c r="A56" s="631" t="s">
        <v>486</v>
      </c>
      <c r="B56" s="206">
        <v>4.78</v>
      </c>
      <c r="C56" s="12">
        <v>248.2</v>
      </c>
      <c r="D56" s="12">
        <v>268.3</v>
      </c>
      <c r="E56" s="12">
        <v>269.1</v>
      </c>
      <c r="F56" s="12">
        <v>295.8</v>
      </c>
      <c r="G56" s="12">
        <v>295.8</v>
      </c>
      <c r="H56" s="210">
        <v>299.2</v>
      </c>
      <c r="I56" s="290">
        <f t="shared" si="4"/>
        <v>8.4</v>
      </c>
      <c r="J56" s="290">
        <f t="shared" si="3"/>
        <v>0.3</v>
      </c>
      <c r="K56" s="290">
        <f t="shared" si="0"/>
        <v>11.2</v>
      </c>
      <c r="L56" s="635">
        <f t="shared" si="1"/>
        <v>1.1</v>
      </c>
    </row>
    <row r="57" spans="1:12" ht="15" customHeight="1">
      <c r="A57" s="631" t="s">
        <v>487</v>
      </c>
      <c r="B57" s="206">
        <v>1.63</v>
      </c>
      <c r="C57" s="12">
        <v>164.7</v>
      </c>
      <c r="D57" s="12">
        <v>173.3</v>
      </c>
      <c r="E57" s="12">
        <v>176.3</v>
      </c>
      <c r="F57" s="12">
        <v>193.3</v>
      </c>
      <c r="G57" s="12">
        <v>193.3</v>
      </c>
      <c r="H57" s="210">
        <v>199.5</v>
      </c>
      <c r="I57" s="290">
        <f t="shared" si="4"/>
        <v>7</v>
      </c>
      <c r="J57" s="290">
        <f t="shared" si="3"/>
        <v>1.7</v>
      </c>
      <c r="K57" s="290">
        <f t="shared" si="0"/>
        <v>13.2</v>
      </c>
      <c r="L57" s="635">
        <f t="shared" si="1"/>
        <v>3.2</v>
      </c>
    </row>
    <row r="58" spans="1:12" ht="15" customHeight="1">
      <c r="A58" s="631" t="s">
        <v>488</v>
      </c>
      <c r="B58" s="206">
        <v>0.68</v>
      </c>
      <c r="C58" s="12">
        <v>201.5</v>
      </c>
      <c r="D58" s="12">
        <v>218.8</v>
      </c>
      <c r="E58" s="12">
        <v>219.3</v>
      </c>
      <c r="F58" s="12">
        <v>238</v>
      </c>
      <c r="G58" s="12">
        <v>239</v>
      </c>
      <c r="H58" s="210">
        <v>238.8</v>
      </c>
      <c r="I58" s="290">
        <f t="shared" si="4"/>
        <v>8.8</v>
      </c>
      <c r="J58" s="290">
        <f t="shared" si="3"/>
        <v>0.2</v>
      </c>
      <c r="K58" s="290">
        <f t="shared" si="0"/>
        <v>8.9</v>
      </c>
      <c r="L58" s="635">
        <f t="shared" si="1"/>
        <v>-0.1</v>
      </c>
    </row>
    <row r="59" spans="1:12" ht="15" customHeight="1">
      <c r="A59" s="637" t="s">
        <v>489</v>
      </c>
      <c r="B59" s="292">
        <v>1.66</v>
      </c>
      <c r="C59" s="12">
        <v>187.7</v>
      </c>
      <c r="D59" s="12">
        <v>214.2</v>
      </c>
      <c r="E59" s="12">
        <v>218.3</v>
      </c>
      <c r="F59" s="293">
        <v>239</v>
      </c>
      <c r="G59" s="293">
        <v>239</v>
      </c>
      <c r="H59" s="219">
        <v>242.6</v>
      </c>
      <c r="I59" s="294">
        <f t="shared" si="4"/>
        <v>16.3</v>
      </c>
      <c r="J59" s="294">
        <f t="shared" si="3"/>
        <v>1.9</v>
      </c>
      <c r="K59" s="294">
        <f t="shared" si="0"/>
        <v>11.1</v>
      </c>
      <c r="L59" s="638">
        <f t="shared" si="1"/>
        <v>1.5</v>
      </c>
    </row>
    <row r="60" spans="1:12" ht="15" customHeight="1">
      <c r="A60" s="639" t="s">
        <v>707</v>
      </c>
      <c r="B60" s="295">
        <v>2.7129871270971364</v>
      </c>
      <c r="C60" s="296">
        <v>490.1</v>
      </c>
      <c r="D60" s="297">
        <v>551.7</v>
      </c>
      <c r="E60" s="297">
        <v>533.1</v>
      </c>
      <c r="F60" s="297">
        <v>534.4</v>
      </c>
      <c r="G60" s="297">
        <v>545.6</v>
      </c>
      <c r="H60" s="298">
        <v>546.6</v>
      </c>
      <c r="I60" s="290">
        <f t="shared" si="4"/>
        <v>8.8</v>
      </c>
      <c r="J60" s="290">
        <f t="shared" si="3"/>
        <v>-3.4</v>
      </c>
      <c r="K60" s="290">
        <f t="shared" si="0"/>
        <v>2.5</v>
      </c>
      <c r="L60" s="635">
        <f t="shared" si="1"/>
        <v>0.2</v>
      </c>
    </row>
    <row r="61" spans="1:12" ht="15" customHeight="1" thickBot="1">
      <c r="A61" s="640" t="s">
        <v>708</v>
      </c>
      <c r="B61" s="299">
        <v>97.28701000738475</v>
      </c>
      <c r="C61" s="300">
        <v>188.3</v>
      </c>
      <c r="D61" s="300">
        <v>213.2</v>
      </c>
      <c r="E61" s="300">
        <v>214.7</v>
      </c>
      <c r="F61" s="300">
        <v>241.3</v>
      </c>
      <c r="G61" s="300">
        <v>240.2</v>
      </c>
      <c r="H61" s="301">
        <v>241.9</v>
      </c>
      <c r="I61" s="302">
        <f t="shared" si="4"/>
        <v>14</v>
      </c>
      <c r="J61" s="302">
        <f t="shared" si="3"/>
        <v>0.7</v>
      </c>
      <c r="K61" s="302">
        <f t="shared" si="0"/>
        <v>12.7</v>
      </c>
      <c r="L61" s="641">
        <f t="shared" si="1"/>
        <v>0.7</v>
      </c>
    </row>
    <row r="62" spans="1:12" ht="15" customHeight="1" thickTop="1">
      <c r="A62" s="861" t="s">
        <v>490</v>
      </c>
      <c r="B62" s="862"/>
      <c r="C62" s="863"/>
      <c r="D62" s="862"/>
      <c r="E62" s="863"/>
      <c r="F62" s="862"/>
      <c r="G62" s="862"/>
      <c r="H62" s="862"/>
      <c r="I62" s="862"/>
      <c r="J62" s="862"/>
      <c r="K62" s="862"/>
      <c r="L62" s="864"/>
    </row>
    <row r="63" spans="1:12" ht="15" customHeight="1">
      <c r="A63" s="642" t="s">
        <v>709</v>
      </c>
      <c r="B63" s="287">
        <v>100</v>
      </c>
      <c r="C63" s="208">
        <v>188.2</v>
      </c>
      <c r="D63" s="205">
        <v>215</v>
      </c>
      <c r="E63" s="205">
        <v>214.3</v>
      </c>
      <c r="F63" s="303">
        <v>237.2</v>
      </c>
      <c r="G63" s="303">
        <v>237.7</v>
      </c>
      <c r="H63" s="304">
        <v>237.5</v>
      </c>
      <c r="I63" s="288">
        <f t="shared" si="4"/>
        <v>13.9</v>
      </c>
      <c r="J63" s="288">
        <f t="shared" si="3"/>
        <v>-0.3</v>
      </c>
      <c r="K63" s="288">
        <f aca="true" t="shared" si="5" ref="K63:K73">ROUND((H63/E63*100-100),1)</f>
        <v>10.8</v>
      </c>
      <c r="L63" s="634">
        <f aca="true" t="shared" si="6" ref="L63:L73">ROUND((H63/G63*100-100),1)</f>
        <v>-0.1</v>
      </c>
    </row>
    <row r="64" spans="1:12" ht="15" customHeight="1">
      <c r="A64" s="22" t="s">
        <v>710</v>
      </c>
      <c r="B64" s="305">
        <v>51.53</v>
      </c>
      <c r="C64" s="297">
        <v>180.1</v>
      </c>
      <c r="D64" s="297">
        <v>217</v>
      </c>
      <c r="E64" s="297">
        <v>216</v>
      </c>
      <c r="F64" s="297">
        <v>253.5</v>
      </c>
      <c r="G64" s="297">
        <v>254</v>
      </c>
      <c r="H64" s="298">
        <v>252.4</v>
      </c>
      <c r="I64" s="290">
        <f t="shared" si="4"/>
        <v>19.9</v>
      </c>
      <c r="J64" s="290">
        <f t="shared" si="3"/>
        <v>-0.5</v>
      </c>
      <c r="K64" s="290">
        <f t="shared" si="5"/>
        <v>16.9</v>
      </c>
      <c r="L64" s="635">
        <f t="shared" si="6"/>
        <v>-0.6</v>
      </c>
    </row>
    <row r="65" spans="1:12" ht="15" customHeight="1">
      <c r="A65" s="22" t="s">
        <v>711</v>
      </c>
      <c r="B65" s="306">
        <v>48.47</v>
      </c>
      <c r="C65" s="293">
        <v>196.7</v>
      </c>
      <c r="D65" s="293">
        <v>212.9</v>
      </c>
      <c r="E65" s="293">
        <v>212.5</v>
      </c>
      <c r="F65" s="293">
        <v>219.9</v>
      </c>
      <c r="G65" s="293">
        <v>220.5</v>
      </c>
      <c r="H65" s="219">
        <v>221.7</v>
      </c>
      <c r="I65" s="294">
        <f t="shared" si="4"/>
        <v>8</v>
      </c>
      <c r="J65" s="294">
        <f t="shared" si="3"/>
        <v>-0.2</v>
      </c>
      <c r="K65" s="294">
        <f t="shared" si="5"/>
        <v>4.3</v>
      </c>
      <c r="L65" s="638">
        <f t="shared" si="6"/>
        <v>0.5</v>
      </c>
    </row>
    <row r="66" spans="1:12" ht="15" customHeight="1">
      <c r="A66" s="22" t="s">
        <v>712</v>
      </c>
      <c r="B66" s="207">
        <v>81.26</v>
      </c>
      <c r="C66" s="296">
        <v>181.8</v>
      </c>
      <c r="D66" s="297">
        <v>210.9</v>
      </c>
      <c r="E66" s="297">
        <v>210.5</v>
      </c>
      <c r="F66" s="12">
        <v>235.4</v>
      </c>
      <c r="G66" s="12">
        <v>235.6</v>
      </c>
      <c r="H66" s="210">
        <v>235.3</v>
      </c>
      <c r="I66" s="290">
        <f t="shared" si="4"/>
        <v>15.8</v>
      </c>
      <c r="J66" s="290">
        <f t="shared" si="3"/>
        <v>-0.2</v>
      </c>
      <c r="K66" s="290">
        <f t="shared" si="5"/>
        <v>11.8</v>
      </c>
      <c r="L66" s="635">
        <f t="shared" si="6"/>
        <v>-0.1</v>
      </c>
    </row>
    <row r="67" spans="1:12" ht="15" customHeight="1">
      <c r="A67" s="22" t="s">
        <v>713</v>
      </c>
      <c r="B67" s="286">
        <v>18.74</v>
      </c>
      <c r="C67" s="307">
        <v>215.6</v>
      </c>
      <c r="D67" s="293">
        <v>232.8</v>
      </c>
      <c r="E67" s="293">
        <v>230.8</v>
      </c>
      <c r="F67" s="293">
        <v>245.1</v>
      </c>
      <c r="G67" s="293">
        <v>246.9</v>
      </c>
      <c r="H67" s="219">
        <v>247.1</v>
      </c>
      <c r="I67" s="294">
        <f t="shared" si="4"/>
        <v>7.1</v>
      </c>
      <c r="J67" s="294">
        <f t="shared" si="3"/>
        <v>-0.9</v>
      </c>
      <c r="K67" s="294">
        <f t="shared" si="5"/>
        <v>7.1</v>
      </c>
      <c r="L67" s="638">
        <f t="shared" si="6"/>
        <v>0.1</v>
      </c>
    </row>
    <row r="68" spans="1:12" ht="15" customHeight="1">
      <c r="A68" s="22" t="s">
        <v>714</v>
      </c>
      <c r="B68" s="207">
        <v>68.86</v>
      </c>
      <c r="C68" s="296">
        <v>185.5</v>
      </c>
      <c r="D68" s="297">
        <v>213.7</v>
      </c>
      <c r="E68" s="297">
        <v>212.8</v>
      </c>
      <c r="F68" s="12">
        <v>236.7</v>
      </c>
      <c r="G68" s="12">
        <v>237.7</v>
      </c>
      <c r="H68" s="210">
        <v>236.5</v>
      </c>
      <c r="I68" s="290">
        <f t="shared" si="4"/>
        <v>14.7</v>
      </c>
      <c r="J68" s="290">
        <f t="shared" si="3"/>
        <v>-0.4</v>
      </c>
      <c r="K68" s="290">
        <f t="shared" si="5"/>
        <v>11.1</v>
      </c>
      <c r="L68" s="635">
        <f t="shared" si="6"/>
        <v>-0.5</v>
      </c>
    </row>
    <row r="69" spans="1:12" ht="15" customHeight="1">
      <c r="A69" s="22" t="s">
        <v>715</v>
      </c>
      <c r="B69" s="286">
        <v>31.14</v>
      </c>
      <c r="C69" s="307">
        <v>194</v>
      </c>
      <c r="D69" s="293">
        <v>217.8</v>
      </c>
      <c r="E69" s="293">
        <v>217.6</v>
      </c>
      <c r="F69" s="293">
        <v>238.4</v>
      </c>
      <c r="G69" s="293">
        <v>237.8</v>
      </c>
      <c r="H69" s="219">
        <v>239.5</v>
      </c>
      <c r="I69" s="294">
        <f t="shared" si="4"/>
        <v>12.2</v>
      </c>
      <c r="J69" s="294">
        <f t="shared" si="3"/>
        <v>-0.1</v>
      </c>
      <c r="K69" s="294">
        <f t="shared" si="5"/>
        <v>10.1</v>
      </c>
      <c r="L69" s="638">
        <f t="shared" si="6"/>
        <v>0.7</v>
      </c>
    </row>
    <row r="70" spans="1:12" ht="15" customHeight="1">
      <c r="A70" s="22" t="s">
        <v>716</v>
      </c>
      <c r="B70" s="207">
        <v>17.03</v>
      </c>
      <c r="C70" s="296">
        <v>235.5</v>
      </c>
      <c r="D70" s="297">
        <v>269.1</v>
      </c>
      <c r="E70" s="297">
        <v>264.2</v>
      </c>
      <c r="F70" s="12">
        <v>275.4</v>
      </c>
      <c r="G70" s="12">
        <v>282.6</v>
      </c>
      <c r="H70" s="210">
        <v>285.5</v>
      </c>
      <c r="I70" s="290">
        <f t="shared" si="4"/>
        <v>12.2</v>
      </c>
      <c r="J70" s="290">
        <f t="shared" si="3"/>
        <v>-1.8</v>
      </c>
      <c r="K70" s="290">
        <f t="shared" si="5"/>
        <v>8.1</v>
      </c>
      <c r="L70" s="635">
        <f t="shared" si="6"/>
        <v>1</v>
      </c>
    </row>
    <row r="71" spans="1:12" ht="15" customHeight="1">
      <c r="A71" s="643" t="s">
        <v>717</v>
      </c>
      <c r="B71" s="286">
        <v>82.97</v>
      </c>
      <c r="C71" s="307">
        <v>178.4</v>
      </c>
      <c r="D71" s="293">
        <v>203.9</v>
      </c>
      <c r="E71" s="293">
        <v>204</v>
      </c>
      <c r="F71" s="293">
        <v>229.3</v>
      </c>
      <c r="G71" s="293">
        <v>228.5</v>
      </c>
      <c r="H71" s="219">
        <v>227.6</v>
      </c>
      <c r="I71" s="294">
        <f t="shared" si="4"/>
        <v>14.3</v>
      </c>
      <c r="J71" s="294">
        <f t="shared" si="3"/>
        <v>0</v>
      </c>
      <c r="K71" s="294">
        <f t="shared" si="5"/>
        <v>11.6</v>
      </c>
      <c r="L71" s="638">
        <f t="shared" si="6"/>
        <v>-0.4</v>
      </c>
    </row>
    <row r="72" spans="1:12" ht="15" customHeight="1">
      <c r="A72" s="644" t="s">
        <v>707</v>
      </c>
      <c r="B72" s="295">
        <v>3.0403594784183583</v>
      </c>
      <c r="C72" s="12">
        <v>460.7</v>
      </c>
      <c r="D72" s="12">
        <v>519.5</v>
      </c>
      <c r="E72" s="12">
        <v>502.9</v>
      </c>
      <c r="F72" s="297">
        <v>509.3</v>
      </c>
      <c r="G72" s="297">
        <v>518.9</v>
      </c>
      <c r="H72" s="298">
        <v>518.9</v>
      </c>
      <c r="I72" s="290">
        <f t="shared" si="4"/>
        <v>9.2</v>
      </c>
      <c r="J72" s="290">
        <f t="shared" si="3"/>
        <v>-3.2</v>
      </c>
      <c r="K72" s="290">
        <f t="shared" si="5"/>
        <v>3.2</v>
      </c>
      <c r="L72" s="635">
        <f t="shared" si="6"/>
        <v>0</v>
      </c>
    </row>
    <row r="73" spans="1:12" ht="15" customHeight="1">
      <c r="A73" s="645" t="s">
        <v>708</v>
      </c>
      <c r="B73" s="292">
        <v>96.95964052158165</v>
      </c>
      <c r="C73" s="12">
        <v>179.6</v>
      </c>
      <c r="D73" s="12">
        <v>205.5</v>
      </c>
      <c r="E73" s="12">
        <v>205.2</v>
      </c>
      <c r="F73" s="293">
        <v>228.7</v>
      </c>
      <c r="G73" s="293">
        <v>228.9</v>
      </c>
      <c r="H73" s="219">
        <v>228.6</v>
      </c>
      <c r="I73" s="294">
        <f t="shared" si="4"/>
        <v>14.3</v>
      </c>
      <c r="J73" s="294">
        <f t="shared" si="3"/>
        <v>-0.1</v>
      </c>
      <c r="K73" s="294">
        <f t="shared" si="5"/>
        <v>11.4</v>
      </c>
      <c r="L73" s="638">
        <f t="shared" si="6"/>
        <v>-0.1</v>
      </c>
    </row>
    <row r="74" spans="1:12" ht="15" customHeight="1">
      <c r="A74" s="851" t="s">
        <v>873</v>
      </c>
      <c r="B74" s="852"/>
      <c r="C74" s="852"/>
      <c r="D74" s="852"/>
      <c r="E74" s="852"/>
      <c r="F74" s="852"/>
      <c r="G74" s="852"/>
      <c r="H74" s="852"/>
      <c r="I74" s="852"/>
      <c r="J74" s="852"/>
      <c r="K74" s="852"/>
      <c r="L74" s="853"/>
    </row>
    <row r="75" spans="1:12" ht="15" customHeight="1">
      <c r="A75" s="45" t="s">
        <v>709</v>
      </c>
      <c r="B75" s="308">
        <v>100</v>
      </c>
      <c r="C75" s="365">
        <v>200.5</v>
      </c>
      <c r="D75" s="365">
        <v>225.7</v>
      </c>
      <c r="E75" s="365">
        <v>228.1</v>
      </c>
      <c r="F75" s="309">
        <v>255.3</v>
      </c>
      <c r="G75" s="205">
        <v>253.8</v>
      </c>
      <c r="H75" s="209">
        <v>256.2</v>
      </c>
      <c r="I75" s="310">
        <f t="shared" si="4"/>
        <v>13.8</v>
      </c>
      <c r="J75" s="310">
        <f>ROUND((E75/D75*100-100),1)</f>
        <v>1.1</v>
      </c>
      <c r="K75" s="310">
        <f>ROUND((H75/E75*100-100),1)</f>
        <v>12.3</v>
      </c>
      <c r="L75" s="646">
        <f>ROUND((H75/G75*100-100),1)</f>
        <v>0.9</v>
      </c>
    </row>
    <row r="76" spans="1:12" ht="15" customHeight="1">
      <c r="A76" s="22" t="s">
        <v>710</v>
      </c>
      <c r="B76" s="291">
        <v>54.98</v>
      </c>
      <c r="C76" s="296">
        <v>193.1</v>
      </c>
      <c r="D76" s="297">
        <v>223.5</v>
      </c>
      <c r="E76" s="297">
        <v>226.8</v>
      </c>
      <c r="F76" s="12">
        <v>269.2</v>
      </c>
      <c r="G76" s="12">
        <v>265.4</v>
      </c>
      <c r="H76" s="210">
        <v>267.6</v>
      </c>
      <c r="I76" s="290">
        <f t="shared" si="4"/>
        <v>17.5</v>
      </c>
      <c r="J76" s="290">
        <f t="shared" si="3"/>
        <v>1.5</v>
      </c>
      <c r="K76" s="290">
        <f>ROUND((H76/E76*100-100),1)</f>
        <v>18</v>
      </c>
      <c r="L76" s="635">
        <f>ROUND((H76/G76*100-100),1)</f>
        <v>0.8</v>
      </c>
    </row>
    <row r="77" spans="1:12" ht="15" customHeight="1">
      <c r="A77" s="41" t="s">
        <v>711</v>
      </c>
      <c r="B77" s="306">
        <v>45.02</v>
      </c>
      <c r="C77" s="307">
        <v>209.6</v>
      </c>
      <c r="D77" s="293">
        <v>228.4</v>
      </c>
      <c r="E77" s="293">
        <v>229.8</v>
      </c>
      <c r="F77" s="293">
        <v>238.4</v>
      </c>
      <c r="G77" s="293">
        <v>239.7</v>
      </c>
      <c r="H77" s="219">
        <v>242.3</v>
      </c>
      <c r="I77" s="294">
        <f t="shared" si="4"/>
        <v>9.6</v>
      </c>
      <c r="J77" s="294">
        <f>ROUND((E77/D77*100-100),1)</f>
        <v>0.6</v>
      </c>
      <c r="K77" s="294">
        <f>ROUND((H77/E77*100-100),1)</f>
        <v>5.4</v>
      </c>
      <c r="L77" s="638">
        <f>ROUND((H77/G77*100-100),1)</f>
        <v>1.1</v>
      </c>
    </row>
    <row r="78" spans="1:12" ht="15" customHeight="1">
      <c r="A78" s="644" t="s">
        <v>707</v>
      </c>
      <c r="B78" s="295">
        <v>2.5436097629598367</v>
      </c>
      <c r="C78" s="296">
        <v>493</v>
      </c>
      <c r="D78" s="297">
        <v>554.7</v>
      </c>
      <c r="E78" s="297">
        <v>535.7</v>
      </c>
      <c r="F78" s="297">
        <v>533.8</v>
      </c>
      <c r="G78" s="297">
        <v>546.3</v>
      </c>
      <c r="H78" s="298">
        <v>548.2</v>
      </c>
      <c r="I78" s="290">
        <f t="shared" si="4"/>
        <v>8.7</v>
      </c>
      <c r="J78" s="290">
        <f>ROUND((E78/D78*100-100),1)</f>
        <v>-3.4</v>
      </c>
      <c r="K78" s="290">
        <f>ROUND((H78/E78*100-100),1)</f>
        <v>2.3</v>
      </c>
      <c r="L78" s="635">
        <f>ROUND((H78/G78*100-100),1)</f>
        <v>0.3</v>
      </c>
    </row>
    <row r="79" spans="1:12" ht="15" customHeight="1">
      <c r="A79" s="645" t="s">
        <v>708</v>
      </c>
      <c r="B79" s="292">
        <v>97.45639023704015</v>
      </c>
      <c r="C79" s="307">
        <v>192.9</v>
      </c>
      <c r="D79" s="293">
        <v>217.1</v>
      </c>
      <c r="E79" s="293">
        <v>220.1</v>
      </c>
      <c r="F79" s="293">
        <v>248.1</v>
      </c>
      <c r="G79" s="293">
        <v>246.2</v>
      </c>
      <c r="H79" s="219">
        <v>248.6</v>
      </c>
      <c r="I79" s="294">
        <f t="shared" si="4"/>
        <v>14.1</v>
      </c>
      <c r="J79" s="294">
        <f>ROUND((E79/D79*100-100),1)</f>
        <v>1.4</v>
      </c>
      <c r="K79" s="294">
        <f>ROUND((H79/E79*100-100),1)</f>
        <v>12.9</v>
      </c>
      <c r="L79" s="638">
        <f>ROUND((H79/G79*100-100),1)</f>
        <v>1</v>
      </c>
    </row>
    <row r="80" spans="1:12" ht="15" customHeight="1">
      <c r="A80" s="851" t="s">
        <v>491</v>
      </c>
      <c r="B80" s="852"/>
      <c r="C80" s="852"/>
      <c r="D80" s="852"/>
      <c r="E80" s="852"/>
      <c r="F80" s="852"/>
      <c r="G80" s="852"/>
      <c r="H80" s="852"/>
      <c r="I80" s="852"/>
      <c r="J80" s="852"/>
      <c r="K80" s="852"/>
      <c r="L80" s="853"/>
    </row>
    <row r="81" spans="1:12" ht="15" customHeight="1">
      <c r="A81" s="45" t="s">
        <v>709</v>
      </c>
      <c r="B81" s="308">
        <v>100</v>
      </c>
      <c r="C81" s="365">
        <v>198.1</v>
      </c>
      <c r="D81" s="365">
        <v>224.2</v>
      </c>
      <c r="E81" s="365">
        <v>224.3</v>
      </c>
      <c r="F81" s="309">
        <v>251.5</v>
      </c>
      <c r="G81" s="309">
        <v>250.6</v>
      </c>
      <c r="H81" s="311">
        <v>253.5</v>
      </c>
      <c r="I81" s="310">
        <f t="shared" si="4"/>
        <v>13.2</v>
      </c>
      <c r="J81" s="310">
        <f>ROUND((E81/D81*100-100),1)</f>
        <v>0</v>
      </c>
      <c r="K81" s="310">
        <f>ROUND((H81/E81*100-100),1)</f>
        <v>13</v>
      </c>
      <c r="L81" s="634">
        <f>ROUND((H81/G81*100-100),1)</f>
        <v>1.2</v>
      </c>
    </row>
    <row r="82" spans="1:12" ht="15" customHeight="1">
      <c r="A82" s="22" t="s">
        <v>710</v>
      </c>
      <c r="B82" s="291">
        <v>53.04</v>
      </c>
      <c r="C82" s="296">
        <v>194.2</v>
      </c>
      <c r="D82" s="297">
        <v>226.2</v>
      </c>
      <c r="E82" s="297">
        <v>227.2</v>
      </c>
      <c r="F82" s="12">
        <v>268.7</v>
      </c>
      <c r="G82" s="12">
        <v>266.5</v>
      </c>
      <c r="H82" s="210">
        <v>269</v>
      </c>
      <c r="I82" s="290">
        <f t="shared" si="4"/>
        <v>17</v>
      </c>
      <c r="J82" s="290">
        <f>ROUND((E82/D82*100-100),1)</f>
        <v>0.4</v>
      </c>
      <c r="K82" s="290">
        <f>ROUND((H82/E82*100-100),1)</f>
        <v>18.4</v>
      </c>
      <c r="L82" s="635">
        <f>ROUND((H82/G82*100-100),1)</f>
        <v>0.9</v>
      </c>
    </row>
    <row r="83" spans="1:12" ht="15" customHeight="1">
      <c r="A83" s="177" t="s">
        <v>711</v>
      </c>
      <c r="B83" s="206">
        <v>46.96</v>
      </c>
      <c r="C83" s="307">
        <v>202.6</v>
      </c>
      <c r="D83" s="293">
        <v>222</v>
      </c>
      <c r="E83" s="293">
        <v>221</v>
      </c>
      <c r="F83" s="293">
        <v>232</v>
      </c>
      <c r="G83" s="293">
        <v>232.6</v>
      </c>
      <c r="H83" s="219">
        <v>236.1</v>
      </c>
      <c r="I83" s="294">
        <f t="shared" si="4"/>
        <v>9.1</v>
      </c>
      <c r="J83" s="294">
        <f>ROUND((E83/D83*100-100),1)</f>
        <v>-0.5</v>
      </c>
      <c r="K83" s="294">
        <f>ROUND((H83/E83*100-100),1)</f>
        <v>6.8</v>
      </c>
      <c r="L83" s="638">
        <f>ROUND((H83/G83*100-100),1)</f>
        <v>1.5</v>
      </c>
    </row>
    <row r="84" spans="1:12" ht="15" customHeight="1">
      <c r="A84" s="639" t="s">
        <v>707</v>
      </c>
      <c r="B84" s="295">
        <v>2.332799605862791</v>
      </c>
      <c r="C84" s="12">
        <v>530.8</v>
      </c>
      <c r="D84" s="297">
        <v>596.7</v>
      </c>
      <c r="E84" s="297">
        <v>575.9</v>
      </c>
      <c r="F84" s="12">
        <v>577.5</v>
      </c>
      <c r="G84" s="12">
        <v>587.8</v>
      </c>
      <c r="H84" s="210">
        <v>587.8</v>
      </c>
      <c r="I84" s="290">
        <f t="shared" si="4"/>
        <v>8.5</v>
      </c>
      <c r="J84" s="290">
        <f>ROUND((E84/D84*100-100),1)</f>
        <v>-3.5</v>
      </c>
      <c r="K84" s="290">
        <f>ROUND((H84/E84*100-100),1)</f>
        <v>2.1</v>
      </c>
      <c r="L84" s="635">
        <f>ROUND((H84/G84*100-100),1)</f>
        <v>0</v>
      </c>
    </row>
    <row r="85" spans="1:12" ht="15" customHeight="1" thickBot="1">
      <c r="A85" s="647" t="s">
        <v>708</v>
      </c>
      <c r="B85" s="520">
        <v>97.66720039413721</v>
      </c>
      <c r="C85" s="648">
        <v>190.2</v>
      </c>
      <c r="D85" s="509">
        <v>215.3</v>
      </c>
      <c r="E85" s="509">
        <v>215.9</v>
      </c>
      <c r="F85" s="509">
        <v>243.7</v>
      </c>
      <c r="G85" s="509">
        <v>242.5</v>
      </c>
      <c r="H85" s="211">
        <v>245.6</v>
      </c>
      <c r="I85" s="649">
        <f t="shared" si="4"/>
        <v>13.5</v>
      </c>
      <c r="J85" s="649">
        <f>ROUND((E85/D85*100-100),1)</f>
        <v>0.3</v>
      </c>
      <c r="K85" s="649">
        <f>ROUND((H85/E85*100-100),1)</f>
        <v>13.8</v>
      </c>
      <c r="L85" s="650">
        <f>ROUND((H85/G85*100-100),1)</f>
        <v>1.3</v>
      </c>
    </row>
    <row r="86" ht="15" customHeight="1">
      <c r="A86" s="427" t="s">
        <v>558</v>
      </c>
    </row>
  </sheetData>
  <mergeCells count="9">
    <mergeCell ref="A1:L1"/>
    <mergeCell ref="A2:L2"/>
    <mergeCell ref="A62:L62"/>
    <mergeCell ref="A74:L74"/>
    <mergeCell ref="A80:L80"/>
    <mergeCell ref="A5:L5"/>
    <mergeCell ref="A6:A7"/>
    <mergeCell ref="D6:E6"/>
    <mergeCell ref="F6:H6"/>
  </mergeCells>
  <printOptions horizontalCentered="1"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2" sqref="A2:L2"/>
    </sheetView>
  </sheetViews>
  <sheetFormatPr defaultColWidth="9.140625" defaultRowHeight="12.75"/>
  <cols>
    <col min="1" max="1" width="40.8515625" style="427" customWidth="1"/>
    <col min="2" max="12" width="10.7109375" style="427" customWidth="1"/>
    <col min="13" max="16384" width="9.140625" style="427" customWidth="1"/>
  </cols>
  <sheetData>
    <row r="1" spans="1:12" ht="12.75">
      <c r="A1" s="854" t="s">
        <v>492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</row>
    <row r="2" spans="1:12" ht="15.75" customHeight="1">
      <c r="A2" s="865" t="s">
        <v>533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</row>
    <row r="3" spans="1:12" ht="12.75">
      <c r="A3" s="854" t="s">
        <v>534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</row>
    <row r="4" spans="1:12" ht="12.75">
      <c r="A4" s="854" t="s">
        <v>365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</row>
    <row r="5" spans="1:12" ht="13.5" thickBot="1">
      <c r="A5" s="854" t="s">
        <v>725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</row>
    <row r="6" spans="1:12" ht="21.75" customHeight="1">
      <c r="A6" s="869" t="s">
        <v>524</v>
      </c>
      <c r="B6" s="871" t="s">
        <v>525</v>
      </c>
      <c r="C6" s="495" t="s">
        <v>694</v>
      </c>
      <c r="D6" s="857" t="s">
        <v>266</v>
      </c>
      <c r="E6" s="858"/>
      <c r="F6" s="859" t="s">
        <v>735</v>
      </c>
      <c r="G6" s="859"/>
      <c r="H6" s="858"/>
      <c r="I6" s="866" t="s">
        <v>706</v>
      </c>
      <c r="J6" s="867"/>
      <c r="K6" s="867"/>
      <c r="L6" s="868"/>
    </row>
    <row r="7" spans="1:12" ht="19.5" customHeight="1">
      <c r="A7" s="870"/>
      <c r="B7" s="872"/>
      <c r="C7" s="342" t="str">
        <f>'[1]CPI'!C7</f>
        <v>Jan/Feb</v>
      </c>
      <c r="D7" s="342" t="str">
        <f>'[1]CPI'!D7</f>
        <v>Dec/Jan</v>
      </c>
      <c r="E7" s="342" t="str">
        <f>'[1]CPI'!E7</f>
        <v>Jan/Feb</v>
      </c>
      <c r="F7" s="342" t="str">
        <f>'[1]CPI'!F7</f>
        <v>Nov/Dec</v>
      </c>
      <c r="G7" s="342" t="str">
        <f>'[1]CPI'!G7</f>
        <v>Dec/Jan</v>
      </c>
      <c r="H7" s="342" t="str">
        <f>'[1]CPI'!H7</f>
        <v>Jan/Feb</v>
      </c>
      <c r="I7" s="417" t="s">
        <v>718</v>
      </c>
      <c r="J7" s="418" t="s">
        <v>718</v>
      </c>
      <c r="K7" s="419" t="s">
        <v>719</v>
      </c>
      <c r="L7" s="496" t="s">
        <v>719</v>
      </c>
    </row>
    <row r="8" spans="1:12" ht="16.5" customHeight="1">
      <c r="A8" s="651">
        <v>1</v>
      </c>
      <c r="B8" s="421">
        <v>2</v>
      </c>
      <c r="C8" s="531">
        <v>3</v>
      </c>
      <c r="D8" s="421">
        <v>4</v>
      </c>
      <c r="E8" s="421">
        <v>5</v>
      </c>
      <c r="F8" s="423">
        <v>6</v>
      </c>
      <c r="G8" s="418">
        <v>7</v>
      </c>
      <c r="H8" s="531">
        <v>8</v>
      </c>
      <c r="I8" s="422" t="s">
        <v>432</v>
      </c>
      <c r="J8" s="532" t="s">
        <v>433</v>
      </c>
      <c r="K8" s="533" t="s">
        <v>434</v>
      </c>
      <c r="L8" s="652" t="s">
        <v>435</v>
      </c>
    </row>
    <row r="9" spans="1:12" ht="24" customHeight="1">
      <c r="A9" s="653" t="s">
        <v>536</v>
      </c>
      <c r="B9" s="349">
        <v>100</v>
      </c>
      <c r="C9" s="611">
        <v>151.3</v>
      </c>
      <c r="D9" s="611">
        <v>172.9</v>
      </c>
      <c r="E9" s="611">
        <v>174</v>
      </c>
      <c r="F9" s="612">
        <v>203.2</v>
      </c>
      <c r="G9" s="612">
        <v>200.6</v>
      </c>
      <c r="H9" s="613">
        <v>198.7</v>
      </c>
      <c r="I9" s="350">
        <f aca="true" t="shared" si="0" ref="I9:I29">E9/C9*100-100</f>
        <v>15.003304692663576</v>
      </c>
      <c r="J9" s="350">
        <f aca="true" t="shared" si="1" ref="J9:J29">E9/D9*100-100</f>
        <v>0.6362058993638016</v>
      </c>
      <c r="K9" s="350">
        <f aca="true" t="shared" si="2" ref="K9:K29">H9/E9*100-100</f>
        <v>14.195402298850567</v>
      </c>
      <c r="L9" s="654">
        <f aca="true" t="shared" si="3" ref="L9:L29">H9/G9*100-100</f>
        <v>-0.947158524426726</v>
      </c>
    </row>
    <row r="10" spans="1:12" ht="21" customHeight="1">
      <c r="A10" s="655" t="s">
        <v>537</v>
      </c>
      <c r="B10" s="351">
        <v>49.593021995747016</v>
      </c>
      <c r="C10" s="614">
        <v>144.5</v>
      </c>
      <c r="D10" s="615">
        <v>168.6</v>
      </c>
      <c r="E10" s="615">
        <v>171.6</v>
      </c>
      <c r="F10" s="615">
        <v>225.7</v>
      </c>
      <c r="G10" s="615">
        <v>219.5</v>
      </c>
      <c r="H10" s="616">
        <v>214.5</v>
      </c>
      <c r="I10" s="352">
        <f t="shared" si="0"/>
        <v>18.754325259515568</v>
      </c>
      <c r="J10" s="352">
        <f t="shared" si="1"/>
        <v>1.779359430604984</v>
      </c>
      <c r="K10" s="352">
        <f t="shared" si="2"/>
        <v>25</v>
      </c>
      <c r="L10" s="656">
        <f t="shared" si="3"/>
        <v>-2.2779043280182236</v>
      </c>
    </row>
    <row r="11" spans="1:12" ht="21" customHeight="1">
      <c r="A11" s="657" t="s">
        <v>538</v>
      </c>
      <c r="B11" s="353">
        <v>16.575694084141823</v>
      </c>
      <c r="C11" s="617">
        <v>147.3</v>
      </c>
      <c r="D11" s="617">
        <v>159.9</v>
      </c>
      <c r="E11" s="617">
        <v>162</v>
      </c>
      <c r="F11" s="617">
        <v>185.7</v>
      </c>
      <c r="G11" s="617">
        <v>192.5</v>
      </c>
      <c r="H11" s="618">
        <v>198</v>
      </c>
      <c r="I11" s="354">
        <f t="shared" si="0"/>
        <v>9.979633401221989</v>
      </c>
      <c r="J11" s="354">
        <f t="shared" si="1"/>
        <v>1.3133208255159445</v>
      </c>
      <c r="K11" s="354">
        <f t="shared" si="2"/>
        <v>22.22222222222223</v>
      </c>
      <c r="L11" s="658">
        <f t="shared" si="3"/>
        <v>2.857142857142847</v>
      </c>
    </row>
    <row r="12" spans="1:12" ht="21" customHeight="1">
      <c r="A12" s="657" t="s">
        <v>539</v>
      </c>
      <c r="B12" s="353">
        <v>6.086031204033311</v>
      </c>
      <c r="C12" s="617">
        <v>150.6</v>
      </c>
      <c r="D12" s="617">
        <v>151.6</v>
      </c>
      <c r="E12" s="617">
        <v>155.1</v>
      </c>
      <c r="F12" s="617">
        <v>306.6</v>
      </c>
      <c r="G12" s="617">
        <v>249.7</v>
      </c>
      <c r="H12" s="618">
        <v>200.1</v>
      </c>
      <c r="I12" s="354">
        <f t="shared" si="0"/>
        <v>2.9880478087649323</v>
      </c>
      <c r="J12" s="354">
        <f t="shared" si="1"/>
        <v>2.308707124010539</v>
      </c>
      <c r="K12" s="354">
        <f t="shared" si="2"/>
        <v>29.013539651837533</v>
      </c>
      <c r="L12" s="658">
        <f t="shared" si="3"/>
        <v>-19.86383660392471</v>
      </c>
    </row>
    <row r="13" spans="1:12" ht="21" customHeight="1">
      <c r="A13" s="657" t="s">
        <v>540</v>
      </c>
      <c r="B13" s="353">
        <v>3.770519507075808</v>
      </c>
      <c r="C13" s="617">
        <v>177.9</v>
      </c>
      <c r="D13" s="617">
        <v>214.3</v>
      </c>
      <c r="E13" s="617">
        <v>211.7</v>
      </c>
      <c r="F13" s="617">
        <v>275.2</v>
      </c>
      <c r="G13" s="617">
        <v>287.2</v>
      </c>
      <c r="H13" s="618">
        <v>288.8</v>
      </c>
      <c r="I13" s="354">
        <f t="shared" si="0"/>
        <v>18.999437886453066</v>
      </c>
      <c r="J13" s="354">
        <f t="shared" si="1"/>
        <v>-1.2132524498366877</v>
      </c>
      <c r="K13" s="354">
        <f t="shared" si="2"/>
        <v>36.41946150212567</v>
      </c>
      <c r="L13" s="658">
        <f t="shared" si="3"/>
        <v>0.5571030640668653</v>
      </c>
    </row>
    <row r="14" spans="1:12" ht="21" customHeight="1">
      <c r="A14" s="657" t="s">
        <v>541</v>
      </c>
      <c r="B14" s="353">
        <v>11.183012678383857</v>
      </c>
      <c r="C14" s="617">
        <v>111.8</v>
      </c>
      <c r="D14" s="617">
        <v>149.5</v>
      </c>
      <c r="E14" s="617">
        <v>158.8</v>
      </c>
      <c r="F14" s="617">
        <v>190.3</v>
      </c>
      <c r="G14" s="617">
        <v>175.9</v>
      </c>
      <c r="H14" s="618">
        <v>173.1</v>
      </c>
      <c r="I14" s="354">
        <f t="shared" si="0"/>
        <v>42.03935599284438</v>
      </c>
      <c r="J14" s="354">
        <f t="shared" si="1"/>
        <v>6.220735785953195</v>
      </c>
      <c r="K14" s="354">
        <f t="shared" si="2"/>
        <v>9.005037783375315</v>
      </c>
      <c r="L14" s="658">
        <f t="shared" si="3"/>
        <v>-1.5918135304150098</v>
      </c>
    </row>
    <row r="15" spans="1:12" ht="21" customHeight="1">
      <c r="A15" s="657" t="s">
        <v>542</v>
      </c>
      <c r="B15" s="353">
        <v>1.9487350779721184</v>
      </c>
      <c r="C15" s="617">
        <v>121.8</v>
      </c>
      <c r="D15" s="617">
        <v>130.8</v>
      </c>
      <c r="E15" s="617">
        <v>134.4</v>
      </c>
      <c r="F15" s="617">
        <v>203.9</v>
      </c>
      <c r="G15" s="617">
        <v>196.6</v>
      </c>
      <c r="H15" s="618">
        <v>179.8</v>
      </c>
      <c r="I15" s="354">
        <f t="shared" si="0"/>
        <v>10.34482758620689</v>
      </c>
      <c r="J15" s="354">
        <f t="shared" si="1"/>
        <v>2.7522935779816606</v>
      </c>
      <c r="K15" s="354">
        <f t="shared" si="2"/>
        <v>33.7797619047619</v>
      </c>
      <c r="L15" s="658">
        <f t="shared" si="3"/>
        <v>-8.545269582909455</v>
      </c>
    </row>
    <row r="16" spans="1:12" ht="21" customHeight="1">
      <c r="A16" s="657" t="s">
        <v>543</v>
      </c>
      <c r="B16" s="353">
        <v>10.019129444140097</v>
      </c>
      <c r="C16" s="617">
        <v>164.4</v>
      </c>
      <c r="D16" s="617">
        <v>204.7</v>
      </c>
      <c r="E16" s="617">
        <v>203.8</v>
      </c>
      <c r="F16" s="617">
        <v>268.1</v>
      </c>
      <c r="G16" s="617">
        <v>273.8</v>
      </c>
      <c r="H16" s="618">
        <v>275.6</v>
      </c>
      <c r="I16" s="354">
        <f t="shared" si="0"/>
        <v>23.96593673965937</v>
      </c>
      <c r="J16" s="354">
        <f t="shared" si="1"/>
        <v>-0.43966780654615434</v>
      </c>
      <c r="K16" s="354">
        <f t="shared" si="2"/>
        <v>35.23061825318939</v>
      </c>
      <c r="L16" s="658">
        <f t="shared" si="3"/>
        <v>0.6574141709276802</v>
      </c>
    </row>
    <row r="17" spans="1:12" ht="21" customHeight="1">
      <c r="A17" s="655" t="s">
        <v>544</v>
      </c>
      <c r="B17" s="355">
        <v>20.37273710722672</v>
      </c>
      <c r="C17" s="614">
        <v>146.2</v>
      </c>
      <c r="D17" s="615">
        <v>161.8</v>
      </c>
      <c r="E17" s="615">
        <v>162.6</v>
      </c>
      <c r="F17" s="615">
        <v>176.4</v>
      </c>
      <c r="G17" s="615">
        <v>178.6</v>
      </c>
      <c r="H17" s="616">
        <v>180.8</v>
      </c>
      <c r="I17" s="352">
        <f t="shared" si="0"/>
        <v>11.21751025991793</v>
      </c>
      <c r="J17" s="352">
        <f t="shared" si="1"/>
        <v>0.4944375772558658</v>
      </c>
      <c r="K17" s="352">
        <f t="shared" si="2"/>
        <v>11.193111931119319</v>
      </c>
      <c r="L17" s="656">
        <f t="shared" si="3"/>
        <v>1.2318029115341744</v>
      </c>
    </row>
    <row r="18" spans="1:12" ht="21" customHeight="1">
      <c r="A18" s="657" t="s">
        <v>545</v>
      </c>
      <c r="B18" s="353">
        <v>6.117694570987977</v>
      </c>
      <c r="C18" s="617">
        <v>135.6</v>
      </c>
      <c r="D18" s="617">
        <v>150.8</v>
      </c>
      <c r="E18" s="617">
        <v>151.6</v>
      </c>
      <c r="F18" s="617">
        <v>171.4</v>
      </c>
      <c r="G18" s="617">
        <v>173.6</v>
      </c>
      <c r="H18" s="618">
        <v>180.2</v>
      </c>
      <c r="I18" s="354">
        <f t="shared" si="0"/>
        <v>11.799410029498532</v>
      </c>
      <c r="J18" s="354">
        <f t="shared" si="1"/>
        <v>0.5305039787798336</v>
      </c>
      <c r="K18" s="354">
        <f t="shared" si="2"/>
        <v>18.865435356200535</v>
      </c>
      <c r="L18" s="658">
        <f t="shared" si="3"/>
        <v>3.801843317972356</v>
      </c>
    </row>
    <row r="19" spans="1:12" ht="21" customHeight="1">
      <c r="A19" s="657" t="s">
        <v>546</v>
      </c>
      <c r="B19" s="353">
        <v>5.683628753648385</v>
      </c>
      <c r="C19" s="617">
        <v>142.5</v>
      </c>
      <c r="D19" s="617">
        <v>158.8</v>
      </c>
      <c r="E19" s="617">
        <v>159.3</v>
      </c>
      <c r="F19" s="617">
        <v>179.5</v>
      </c>
      <c r="G19" s="617">
        <v>181.7</v>
      </c>
      <c r="H19" s="618">
        <v>181.7</v>
      </c>
      <c r="I19" s="354">
        <f t="shared" si="0"/>
        <v>11.78947368421052</v>
      </c>
      <c r="J19" s="354">
        <f t="shared" si="1"/>
        <v>0.31486146095718937</v>
      </c>
      <c r="K19" s="354">
        <f t="shared" si="2"/>
        <v>14.0615191462649</v>
      </c>
      <c r="L19" s="658">
        <f t="shared" si="3"/>
        <v>0</v>
      </c>
    </row>
    <row r="20" spans="1:12" ht="21" customHeight="1">
      <c r="A20" s="657" t="s">
        <v>547</v>
      </c>
      <c r="B20" s="353">
        <v>4.4957766210627</v>
      </c>
      <c r="C20" s="617">
        <v>189.9</v>
      </c>
      <c r="D20" s="617">
        <v>208</v>
      </c>
      <c r="E20" s="617">
        <v>208.4</v>
      </c>
      <c r="F20" s="617">
        <v>219.3</v>
      </c>
      <c r="G20" s="617">
        <v>223.3</v>
      </c>
      <c r="H20" s="618">
        <v>224.4</v>
      </c>
      <c r="I20" s="354">
        <f t="shared" si="0"/>
        <v>9.741969457609272</v>
      </c>
      <c r="J20" s="354">
        <f t="shared" si="1"/>
        <v>0.1923076923076934</v>
      </c>
      <c r="K20" s="354">
        <f t="shared" si="2"/>
        <v>7.677543186180415</v>
      </c>
      <c r="L20" s="658">
        <f t="shared" si="3"/>
        <v>0.4926108374384057</v>
      </c>
    </row>
    <row r="21" spans="1:12" ht="21" customHeight="1">
      <c r="A21" s="657" t="s">
        <v>548</v>
      </c>
      <c r="B21" s="353">
        <v>4.065637161527658</v>
      </c>
      <c r="C21" s="617">
        <v>118.8</v>
      </c>
      <c r="D21" s="617">
        <v>131.4</v>
      </c>
      <c r="E21" s="617">
        <v>133</v>
      </c>
      <c r="F21" s="617">
        <v>132</v>
      </c>
      <c r="G21" s="617">
        <v>132.5</v>
      </c>
      <c r="H21" s="618">
        <v>132.2</v>
      </c>
      <c r="I21" s="354">
        <f t="shared" si="0"/>
        <v>11.952861952861966</v>
      </c>
      <c r="J21" s="354">
        <f t="shared" si="1"/>
        <v>1.2176560121765618</v>
      </c>
      <c r="K21" s="354">
        <f t="shared" si="2"/>
        <v>-0.6015037593984971</v>
      </c>
      <c r="L21" s="658">
        <f t="shared" si="3"/>
        <v>-0.2264150943396288</v>
      </c>
    </row>
    <row r="22" spans="1:12" s="530" customFormat="1" ht="21" customHeight="1">
      <c r="A22" s="655" t="s">
        <v>549</v>
      </c>
      <c r="B22" s="355">
        <v>30.044340897026256</v>
      </c>
      <c r="C22" s="614">
        <v>166.1</v>
      </c>
      <c r="D22" s="615">
        <v>187.5</v>
      </c>
      <c r="E22" s="615">
        <v>185.7</v>
      </c>
      <c r="F22" s="615">
        <v>184.2</v>
      </c>
      <c r="G22" s="615">
        <v>184.1</v>
      </c>
      <c r="H22" s="616">
        <v>184.8</v>
      </c>
      <c r="I22" s="352">
        <f t="shared" si="0"/>
        <v>11.800120409391937</v>
      </c>
      <c r="J22" s="352">
        <f t="shared" si="1"/>
        <v>-0.960000000000008</v>
      </c>
      <c r="K22" s="352">
        <f t="shared" si="2"/>
        <v>-0.4846526655896497</v>
      </c>
      <c r="L22" s="656">
        <f t="shared" si="3"/>
        <v>0.3802281368821383</v>
      </c>
    </row>
    <row r="23" spans="1:12" ht="21" customHeight="1">
      <c r="A23" s="657" t="s">
        <v>550</v>
      </c>
      <c r="B23" s="353">
        <v>5.397977971447429</v>
      </c>
      <c r="C23" s="617">
        <v>295</v>
      </c>
      <c r="D23" s="617">
        <v>323.8</v>
      </c>
      <c r="E23" s="617">
        <v>316.6</v>
      </c>
      <c r="F23" s="617">
        <v>306.5</v>
      </c>
      <c r="G23" s="617">
        <v>306.5</v>
      </c>
      <c r="H23" s="618">
        <v>306.5</v>
      </c>
      <c r="I23" s="354">
        <f t="shared" si="0"/>
        <v>7.322033898305108</v>
      </c>
      <c r="J23" s="354">
        <f t="shared" si="1"/>
        <v>-2.2235948116121023</v>
      </c>
      <c r="K23" s="354">
        <f t="shared" si="2"/>
        <v>-3.190145293746056</v>
      </c>
      <c r="L23" s="658">
        <f t="shared" si="3"/>
        <v>0</v>
      </c>
    </row>
    <row r="24" spans="1:12" ht="21" customHeight="1">
      <c r="A24" s="657" t="s">
        <v>551</v>
      </c>
      <c r="B24" s="353">
        <v>2.4560330063653932</v>
      </c>
      <c r="C24" s="617">
        <v>195.8</v>
      </c>
      <c r="D24" s="617">
        <v>211.7</v>
      </c>
      <c r="E24" s="617">
        <v>211.7</v>
      </c>
      <c r="F24" s="617">
        <v>186.6</v>
      </c>
      <c r="G24" s="617">
        <v>186.6</v>
      </c>
      <c r="H24" s="618">
        <v>186.6</v>
      </c>
      <c r="I24" s="354">
        <f t="shared" si="0"/>
        <v>8.120531154239004</v>
      </c>
      <c r="J24" s="354">
        <f t="shared" si="1"/>
        <v>0</v>
      </c>
      <c r="K24" s="354">
        <f t="shared" si="2"/>
        <v>-11.856400566839866</v>
      </c>
      <c r="L24" s="658">
        <f t="shared" si="3"/>
        <v>0</v>
      </c>
    </row>
    <row r="25" spans="1:12" ht="21" customHeight="1">
      <c r="A25" s="657" t="s">
        <v>552</v>
      </c>
      <c r="B25" s="353">
        <v>6.973714820123034</v>
      </c>
      <c r="C25" s="617">
        <v>133.5</v>
      </c>
      <c r="D25" s="617">
        <v>162.6</v>
      </c>
      <c r="E25" s="617">
        <v>162.7</v>
      </c>
      <c r="F25" s="617">
        <v>162.6</v>
      </c>
      <c r="G25" s="617">
        <v>162.6</v>
      </c>
      <c r="H25" s="618">
        <v>162.8</v>
      </c>
      <c r="I25" s="354">
        <f t="shared" si="0"/>
        <v>21.87265917602997</v>
      </c>
      <c r="J25" s="354">
        <f t="shared" si="1"/>
        <v>0.061500615006139014</v>
      </c>
      <c r="K25" s="354">
        <f t="shared" si="2"/>
        <v>0.06146281499694339</v>
      </c>
      <c r="L25" s="658">
        <f t="shared" si="3"/>
        <v>0.12300123001232066</v>
      </c>
    </row>
    <row r="26" spans="1:12" ht="21" customHeight="1">
      <c r="A26" s="657" t="s">
        <v>553</v>
      </c>
      <c r="B26" s="353">
        <v>1.8659527269142209</v>
      </c>
      <c r="C26" s="617">
        <v>94.7</v>
      </c>
      <c r="D26" s="617">
        <v>101.5</v>
      </c>
      <c r="E26" s="617">
        <v>101.7</v>
      </c>
      <c r="F26" s="617">
        <v>95.1</v>
      </c>
      <c r="G26" s="617">
        <v>95.1</v>
      </c>
      <c r="H26" s="618">
        <v>95.1</v>
      </c>
      <c r="I26" s="354">
        <f t="shared" si="0"/>
        <v>7.391763463569163</v>
      </c>
      <c r="J26" s="354">
        <f t="shared" si="1"/>
        <v>0.19704433497538787</v>
      </c>
      <c r="K26" s="354">
        <f t="shared" si="2"/>
        <v>-6.489675516224196</v>
      </c>
      <c r="L26" s="658">
        <f t="shared" si="3"/>
        <v>0</v>
      </c>
    </row>
    <row r="27" spans="1:12" ht="21" customHeight="1">
      <c r="A27" s="657" t="s">
        <v>555</v>
      </c>
      <c r="B27" s="353">
        <v>2.731641690470963</v>
      </c>
      <c r="C27" s="617">
        <v>117.8</v>
      </c>
      <c r="D27" s="617">
        <v>122</v>
      </c>
      <c r="E27" s="617">
        <v>122</v>
      </c>
      <c r="F27" s="617">
        <v>129.4</v>
      </c>
      <c r="G27" s="617">
        <v>130.1</v>
      </c>
      <c r="H27" s="618">
        <v>130.1</v>
      </c>
      <c r="I27" s="354">
        <f t="shared" si="0"/>
        <v>3.565365025466889</v>
      </c>
      <c r="J27" s="354">
        <f t="shared" si="1"/>
        <v>0</v>
      </c>
      <c r="K27" s="354">
        <f t="shared" si="2"/>
        <v>6.639344262295083</v>
      </c>
      <c r="L27" s="658">
        <f t="shared" si="3"/>
        <v>0</v>
      </c>
    </row>
    <row r="28" spans="1:12" ht="21" customHeight="1">
      <c r="A28" s="657" t="s">
        <v>556</v>
      </c>
      <c r="B28" s="353">
        <v>3.1001290737979397</v>
      </c>
      <c r="C28" s="617">
        <v>107.3</v>
      </c>
      <c r="D28" s="617">
        <v>130.1</v>
      </c>
      <c r="E28" s="617">
        <v>129.4</v>
      </c>
      <c r="F28" s="617">
        <v>128.1</v>
      </c>
      <c r="G28" s="617">
        <v>127</v>
      </c>
      <c r="H28" s="618">
        <v>127</v>
      </c>
      <c r="I28" s="354">
        <f t="shared" si="0"/>
        <v>20.596458527493013</v>
      </c>
      <c r="J28" s="354">
        <f t="shared" si="1"/>
        <v>-0.5380476556494926</v>
      </c>
      <c r="K28" s="354">
        <f t="shared" si="2"/>
        <v>-1.854714064915001</v>
      </c>
      <c r="L28" s="658">
        <f t="shared" si="3"/>
        <v>0</v>
      </c>
    </row>
    <row r="29" spans="1:12" ht="21" customHeight="1" thickBot="1">
      <c r="A29" s="659" t="s">
        <v>557</v>
      </c>
      <c r="B29" s="660">
        <v>7.508891607907275</v>
      </c>
      <c r="C29" s="661">
        <v>153.5</v>
      </c>
      <c r="D29" s="661">
        <v>173.5</v>
      </c>
      <c r="E29" s="661">
        <v>171.9</v>
      </c>
      <c r="F29" s="661">
        <v>180.8</v>
      </c>
      <c r="G29" s="661">
        <v>180.6</v>
      </c>
      <c r="H29" s="662">
        <v>183.2</v>
      </c>
      <c r="I29" s="663">
        <f t="shared" si="0"/>
        <v>11.986970684039093</v>
      </c>
      <c r="J29" s="663">
        <f t="shared" si="1"/>
        <v>-0.9221902017290944</v>
      </c>
      <c r="K29" s="663">
        <f t="shared" si="2"/>
        <v>6.573589296102369</v>
      </c>
      <c r="L29" s="664">
        <f t="shared" si="3"/>
        <v>1.4396456256921368</v>
      </c>
    </row>
    <row r="30" ht="12.75">
      <c r="A30" s="427" t="s">
        <v>558</v>
      </c>
    </row>
    <row r="31" spans="1:5" ht="12.75">
      <c r="A31" s="427" t="s">
        <v>559</v>
      </c>
      <c r="E31" s="427" t="s">
        <v>5</v>
      </c>
    </row>
  </sheetData>
  <mergeCells count="10">
    <mergeCell ref="A1:L1"/>
    <mergeCell ref="A2:L2"/>
    <mergeCell ref="A3:L3"/>
    <mergeCell ref="F6:H6"/>
    <mergeCell ref="I6:L6"/>
    <mergeCell ref="A4:L4"/>
    <mergeCell ref="A5:L5"/>
    <mergeCell ref="A6:A7"/>
    <mergeCell ref="B6:B7"/>
    <mergeCell ref="D6:E6"/>
  </mergeCells>
  <printOptions horizontalCentered="1"/>
  <pageMargins left="0.75" right="0.75" top="1" bottom="1" header="0.5" footer="0.5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2" sqref="A2:M2"/>
    </sheetView>
  </sheetViews>
  <sheetFormatPr defaultColWidth="9.140625" defaultRowHeight="24.75" customHeight="1"/>
  <cols>
    <col min="1" max="1" width="6.28125" style="530" customWidth="1"/>
    <col min="2" max="2" width="24.8515625" style="427" bestFit="1" customWidth="1"/>
    <col min="3" max="3" width="6.8515625" style="427" bestFit="1" customWidth="1"/>
    <col min="4" max="4" width="7.8515625" style="427" bestFit="1" customWidth="1"/>
    <col min="5" max="5" width="7.57421875" style="427" bestFit="1" customWidth="1"/>
    <col min="6" max="6" width="7.8515625" style="427" bestFit="1" customWidth="1"/>
    <col min="7" max="7" width="7.140625" style="427" bestFit="1" customWidth="1"/>
    <col min="8" max="8" width="7.00390625" style="427" customWidth="1"/>
    <col min="9" max="9" width="7.8515625" style="427" bestFit="1" customWidth="1"/>
    <col min="10" max="13" width="7.140625" style="427" bestFit="1" customWidth="1"/>
    <col min="14" max="14" width="5.57421875" style="427" customWidth="1"/>
    <col min="15" max="16384" width="9.140625" style="427" customWidth="1"/>
  </cols>
  <sheetData>
    <row r="1" spans="1:13" ht="12.75">
      <c r="A1" s="801" t="s">
        <v>530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ht="15.75">
      <c r="A2" s="860" t="s">
        <v>561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</row>
    <row r="3" spans="1:13" s="534" customFormat="1" ht="18.75" customHeight="1">
      <c r="A3" s="801" t="s">
        <v>562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</row>
    <row r="4" spans="1:13" ht="12.75">
      <c r="A4" s="801" t="s">
        <v>365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</row>
    <row r="5" spans="1:13" ht="13.5" thickBot="1">
      <c r="A5" s="873" t="s">
        <v>724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</row>
    <row r="6" spans="1:13" ht="12.75">
      <c r="A6" s="874" t="s">
        <v>563</v>
      </c>
      <c r="B6" s="877" t="s">
        <v>564</v>
      </c>
      <c r="C6" s="498" t="s">
        <v>427</v>
      </c>
      <c r="D6" s="495" t="s">
        <v>694</v>
      </c>
      <c r="E6" s="857" t="s">
        <v>266</v>
      </c>
      <c r="F6" s="858"/>
      <c r="G6" s="857" t="s">
        <v>735</v>
      </c>
      <c r="H6" s="859"/>
      <c r="I6" s="858"/>
      <c r="J6" s="866" t="s">
        <v>706</v>
      </c>
      <c r="K6" s="867"/>
      <c r="L6" s="867"/>
      <c r="M6" s="868"/>
    </row>
    <row r="7" spans="1:13" ht="12.75">
      <c r="A7" s="875"/>
      <c r="B7" s="878"/>
      <c r="C7" s="420" t="s">
        <v>428</v>
      </c>
      <c r="D7" s="342" t="s">
        <v>357</v>
      </c>
      <c r="E7" s="342" t="s">
        <v>652</v>
      </c>
      <c r="F7" s="342" t="s">
        <v>357</v>
      </c>
      <c r="G7" s="342" t="s">
        <v>872</v>
      </c>
      <c r="H7" s="342" t="s">
        <v>652</v>
      </c>
      <c r="I7" s="342" t="s">
        <v>357</v>
      </c>
      <c r="J7" s="879" t="s">
        <v>566</v>
      </c>
      <c r="K7" s="880" t="s">
        <v>567</v>
      </c>
      <c r="L7" s="879" t="s">
        <v>568</v>
      </c>
      <c r="M7" s="882" t="s">
        <v>569</v>
      </c>
    </row>
    <row r="8" spans="1:13" ht="12.75" customHeight="1">
      <c r="A8" s="875"/>
      <c r="B8" s="421">
        <v>1</v>
      </c>
      <c r="C8" s="422">
        <v>2</v>
      </c>
      <c r="D8" s="421">
        <v>3</v>
      </c>
      <c r="E8" s="421">
        <v>4</v>
      </c>
      <c r="F8" s="421">
        <v>5</v>
      </c>
      <c r="G8" s="423">
        <v>6</v>
      </c>
      <c r="H8" s="424">
        <v>7</v>
      </c>
      <c r="I8" s="424">
        <v>8</v>
      </c>
      <c r="J8" s="878"/>
      <c r="K8" s="881"/>
      <c r="L8" s="878"/>
      <c r="M8" s="883"/>
    </row>
    <row r="9" spans="1:13" ht="12.75">
      <c r="A9" s="876"/>
      <c r="B9" s="538" t="s">
        <v>570</v>
      </c>
      <c r="C9" s="619">
        <v>100</v>
      </c>
      <c r="D9" s="620">
        <v>124.7</v>
      </c>
      <c r="E9" s="620">
        <v>144</v>
      </c>
      <c r="F9" s="620">
        <v>145.3</v>
      </c>
      <c r="G9" s="205">
        <v>165.9</v>
      </c>
      <c r="H9" s="205">
        <v>169.5</v>
      </c>
      <c r="I9" s="209">
        <v>169.5</v>
      </c>
      <c r="J9" s="621">
        <f>+F9/D9*100-100</f>
        <v>16.51964715316761</v>
      </c>
      <c r="K9" s="622">
        <f>+F9/E9*100-100</f>
        <v>0.9027777777777857</v>
      </c>
      <c r="L9" s="622">
        <f>+I9/F9*100-100</f>
        <v>16.65519614590501</v>
      </c>
      <c r="M9" s="623">
        <f>+I9/H9*100-100</f>
        <v>0</v>
      </c>
    </row>
    <row r="10" spans="1:13" ht="12.75">
      <c r="A10" s="499"/>
      <c r="B10" s="361"/>
      <c r="C10" s="357"/>
      <c r="D10" s="364"/>
      <c r="E10" s="364"/>
      <c r="F10" s="364"/>
      <c r="G10" s="297"/>
      <c r="H10" s="297"/>
      <c r="I10" s="298"/>
      <c r="J10" s="362"/>
      <c r="K10" s="362"/>
      <c r="L10" s="362"/>
      <c r="M10" s="500"/>
    </row>
    <row r="11" spans="1:13" ht="12.75">
      <c r="A11" s="501">
        <v>1</v>
      </c>
      <c r="B11" s="361" t="s">
        <v>571</v>
      </c>
      <c r="C11" s="357">
        <v>26.97</v>
      </c>
      <c r="D11" s="502">
        <v>118.2</v>
      </c>
      <c r="E11" s="502">
        <v>133.1</v>
      </c>
      <c r="F11" s="502">
        <v>138</v>
      </c>
      <c r="G11" s="365">
        <v>157</v>
      </c>
      <c r="H11" s="365">
        <v>157</v>
      </c>
      <c r="I11" s="226">
        <v>157</v>
      </c>
      <c r="J11" s="362">
        <f>+F11/D11*100-100</f>
        <v>16.751269035532985</v>
      </c>
      <c r="K11" s="362">
        <f>+F11/E11*100-100</f>
        <v>3.681442524417733</v>
      </c>
      <c r="L11" s="362">
        <f>+I11/F11*100-100</f>
        <v>13.768115942028984</v>
      </c>
      <c r="M11" s="500">
        <f>+I11/H11*100-100</f>
        <v>0</v>
      </c>
    </row>
    <row r="12" spans="1:13" ht="12.75">
      <c r="A12" s="501"/>
      <c r="B12" s="361"/>
      <c r="C12" s="357"/>
      <c r="D12" s="503"/>
      <c r="E12" s="503"/>
      <c r="F12" s="503"/>
      <c r="G12" s="12"/>
      <c r="H12" s="12"/>
      <c r="I12" s="210"/>
      <c r="J12" s="362"/>
      <c r="K12" s="362"/>
      <c r="L12" s="362"/>
      <c r="M12" s="500"/>
    </row>
    <row r="13" spans="1:13" ht="12.75">
      <c r="A13" s="499"/>
      <c r="B13" s="363" t="s">
        <v>572</v>
      </c>
      <c r="C13" s="358">
        <v>9.8</v>
      </c>
      <c r="D13" s="503">
        <v>121</v>
      </c>
      <c r="E13" s="503">
        <v>129.7</v>
      </c>
      <c r="F13" s="503">
        <v>134.5</v>
      </c>
      <c r="G13" s="12">
        <v>150.2</v>
      </c>
      <c r="H13" s="12">
        <v>150.2</v>
      </c>
      <c r="I13" s="210">
        <v>150.2</v>
      </c>
      <c r="J13" s="356">
        <f>+F13/D13*100-100</f>
        <v>11.15702479338843</v>
      </c>
      <c r="K13" s="356">
        <f>+F13/E13*100-100</f>
        <v>3.7008481110254507</v>
      </c>
      <c r="L13" s="356">
        <f>+I13/F13*100-100</f>
        <v>11.672862453531579</v>
      </c>
      <c r="M13" s="504">
        <f>+I13/H13*100-100</f>
        <v>0</v>
      </c>
    </row>
    <row r="14" spans="1:13" ht="12.75">
      <c r="A14" s="499"/>
      <c r="B14" s="363" t="s">
        <v>573</v>
      </c>
      <c r="C14" s="358">
        <v>17.17</v>
      </c>
      <c r="D14" s="503">
        <v>116.6</v>
      </c>
      <c r="E14" s="503">
        <v>135</v>
      </c>
      <c r="F14" s="503">
        <v>140.1</v>
      </c>
      <c r="G14" s="12">
        <v>160.9</v>
      </c>
      <c r="H14" s="12">
        <v>160.9</v>
      </c>
      <c r="I14" s="210">
        <v>160.9</v>
      </c>
      <c r="J14" s="356">
        <f>+F14/D14*100-100</f>
        <v>20.15437392795883</v>
      </c>
      <c r="K14" s="356">
        <f>+F14/E14*100-100</f>
        <v>3.7777777777777715</v>
      </c>
      <c r="L14" s="356">
        <f>+I14/F14*100-100</f>
        <v>14.846538187009301</v>
      </c>
      <c r="M14" s="504">
        <f>+I14/H14*100-100</f>
        <v>0</v>
      </c>
    </row>
    <row r="15" spans="1:13" ht="12.75">
      <c r="A15" s="499"/>
      <c r="B15" s="363"/>
      <c r="C15" s="358"/>
      <c r="D15" s="503"/>
      <c r="E15" s="503"/>
      <c r="F15" s="503"/>
      <c r="G15" s="12"/>
      <c r="H15" s="12"/>
      <c r="I15" s="210"/>
      <c r="J15" s="356"/>
      <c r="K15" s="356"/>
      <c r="L15" s="356"/>
      <c r="M15" s="504"/>
    </row>
    <row r="16" spans="1:13" ht="12.75">
      <c r="A16" s="501">
        <v>1.1</v>
      </c>
      <c r="B16" s="361" t="s">
        <v>574</v>
      </c>
      <c r="C16" s="359">
        <v>2.82</v>
      </c>
      <c r="D16" s="502">
        <v>135.8</v>
      </c>
      <c r="E16" s="502">
        <v>173.9</v>
      </c>
      <c r="F16" s="502">
        <v>173.9</v>
      </c>
      <c r="G16" s="365">
        <v>199.3</v>
      </c>
      <c r="H16" s="365">
        <v>199.3</v>
      </c>
      <c r="I16" s="226">
        <v>199.3</v>
      </c>
      <c r="J16" s="362">
        <f aca="true" t="shared" si="0" ref="J16:J33">+F16/D16*100-100</f>
        <v>28.055964653902777</v>
      </c>
      <c r="K16" s="362">
        <f aca="true" t="shared" si="1" ref="K16:K33">+F16/E16*100-100</f>
        <v>0</v>
      </c>
      <c r="L16" s="362">
        <f aca="true" t="shared" si="2" ref="L16:L33">+I16/F16*100-100</f>
        <v>14.606095457159299</v>
      </c>
      <c r="M16" s="500">
        <f aca="true" t="shared" si="3" ref="M16:M33">+I16/H16*100-100</f>
        <v>0</v>
      </c>
    </row>
    <row r="17" spans="1:13" ht="12.75">
      <c r="A17" s="501"/>
      <c r="B17" s="363" t="s">
        <v>572</v>
      </c>
      <c r="C17" s="360">
        <v>0.31</v>
      </c>
      <c r="D17" s="503">
        <v>137.3</v>
      </c>
      <c r="E17" s="503">
        <v>153.5</v>
      </c>
      <c r="F17" s="503">
        <v>153.5</v>
      </c>
      <c r="G17" s="12">
        <v>171.5</v>
      </c>
      <c r="H17" s="12">
        <v>171.5</v>
      </c>
      <c r="I17" s="210">
        <v>171.5</v>
      </c>
      <c r="J17" s="356">
        <f t="shared" si="0"/>
        <v>11.798980335032766</v>
      </c>
      <c r="K17" s="356">
        <f t="shared" si="1"/>
        <v>0</v>
      </c>
      <c r="L17" s="356">
        <f t="shared" si="2"/>
        <v>11.72638436482086</v>
      </c>
      <c r="M17" s="504">
        <f t="shared" si="3"/>
        <v>0</v>
      </c>
    </row>
    <row r="18" spans="1:13" ht="12.75">
      <c r="A18" s="501"/>
      <c r="B18" s="363" t="s">
        <v>573</v>
      </c>
      <c r="C18" s="360">
        <v>2.51</v>
      </c>
      <c r="D18" s="503">
        <v>135.6</v>
      </c>
      <c r="E18" s="503">
        <v>176.3</v>
      </c>
      <c r="F18" s="503">
        <v>176.3</v>
      </c>
      <c r="G18" s="12">
        <v>202.7</v>
      </c>
      <c r="H18" s="12">
        <v>202.7</v>
      </c>
      <c r="I18" s="210">
        <v>202.7</v>
      </c>
      <c r="J18" s="356">
        <f t="shared" si="0"/>
        <v>30.014749262536895</v>
      </c>
      <c r="K18" s="356">
        <f t="shared" si="1"/>
        <v>0</v>
      </c>
      <c r="L18" s="356">
        <f t="shared" si="2"/>
        <v>14.974475326148593</v>
      </c>
      <c r="M18" s="504">
        <f t="shared" si="3"/>
        <v>0</v>
      </c>
    </row>
    <row r="19" spans="1:13" ht="12.75">
      <c r="A19" s="501">
        <v>1.2</v>
      </c>
      <c r="B19" s="361" t="s">
        <v>576</v>
      </c>
      <c r="C19" s="359">
        <v>1.14</v>
      </c>
      <c r="D19" s="502">
        <v>121.2</v>
      </c>
      <c r="E19" s="502">
        <v>144.9</v>
      </c>
      <c r="F19" s="502">
        <v>147.7</v>
      </c>
      <c r="G19" s="365">
        <v>164.1</v>
      </c>
      <c r="H19" s="365">
        <v>164.1</v>
      </c>
      <c r="I19" s="226">
        <v>164.1</v>
      </c>
      <c r="J19" s="362">
        <f t="shared" si="0"/>
        <v>21.864686468646852</v>
      </c>
      <c r="K19" s="362">
        <f t="shared" si="1"/>
        <v>1.9323671497584343</v>
      </c>
      <c r="L19" s="362">
        <f t="shared" si="2"/>
        <v>11.10358835477318</v>
      </c>
      <c r="M19" s="500">
        <f t="shared" si="3"/>
        <v>0</v>
      </c>
    </row>
    <row r="20" spans="1:13" ht="12.75">
      <c r="A20" s="501"/>
      <c r="B20" s="363" t="s">
        <v>572</v>
      </c>
      <c r="C20" s="360">
        <v>0.19</v>
      </c>
      <c r="D20" s="503">
        <v>132.1</v>
      </c>
      <c r="E20" s="503">
        <v>143.3</v>
      </c>
      <c r="F20" s="503">
        <v>144.5</v>
      </c>
      <c r="G20" s="12">
        <v>161</v>
      </c>
      <c r="H20" s="12">
        <v>161</v>
      </c>
      <c r="I20" s="210">
        <v>161</v>
      </c>
      <c r="J20" s="356">
        <f t="shared" si="0"/>
        <v>9.386828160484484</v>
      </c>
      <c r="K20" s="356">
        <f t="shared" si="1"/>
        <v>0.8374040474528925</v>
      </c>
      <c r="L20" s="356">
        <f t="shared" si="2"/>
        <v>11.41868512110726</v>
      </c>
      <c r="M20" s="504">
        <f t="shared" si="3"/>
        <v>0</v>
      </c>
    </row>
    <row r="21" spans="1:13" ht="12.75">
      <c r="A21" s="501"/>
      <c r="B21" s="363" t="s">
        <v>573</v>
      </c>
      <c r="C21" s="360">
        <v>0.95</v>
      </c>
      <c r="D21" s="503">
        <v>119</v>
      </c>
      <c r="E21" s="503">
        <v>145.2</v>
      </c>
      <c r="F21" s="503">
        <v>148.4</v>
      </c>
      <c r="G21" s="12">
        <v>164.7</v>
      </c>
      <c r="H21" s="12">
        <v>164.7</v>
      </c>
      <c r="I21" s="210">
        <v>164.7</v>
      </c>
      <c r="J21" s="356">
        <f t="shared" si="0"/>
        <v>24.705882352941174</v>
      </c>
      <c r="K21" s="356">
        <f t="shared" si="1"/>
        <v>2.2038567493113135</v>
      </c>
      <c r="L21" s="356">
        <f t="shared" si="2"/>
        <v>10.98382749326143</v>
      </c>
      <c r="M21" s="504">
        <f t="shared" si="3"/>
        <v>0</v>
      </c>
    </row>
    <row r="22" spans="1:13" ht="12.75">
      <c r="A22" s="501">
        <v>1.3</v>
      </c>
      <c r="B22" s="361" t="s">
        <v>577</v>
      </c>
      <c r="C22" s="359">
        <v>0.55</v>
      </c>
      <c r="D22" s="502">
        <v>170.5</v>
      </c>
      <c r="E22" s="502">
        <v>170.5</v>
      </c>
      <c r="F22" s="502">
        <v>201.5</v>
      </c>
      <c r="G22" s="365">
        <v>204.1</v>
      </c>
      <c r="H22" s="365">
        <v>204.1</v>
      </c>
      <c r="I22" s="226">
        <v>204.1</v>
      </c>
      <c r="J22" s="362">
        <f t="shared" si="0"/>
        <v>18.181818181818187</v>
      </c>
      <c r="K22" s="362">
        <f t="shared" si="1"/>
        <v>18.181818181818187</v>
      </c>
      <c r="L22" s="362">
        <f t="shared" si="2"/>
        <v>1.2903225806451672</v>
      </c>
      <c r="M22" s="500">
        <f t="shared" si="3"/>
        <v>0</v>
      </c>
    </row>
    <row r="23" spans="1:13" ht="12.75">
      <c r="A23" s="501"/>
      <c r="B23" s="363" t="s">
        <v>572</v>
      </c>
      <c r="C23" s="360">
        <v>0.1</v>
      </c>
      <c r="D23" s="503">
        <v>167.7</v>
      </c>
      <c r="E23" s="503">
        <v>167.7</v>
      </c>
      <c r="F23" s="503">
        <v>179.9</v>
      </c>
      <c r="G23" s="12">
        <v>182.3</v>
      </c>
      <c r="H23" s="12">
        <v>182.3</v>
      </c>
      <c r="I23" s="210">
        <v>182.3</v>
      </c>
      <c r="J23" s="356">
        <f t="shared" si="0"/>
        <v>7.274895646988682</v>
      </c>
      <c r="K23" s="356">
        <f t="shared" si="1"/>
        <v>7.274895646988682</v>
      </c>
      <c r="L23" s="356">
        <f t="shared" si="2"/>
        <v>1.3340744858254538</v>
      </c>
      <c r="M23" s="504">
        <f t="shared" si="3"/>
        <v>0</v>
      </c>
    </row>
    <row r="24" spans="1:13" ht="12.75">
      <c r="A24" s="501"/>
      <c r="B24" s="363" t="s">
        <v>573</v>
      </c>
      <c r="C24" s="360">
        <v>0.45</v>
      </c>
      <c r="D24" s="503">
        <v>171.2</v>
      </c>
      <c r="E24" s="503">
        <v>171.2</v>
      </c>
      <c r="F24" s="503">
        <v>206.4</v>
      </c>
      <c r="G24" s="12">
        <v>209</v>
      </c>
      <c r="H24" s="12">
        <v>209</v>
      </c>
      <c r="I24" s="210">
        <v>209</v>
      </c>
      <c r="J24" s="356">
        <f t="shared" si="0"/>
        <v>20.56074766355141</v>
      </c>
      <c r="K24" s="356">
        <f t="shared" si="1"/>
        <v>20.56074766355141</v>
      </c>
      <c r="L24" s="356">
        <f t="shared" si="2"/>
        <v>1.259689922480618</v>
      </c>
      <c r="M24" s="504">
        <f t="shared" si="3"/>
        <v>0</v>
      </c>
    </row>
    <row r="25" spans="1:13" ht="12.75">
      <c r="A25" s="501">
        <v>1.4</v>
      </c>
      <c r="B25" s="361" t="s">
        <v>526</v>
      </c>
      <c r="C25" s="359">
        <v>4.01</v>
      </c>
      <c r="D25" s="502">
        <v>121.8</v>
      </c>
      <c r="E25" s="502">
        <v>159.4</v>
      </c>
      <c r="F25" s="502">
        <v>159.4</v>
      </c>
      <c r="G25" s="365">
        <v>180.2</v>
      </c>
      <c r="H25" s="365">
        <v>180.2</v>
      </c>
      <c r="I25" s="226">
        <v>180.2</v>
      </c>
      <c r="J25" s="362">
        <f t="shared" si="0"/>
        <v>30.87027914614123</v>
      </c>
      <c r="K25" s="362">
        <f t="shared" si="1"/>
        <v>0</v>
      </c>
      <c r="L25" s="362">
        <f t="shared" si="2"/>
        <v>13.048933500627342</v>
      </c>
      <c r="M25" s="500">
        <f t="shared" si="3"/>
        <v>0</v>
      </c>
    </row>
    <row r="26" spans="1:13" ht="12.75">
      <c r="A26" s="501"/>
      <c r="B26" s="363" t="s">
        <v>572</v>
      </c>
      <c r="C26" s="360">
        <v>0.17</v>
      </c>
      <c r="D26" s="503">
        <v>127.5</v>
      </c>
      <c r="E26" s="503">
        <v>142.5</v>
      </c>
      <c r="F26" s="503">
        <v>142.5</v>
      </c>
      <c r="G26" s="12">
        <v>152.2</v>
      </c>
      <c r="H26" s="12">
        <v>152.2</v>
      </c>
      <c r="I26" s="210">
        <v>152.2</v>
      </c>
      <c r="J26" s="356">
        <f t="shared" si="0"/>
        <v>11.764705882352942</v>
      </c>
      <c r="K26" s="356">
        <f t="shared" si="1"/>
        <v>0</v>
      </c>
      <c r="L26" s="356">
        <f t="shared" si="2"/>
        <v>6.807017543859644</v>
      </c>
      <c r="M26" s="504">
        <f t="shared" si="3"/>
        <v>0</v>
      </c>
    </row>
    <row r="27" spans="1:13" ht="12.75">
      <c r="A27" s="501"/>
      <c r="B27" s="363" t="s">
        <v>573</v>
      </c>
      <c r="C27" s="360">
        <v>3.84</v>
      </c>
      <c r="D27" s="503">
        <v>121.5</v>
      </c>
      <c r="E27" s="503">
        <v>160.2</v>
      </c>
      <c r="F27" s="503">
        <v>160.2</v>
      </c>
      <c r="G27" s="12">
        <v>181.5</v>
      </c>
      <c r="H27" s="12">
        <v>181.5</v>
      </c>
      <c r="I27" s="210">
        <v>181.5</v>
      </c>
      <c r="J27" s="356">
        <f t="shared" si="0"/>
        <v>31.851851851851848</v>
      </c>
      <c r="K27" s="356">
        <f t="shared" si="1"/>
        <v>0</v>
      </c>
      <c r="L27" s="356">
        <f t="shared" si="2"/>
        <v>13.295880149812731</v>
      </c>
      <c r="M27" s="504">
        <f t="shared" si="3"/>
        <v>0</v>
      </c>
    </row>
    <row r="28" spans="1:13" s="530" customFormat="1" ht="12.75">
      <c r="A28" s="501">
        <v>1.5</v>
      </c>
      <c r="B28" s="361" t="s">
        <v>578</v>
      </c>
      <c r="C28" s="359">
        <v>10.55</v>
      </c>
      <c r="D28" s="502">
        <v>122.8</v>
      </c>
      <c r="E28" s="502">
        <v>133.8</v>
      </c>
      <c r="F28" s="502">
        <v>142.6</v>
      </c>
      <c r="G28" s="365">
        <v>174.5</v>
      </c>
      <c r="H28" s="365">
        <v>174.5</v>
      </c>
      <c r="I28" s="226">
        <v>174.5</v>
      </c>
      <c r="J28" s="362">
        <f t="shared" si="0"/>
        <v>16.123778501628678</v>
      </c>
      <c r="K28" s="362">
        <f t="shared" si="1"/>
        <v>6.5769805680119475</v>
      </c>
      <c r="L28" s="362">
        <f t="shared" si="2"/>
        <v>22.3702664796634</v>
      </c>
      <c r="M28" s="500">
        <f t="shared" si="3"/>
        <v>0</v>
      </c>
    </row>
    <row r="29" spans="1:13" ht="12.75">
      <c r="A29" s="501"/>
      <c r="B29" s="363" t="s">
        <v>572</v>
      </c>
      <c r="C29" s="360">
        <v>6.8</v>
      </c>
      <c r="D29" s="503">
        <v>125.7</v>
      </c>
      <c r="E29" s="503">
        <v>136.9</v>
      </c>
      <c r="F29" s="503">
        <v>143.3</v>
      </c>
      <c r="G29" s="12">
        <v>164.5</v>
      </c>
      <c r="H29" s="12">
        <v>164.5</v>
      </c>
      <c r="I29" s="210">
        <v>164.5</v>
      </c>
      <c r="J29" s="356">
        <f t="shared" si="0"/>
        <v>14.001591089896579</v>
      </c>
      <c r="K29" s="356">
        <f t="shared" si="1"/>
        <v>4.674945215485764</v>
      </c>
      <c r="L29" s="356">
        <f t="shared" si="2"/>
        <v>14.79413817166781</v>
      </c>
      <c r="M29" s="504">
        <f t="shared" si="3"/>
        <v>0</v>
      </c>
    </row>
    <row r="30" spans="1:15" ht="12.75">
      <c r="A30" s="501"/>
      <c r="B30" s="363" t="s">
        <v>573</v>
      </c>
      <c r="C30" s="360">
        <v>3.75</v>
      </c>
      <c r="D30" s="503">
        <v>117.6</v>
      </c>
      <c r="E30" s="503">
        <v>128.1</v>
      </c>
      <c r="F30" s="503">
        <v>141.4</v>
      </c>
      <c r="G30" s="12">
        <v>192.8</v>
      </c>
      <c r="H30" s="12">
        <v>192.8</v>
      </c>
      <c r="I30" s="210">
        <v>192.8</v>
      </c>
      <c r="J30" s="356">
        <f t="shared" si="0"/>
        <v>20.238095238095255</v>
      </c>
      <c r="K30" s="356">
        <f t="shared" si="1"/>
        <v>10.382513661202196</v>
      </c>
      <c r="L30" s="356">
        <f t="shared" si="2"/>
        <v>36.35077793493636</v>
      </c>
      <c r="M30" s="504">
        <f t="shared" si="3"/>
        <v>0</v>
      </c>
      <c r="O30" s="535"/>
    </row>
    <row r="31" spans="1:13" s="530" customFormat="1" ht="12.75">
      <c r="A31" s="501">
        <v>1.6</v>
      </c>
      <c r="B31" s="361" t="s">
        <v>527</v>
      </c>
      <c r="C31" s="359">
        <v>7.9</v>
      </c>
      <c r="D31" s="502">
        <v>99.8</v>
      </c>
      <c r="E31" s="502">
        <v>99.8</v>
      </c>
      <c r="F31" s="502">
        <v>102.5</v>
      </c>
      <c r="G31" s="365">
        <v>102.5</v>
      </c>
      <c r="H31" s="365">
        <v>102.5</v>
      </c>
      <c r="I31" s="226">
        <v>102.5</v>
      </c>
      <c r="J31" s="362">
        <f t="shared" si="0"/>
        <v>2.7054108216432837</v>
      </c>
      <c r="K31" s="362">
        <f t="shared" si="1"/>
        <v>2.7054108216432837</v>
      </c>
      <c r="L31" s="362">
        <f t="shared" si="2"/>
        <v>0</v>
      </c>
      <c r="M31" s="500">
        <f t="shared" si="3"/>
        <v>0</v>
      </c>
    </row>
    <row r="32" spans="1:13" ht="12.75">
      <c r="A32" s="501"/>
      <c r="B32" s="363" t="s">
        <v>572</v>
      </c>
      <c r="C32" s="360">
        <v>2.24</v>
      </c>
      <c r="D32" s="503">
        <v>100.6</v>
      </c>
      <c r="E32" s="503">
        <v>100.6</v>
      </c>
      <c r="F32" s="503">
        <v>101.4</v>
      </c>
      <c r="G32" s="12">
        <v>101.4</v>
      </c>
      <c r="H32" s="12">
        <v>101.4</v>
      </c>
      <c r="I32" s="210">
        <v>101.4</v>
      </c>
      <c r="J32" s="356">
        <f t="shared" si="0"/>
        <v>0.7952286282306318</v>
      </c>
      <c r="K32" s="356">
        <f t="shared" si="1"/>
        <v>0.7952286282306318</v>
      </c>
      <c r="L32" s="356">
        <f t="shared" si="2"/>
        <v>0</v>
      </c>
      <c r="M32" s="504">
        <f t="shared" si="3"/>
        <v>0</v>
      </c>
    </row>
    <row r="33" spans="1:13" ht="12.75">
      <c r="A33" s="501"/>
      <c r="B33" s="363" t="s">
        <v>573</v>
      </c>
      <c r="C33" s="360">
        <v>5.66</v>
      </c>
      <c r="D33" s="503">
        <v>99.5</v>
      </c>
      <c r="E33" s="503">
        <v>99.5</v>
      </c>
      <c r="F33" s="503">
        <v>102.9</v>
      </c>
      <c r="G33" s="12">
        <v>102.9</v>
      </c>
      <c r="H33" s="12">
        <v>102.9</v>
      </c>
      <c r="I33" s="210">
        <v>102.9</v>
      </c>
      <c r="J33" s="356">
        <f t="shared" si="0"/>
        <v>3.4170854271356745</v>
      </c>
      <c r="K33" s="356">
        <f t="shared" si="1"/>
        <v>3.4170854271356745</v>
      </c>
      <c r="L33" s="356">
        <f t="shared" si="2"/>
        <v>0</v>
      </c>
      <c r="M33" s="504">
        <f t="shared" si="3"/>
        <v>0</v>
      </c>
    </row>
    <row r="34" spans="1:13" ht="12.75">
      <c r="A34" s="501"/>
      <c r="B34" s="363"/>
      <c r="C34" s="360"/>
      <c r="D34" s="503"/>
      <c r="E34" s="503"/>
      <c r="F34" s="503"/>
      <c r="G34" s="12"/>
      <c r="H34" s="12"/>
      <c r="I34" s="210"/>
      <c r="J34" s="356"/>
      <c r="K34" s="356"/>
      <c r="L34" s="356"/>
      <c r="M34" s="504"/>
    </row>
    <row r="35" spans="1:13" s="530" customFormat="1" ht="12.75">
      <c r="A35" s="501">
        <v>2</v>
      </c>
      <c r="B35" s="361" t="s">
        <v>579</v>
      </c>
      <c r="C35" s="359">
        <v>73.03</v>
      </c>
      <c r="D35" s="502">
        <v>127.1</v>
      </c>
      <c r="E35" s="502">
        <v>148</v>
      </c>
      <c r="F35" s="502">
        <v>148</v>
      </c>
      <c r="G35" s="365">
        <v>169.2</v>
      </c>
      <c r="H35" s="365">
        <v>174.1</v>
      </c>
      <c r="I35" s="226">
        <v>174.1</v>
      </c>
      <c r="J35" s="362">
        <f>+F35/D35*100-100</f>
        <v>16.443745082612125</v>
      </c>
      <c r="K35" s="362">
        <f>+F35/E35*100-100</f>
        <v>0</v>
      </c>
      <c r="L35" s="362">
        <f>+I35/F35*100-100</f>
        <v>17.63513513513513</v>
      </c>
      <c r="M35" s="500">
        <f>+I35/H35*100-100</f>
        <v>0</v>
      </c>
    </row>
    <row r="36" spans="1:13" s="530" customFormat="1" ht="12.75">
      <c r="A36" s="501"/>
      <c r="B36" s="361"/>
      <c r="C36" s="359"/>
      <c r="D36" s="503"/>
      <c r="E36" s="503"/>
      <c r="F36" s="503"/>
      <c r="G36" s="12"/>
      <c r="H36" s="12"/>
      <c r="I36" s="210"/>
      <c r="J36" s="362"/>
      <c r="K36" s="362"/>
      <c r="L36" s="362"/>
      <c r="M36" s="500"/>
    </row>
    <row r="37" spans="1:13" ht="12.75">
      <c r="A37" s="501">
        <v>2.1</v>
      </c>
      <c r="B37" s="361" t="s">
        <v>580</v>
      </c>
      <c r="C37" s="359">
        <v>39.49</v>
      </c>
      <c r="D37" s="502">
        <v>126.1</v>
      </c>
      <c r="E37" s="502">
        <v>155.1</v>
      </c>
      <c r="F37" s="502">
        <v>155.1</v>
      </c>
      <c r="G37" s="365">
        <v>180.7</v>
      </c>
      <c r="H37" s="365">
        <v>187.2</v>
      </c>
      <c r="I37" s="226">
        <v>187.2</v>
      </c>
      <c r="J37" s="362">
        <f aca="true" t="shared" si="4" ref="J37:J54">+F37/D37*100-100</f>
        <v>22.99762093576527</v>
      </c>
      <c r="K37" s="362">
        <f aca="true" t="shared" si="5" ref="K37:K54">+F37/E37*100-100</f>
        <v>0</v>
      </c>
      <c r="L37" s="362">
        <f aca="true" t="shared" si="6" ref="L37:L54">+I37/F37*100-100</f>
        <v>20.6963249516441</v>
      </c>
      <c r="M37" s="500">
        <f aca="true" t="shared" si="7" ref="M37:M54">+I37/H37*100-100</f>
        <v>0</v>
      </c>
    </row>
    <row r="38" spans="1:13" ht="12.75">
      <c r="A38" s="501"/>
      <c r="B38" s="363" t="s">
        <v>581</v>
      </c>
      <c r="C38" s="358">
        <v>20.49</v>
      </c>
      <c r="D38" s="503">
        <v>124.6</v>
      </c>
      <c r="E38" s="503">
        <v>155.1</v>
      </c>
      <c r="F38" s="503">
        <v>155.1</v>
      </c>
      <c r="G38" s="12">
        <v>185.3</v>
      </c>
      <c r="H38" s="12">
        <v>189.1</v>
      </c>
      <c r="I38" s="210">
        <v>189.1</v>
      </c>
      <c r="J38" s="356">
        <f t="shared" si="4"/>
        <v>24.478330658105946</v>
      </c>
      <c r="K38" s="356">
        <f t="shared" si="5"/>
        <v>0</v>
      </c>
      <c r="L38" s="356">
        <f t="shared" si="6"/>
        <v>21.921341070277236</v>
      </c>
      <c r="M38" s="504">
        <f t="shared" si="7"/>
        <v>0</v>
      </c>
    </row>
    <row r="39" spans="1:13" ht="12.75">
      <c r="A39" s="501"/>
      <c r="B39" s="363" t="s">
        <v>582</v>
      </c>
      <c r="C39" s="358">
        <v>19</v>
      </c>
      <c r="D39" s="503">
        <v>127.8</v>
      </c>
      <c r="E39" s="503">
        <v>155</v>
      </c>
      <c r="F39" s="503">
        <v>155</v>
      </c>
      <c r="G39" s="12">
        <v>175.7</v>
      </c>
      <c r="H39" s="12">
        <v>185.1</v>
      </c>
      <c r="I39" s="210">
        <v>185.1</v>
      </c>
      <c r="J39" s="356">
        <f t="shared" si="4"/>
        <v>21.28325508607199</v>
      </c>
      <c r="K39" s="356">
        <f t="shared" si="5"/>
        <v>0</v>
      </c>
      <c r="L39" s="356">
        <f t="shared" si="6"/>
        <v>19.419354838709666</v>
      </c>
      <c r="M39" s="504">
        <f t="shared" si="7"/>
        <v>0</v>
      </c>
    </row>
    <row r="40" spans="1:13" ht="12.75">
      <c r="A40" s="501">
        <v>2.2</v>
      </c>
      <c r="B40" s="361" t="s">
        <v>583</v>
      </c>
      <c r="C40" s="359">
        <v>25.25</v>
      </c>
      <c r="D40" s="502">
        <v>131</v>
      </c>
      <c r="E40" s="502">
        <v>140.2</v>
      </c>
      <c r="F40" s="502">
        <v>140.2</v>
      </c>
      <c r="G40" s="365">
        <v>156.4</v>
      </c>
      <c r="H40" s="365">
        <v>159.6</v>
      </c>
      <c r="I40" s="226">
        <v>159.6</v>
      </c>
      <c r="J40" s="362">
        <f t="shared" si="4"/>
        <v>7.022900763358763</v>
      </c>
      <c r="K40" s="362">
        <f t="shared" si="5"/>
        <v>0</v>
      </c>
      <c r="L40" s="362">
        <f t="shared" si="6"/>
        <v>13.837375178316691</v>
      </c>
      <c r="M40" s="500">
        <f t="shared" si="7"/>
        <v>0</v>
      </c>
    </row>
    <row r="41" spans="1:13" ht="12.75">
      <c r="A41" s="501"/>
      <c r="B41" s="363" t="s">
        <v>584</v>
      </c>
      <c r="C41" s="358">
        <v>6.31</v>
      </c>
      <c r="D41" s="503">
        <v>121.8</v>
      </c>
      <c r="E41" s="503">
        <v>129.3</v>
      </c>
      <c r="F41" s="503">
        <v>129.3</v>
      </c>
      <c r="G41" s="12">
        <v>142.5</v>
      </c>
      <c r="H41" s="12">
        <v>147.2</v>
      </c>
      <c r="I41" s="210">
        <v>147.2</v>
      </c>
      <c r="J41" s="356">
        <f t="shared" si="4"/>
        <v>6.157635467980313</v>
      </c>
      <c r="K41" s="356">
        <f t="shared" si="5"/>
        <v>0</v>
      </c>
      <c r="L41" s="356">
        <f t="shared" si="6"/>
        <v>13.843774168600149</v>
      </c>
      <c r="M41" s="504">
        <f t="shared" si="7"/>
        <v>0</v>
      </c>
    </row>
    <row r="42" spans="1:13" ht="12.75">
      <c r="A42" s="501"/>
      <c r="B42" s="363" t="s">
        <v>585</v>
      </c>
      <c r="C42" s="358">
        <v>6.31</v>
      </c>
      <c r="D42" s="503">
        <v>128.4</v>
      </c>
      <c r="E42" s="503">
        <v>137</v>
      </c>
      <c r="F42" s="503">
        <v>137</v>
      </c>
      <c r="G42" s="12">
        <v>152.4</v>
      </c>
      <c r="H42" s="12">
        <v>156.4</v>
      </c>
      <c r="I42" s="210">
        <v>156.4</v>
      </c>
      <c r="J42" s="356">
        <f t="shared" si="4"/>
        <v>6.697819314641748</v>
      </c>
      <c r="K42" s="356">
        <f t="shared" si="5"/>
        <v>0</v>
      </c>
      <c r="L42" s="356">
        <f t="shared" si="6"/>
        <v>14.160583941605836</v>
      </c>
      <c r="M42" s="504">
        <f t="shared" si="7"/>
        <v>0</v>
      </c>
    </row>
    <row r="43" spans="1:13" ht="12.75">
      <c r="A43" s="501"/>
      <c r="B43" s="363" t="s">
        <v>586</v>
      </c>
      <c r="C43" s="358">
        <v>6.31</v>
      </c>
      <c r="D43" s="503">
        <v>132.5</v>
      </c>
      <c r="E43" s="503">
        <v>142.9</v>
      </c>
      <c r="F43" s="503">
        <v>142.9</v>
      </c>
      <c r="G43" s="12">
        <v>160.3</v>
      </c>
      <c r="H43" s="12">
        <v>162.8</v>
      </c>
      <c r="I43" s="210">
        <v>162.8</v>
      </c>
      <c r="J43" s="356">
        <f t="shared" si="4"/>
        <v>7.84905660377359</v>
      </c>
      <c r="K43" s="356">
        <f t="shared" si="5"/>
        <v>0</v>
      </c>
      <c r="L43" s="356">
        <f t="shared" si="6"/>
        <v>13.925822253324014</v>
      </c>
      <c r="M43" s="504">
        <f t="shared" si="7"/>
        <v>0</v>
      </c>
    </row>
    <row r="44" spans="1:13" ht="12.75">
      <c r="A44" s="501"/>
      <c r="B44" s="363" t="s">
        <v>587</v>
      </c>
      <c r="C44" s="358">
        <v>6.32</v>
      </c>
      <c r="D44" s="503">
        <v>141.5</v>
      </c>
      <c r="E44" s="503">
        <v>151.7</v>
      </c>
      <c r="F44" s="503">
        <v>151.7</v>
      </c>
      <c r="G44" s="12">
        <v>170.6</v>
      </c>
      <c r="H44" s="12">
        <v>172.2</v>
      </c>
      <c r="I44" s="210">
        <v>172.2</v>
      </c>
      <c r="J44" s="356">
        <f t="shared" si="4"/>
        <v>7.208480565371019</v>
      </c>
      <c r="K44" s="356">
        <f t="shared" si="5"/>
        <v>0</v>
      </c>
      <c r="L44" s="356">
        <f t="shared" si="6"/>
        <v>13.513513513513516</v>
      </c>
      <c r="M44" s="504">
        <f t="shared" si="7"/>
        <v>0</v>
      </c>
    </row>
    <row r="45" spans="1:13" ht="12.75">
      <c r="A45" s="501">
        <v>2.3</v>
      </c>
      <c r="B45" s="361" t="s">
        <v>588</v>
      </c>
      <c r="C45" s="359">
        <v>8.29</v>
      </c>
      <c r="D45" s="502">
        <v>119.7</v>
      </c>
      <c r="E45" s="502">
        <v>137.9</v>
      </c>
      <c r="F45" s="502">
        <v>138</v>
      </c>
      <c r="G45" s="365">
        <v>153.3</v>
      </c>
      <c r="H45" s="365">
        <v>155.8</v>
      </c>
      <c r="I45" s="226">
        <v>155.8</v>
      </c>
      <c r="J45" s="362">
        <f t="shared" si="4"/>
        <v>15.288220551378444</v>
      </c>
      <c r="K45" s="362">
        <f t="shared" si="5"/>
        <v>0.07251631617113219</v>
      </c>
      <c r="L45" s="362">
        <f t="shared" si="6"/>
        <v>12.898550724637687</v>
      </c>
      <c r="M45" s="500">
        <f t="shared" si="7"/>
        <v>0</v>
      </c>
    </row>
    <row r="46" spans="1:13" s="530" customFormat="1" ht="12.75">
      <c r="A46" s="501"/>
      <c r="B46" s="361" t="s">
        <v>589</v>
      </c>
      <c r="C46" s="359">
        <v>2.76</v>
      </c>
      <c r="D46" s="502">
        <v>119.1</v>
      </c>
      <c r="E46" s="502">
        <v>133.1</v>
      </c>
      <c r="F46" s="502">
        <v>133.1</v>
      </c>
      <c r="G46" s="365">
        <v>148.8</v>
      </c>
      <c r="H46" s="365">
        <v>151.4</v>
      </c>
      <c r="I46" s="226">
        <v>151.4</v>
      </c>
      <c r="J46" s="362">
        <f t="shared" si="4"/>
        <v>11.754827875734676</v>
      </c>
      <c r="K46" s="362">
        <f t="shared" si="5"/>
        <v>0</v>
      </c>
      <c r="L46" s="362">
        <f t="shared" si="6"/>
        <v>13.749060856498872</v>
      </c>
      <c r="M46" s="500">
        <f t="shared" si="7"/>
        <v>0</v>
      </c>
    </row>
    <row r="47" spans="1:13" ht="12.75">
      <c r="A47" s="501"/>
      <c r="B47" s="363" t="s">
        <v>585</v>
      </c>
      <c r="C47" s="358">
        <v>1.38</v>
      </c>
      <c r="D47" s="503">
        <v>118.1</v>
      </c>
      <c r="E47" s="503">
        <v>130.4</v>
      </c>
      <c r="F47" s="503">
        <v>130.4</v>
      </c>
      <c r="G47" s="12">
        <v>147.2</v>
      </c>
      <c r="H47" s="12">
        <v>149.5</v>
      </c>
      <c r="I47" s="210">
        <v>149.5</v>
      </c>
      <c r="J47" s="356">
        <f t="shared" si="4"/>
        <v>10.414902624894168</v>
      </c>
      <c r="K47" s="356">
        <f t="shared" si="5"/>
        <v>0</v>
      </c>
      <c r="L47" s="356">
        <f t="shared" si="6"/>
        <v>14.64723926380367</v>
      </c>
      <c r="M47" s="504">
        <f t="shared" si="7"/>
        <v>0</v>
      </c>
    </row>
    <row r="48" spans="1:13" ht="12.75">
      <c r="A48" s="505"/>
      <c r="B48" s="363" t="s">
        <v>587</v>
      </c>
      <c r="C48" s="358">
        <v>1.38</v>
      </c>
      <c r="D48" s="503">
        <v>120.2</v>
      </c>
      <c r="E48" s="503">
        <v>135.8</v>
      </c>
      <c r="F48" s="503">
        <v>135.8</v>
      </c>
      <c r="G48" s="12">
        <v>150.4</v>
      </c>
      <c r="H48" s="12">
        <v>153.4</v>
      </c>
      <c r="I48" s="210">
        <v>153.4</v>
      </c>
      <c r="J48" s="356">
        <f t="shared" si="4"/>
        <v>12.97836938435941</v>
      </c>
      <c r="K48" s="356">
        <f t="shared" si="5"/>
        <v>0</v>
      </c>
      <c r="L48" s="356">
        <f t="shared" si="6"/>
        <v>12.960235640648008</v>
      </c>
      <c r="M48" s="504">
        <f t="shared" si="7"/>
        <v>0</v>
      </c>
    </row>
    <row r="49" spans="1:13" ht="12.75">
      <c r="A49" s="501"/>
      <c r="B49" s="361" t="s">
        <v>590</v>
      </c>
      <c r="C49" s="359">
        <v>2.76</v>
      </c>
      <c r="D49" s="502">
        <v>114.3</v>
      </c>
      <c r="E49" s="502">
        <v>128.8</v>
      </c>
      <c r="F49" s="502">
        <v>128.8</v>
      </c>
      <c r="G49" s="365">
        <v>142.8</v>
      </c>
      <c r="H49" s="365">
        <v>143.3</v>
      </c>
      <c r="I49" s="226">
        <v>143.3</v>
      </c>
      <c r="J49" s="362">
        <f t="shared" si="4"/>
        <v>12.68591426071741</v>
      </c>
      <c r="K49" s="362">
        <f t="shared" si="5"/>
        <v>0</v>
      </c>
      <c r="L49" s="362">
        <f t="shared" si="6"/>
        <v>11.257763975155271</v>
      </c>
      <c r="M49" s="500">
        <f t="shared" si="7"/>
        <v>0</v>
      </c>
    </row>
    <row r="50" spans="1:13" ht="12.75">
      <c r="A50" s="501"/>
      <c r="B50" s="363" t="s">
        <v>585</v>
      </c>
      <c r="C50" s="358">
        <v>1.38</v>
      </c>
      <c r="D50" s="503">
        <v>114.2</v>
      </c>
      <c r="E50" s="503">
        <v>125.4</v>
      </c>
      <c r="F50" s="503">
        <v>125.4</v>
      </c>
      <c r="G50" s="12">
        <v>139.5</v>
      </c>
      <c r="H50" s="12">
        <v>140.1</v>
      </c>
      <c r="I50" s="210">
        <v>140.1</v>
      </c>
      <c r="J50" s="356">
        <f t="shared" si="4"/>
        <v>9.807355516637472</v>
      </c>
      <c r="K50" s="356">
        <f t="shared" si="5"/>
        <v>0</v>
      </c>
      <c r="L50" s="356">
        <f t="shared" si="6"/>
        <v>11.722488038277518</v>
      </c>
      <c r="M50" s="504">
        <f t="shared" si="7"/>
        <v>0</v>
      </c>
    </row>
    <row r="51" spans="1:13" ht="12.75">
      <c r="A51" s="501"/>
      <c r="B51" s="363" t="s">
        <v>587</v>
      </c>
      <c r="C51" s="358">
        <v>1.38</v>
      </c>
      <c r="D51" s="503">
        <v>114.4</v>
      </c>
      <c r="E51" s="503">
        <v>132.2</v>
      </c>
      <c r="F51" s="503">
        <v>132.2</v>
      </c>
      <c r="G51" s="12">
        <v>146.1</v>
      </c>
      <c r="H51" s="12">
        <v>146.5</v>
      </c>
      <c r="I51" s="210">
        <v>146.5</v>
      </c>
      <c r="J51" s="356">
        <f t="shared" si="4"/>
        <v>15.559440559440546</v>
      </c>
      <c r="K51" s="356">
        <f t="shared" si="5"/>
        <v>0</v>
      </c>
      <c r="L51" s="356">
        <f t="shared" si="6"/>
        <v>10.816944024205768</v>
      </c>
      <c r="M51" s="504">
        <f t="shared" si="7"/>
        <v>0</v>
      </c>
    </row>
    <row r="52" spans="1:13" ht="12.75">
      <c r="A52" s="501"/>
      <c r="B52" s="361" t="s">
        <v>528</v>
      </c>
      <c r="C52" s="359">
        <v>2.77</v>
      </c>
      <c r="D52" s="502">
        <v>125.6</v>
      </c>
      <c r="E52" s="502">
        <v>151.9</v>
      </c>
      <c r="F52" s="502">
        <v>152.1</v>
      </c>
      <c r="G52" s="365">
        <v>168.2</v>
      </c>
      <c r="H52" s="365">
        <v>172.5</v>
      </c>
      <c r="I52" s="226">
        <v>172.5</v>
      </c>
      <c r="J52" s="362">
        <f t="shared" si="4"/>
        <v>21.098726114649693</v>
      </c>
      <c r="K52" s="362">
        <f t="shared" si="5"/>
        <v>0.1316655694535882</v>
      </c>
      <c r="L52" s="362">
        <f t="shared" si="6"/>
        <v>13.41222879684419</v>
      </c>
      <c r="M52" s="500">
        <f t="shared" si="7"/>
        <v>0</v>
      </c>
    </row>
    <row r="53" spans="1:13" ht="12.75">
      <c r="A53" s="501"/>
      <c r="B53" s="363" t="s">
        <v>581</v>
      </c>
      <c r="C53" s="358">
        <v>1.38</v>
      </c>
      <c r="D53" s="503">
        <v>121.8</v>
      </c>
      <c r="E53" s="503">
        <v>150.9</v>
      </c>
      <c r="F53" s="503">
        <v>150.9</v>
      </c>
      <c r="G53" s="12">
        <v>166.8</v>
      </c>
      <c r="H53" s="12">
        <v>170.3</v>
      </c>
      <c r="I53" s="210">
        <v>170.3</v>
      </c>
      <c r="J53" s="356">
        <f t="shared" si="4"/>
        <v>23.891625615763544</v>
      </c>
      <c r="K53" s="356">
        <f t="shared" si="5"/>
        <v>0</v>
      </c>
      <c r="L53" s="356">
        <f t="shared" si="6"/>
        <v>12.856196156394972</v>
      </c>
      <c r="M53" s="504">
        <f t="shared" si="7"/>
        <v>0</v>
      </c>
    </row>
    <row r="54" spans="1:13" ht="13.5" thickBot="1">
      <c r="A54" s="506"/>
      <c r="B54" s="507" t="s">
        <v>582</v>
      </c>
      <c r="C54" s="497">
        <v>1.39</v>
      </c>
      <c r="D54" s="508">
        <v>129.4</v>
      </c>
      <c r="E54" s="508">
        <v>152.9</v>
      </c>
      <c r="F54" s="508">
        <v>153.4</v>
      </c>
      <c r="G54" s="509">
        <v>169.6</v>
      </c>
      <c r="H54" s="509">
        <v>174.7</v>
      </c>
      <c r="I54" s="211">
        <v>174.7</v>
      </c>
      <c r="J54" s="510">
        <f t="shared" si="4"/>
        <v>18.547140649149924</v>
      </c>
      <c r="K54" s="510">
        <f t="shared" si="5"/>
        <v>0.32701111837802443</v>
      </c>
      <c r="L54" s="510">
        <f t="shared" si="6"/>
        <v>13.885267275097775</v>
      </c>
      <c r="M54" s="511">
        <f t="shared" si="7"/>
        <v>0</v>
      </c>
    </row>
    <row r="55" spans="2:13" ht="24.75" customHeight="1">
      <c r="B55" s="536" t="s">
        <v>594</v>
      </c>
      <c r="D55" s="537"/>
      <c r="E55" s="537"/>
      <c r="F55" s="537"/>
      <c r="G55" s="537"/>
      <c r="H55" s="537"/>
      <c r="I55" s="537"/>
      <c r="J55" s="537"/>
      <c r="K55" s="537"/>
      <c r="L55" s="537"/>
      <c r="M55" s="537"/>
    </row>
    <row r="56" spans="4:13" ht="24.75" customHeight="1">
      <c r="D56" s="537"/>
      <c r="E56" s="537"/>
      <c r="F56" s="537"/>
      <c r="G56" s="537"/>
      <c r="H56" s="537"/>
      <c r="I56" s="537"/>
      <c r="J56" s="537"/>
      <c r="K56" s="537"/>
      <c r="L56" s="537"/>
      <c r="M56" s="537"/>
    </row>
    <row r="57" spans="4:13" ht="24.75" customHeight="1">
      <c r="D57" s="537"/>
      <c r="E57" s="537"/>
      <c r="F57" s="537"/>
      <c r="G57" s="537"/>
      <c r="H57" s="537"/>
      <c r="I57" s="537"/>
      <c r="J57" s="537"/>
      <c r="K57" s="537"/>
      <c r="L57" s="537"/>
      <c r="M57" s="537"/>
    </row>
    <row r="58" spans="4:13" ht="24.75" customHeight="1">
      <c r="D58" s="537"/>
      <c r="E58" s="537"/>
      <c r="F58" s="537"/>
      <c r="G58" s="537"/>
      <c r="H58" s="537"/>
      <c r="I58" s="537"/>
      <c r="J58" s="537"/>
      <c r="K58" s="537"/>
      <c r="L58" s="537"/>
      <c r="M58" s="537"/>
    </row>
    <row r="59" spans="4:13" ht="24.75" customHeight="1">
      <c r="D59" s="537"/>
      <c r="E59" s="537"/>
      <c r="F59" s="537"/>
      <c r="G59" s="537"/>
      <c r="H59" s="537"/>
      <c r="I59" s="537"/>
      <c r="J59" s="537"/>
      <c r="K59" s="537"/>
      <c r="L59" s="537"/>
      <c r="M59" s="537"/>
    </row>
    <row r="60" spans="4:13" ht="24.75" customHeight="1">
      <c r="D60" s="537"/>
      <c r="E60" s="537"/>
      <c r="F60" s="537"/>
      <c r="G60" s="537"/>
      <c r="H60" s="537"/>
      <c r="I60" s="537"/>
      <c r="J60" s="537"/>
      <c r="K60" s="537"/>
      <c r="L60" s="537"/>
      <c r="M60" s="537"/>
    </row>
    <row r="61" spans="4:13" ht="24.75" customHeight="1">
      <c r="D61" s="537"/>
      <c r="E61" s="537"/>
      <c r="F61" s="537"/>
      <c r="G61" s="537"/>
      <c r="H61" s="537"/>
      <c r="I61" s="537"/>
      <c r="J61" s="537"/>
      <c r="K61" s="537"/>
      <c r="L61" s="537"/>
      <c r="M61" s="537"/>
    </row>
    <row r="62" spans="4:13" ht="24.75" customHeight="1">
      <c r="D62" s="537"/>
      <c r="E62" s="537"/>
      <c r="F62" s="537"/>
      <c r="G62" s="537"/>
      <c r="H62" s="537"/>
      <c r="I62" s="537"/>
      <c r="J62" s="537"/>
      <c r="K62" s="537"/>
      <c r="L62" s="537"/>
      <c r="M62" s="537"/>
    </row>
    <row r="63" spans="4:13" ht="24.75" customHeight="1">
      <c r="D63" s="537"/>
      <c r="E63" s="537"/>
      <c r="F63" s="537"/>
      <c r="G63" s="537"/>
      <c r="H63" s="537"/>
      <c r="I63" s="537"/>
      <c r="J63" s="537"/>
      <c r="K63" s="537"/>
      <c r="L63" s="537"/>
      <c r="M63" s="537"/>
    </row>
    <row r="64" spans="4:13" ht="24.75" customHeight="1">
      <c r="D64" s="537"/>
      <c r="E64" s="537"/>
      <c r="F64" s="537"/>
      <c r="G64" s="537"/>
      <c r="H64" s="537"/>
      <c r="I64" s="537"/>
      <c r="J64" s="537"/>
      <c r="K64" s="537"/>
      <c r="L64" s="537"/>
      <c r="M64" s="537"/>
    </row>
    <row r="65" spans="4:13" ht="24.75" customHeight="1">
      <c r="D65" s="537"/>
      <c r="E65" s="537"/>
      <c r="F65" s="537"/>
      <c r="G65" s="537"/>
      <c r="H65" s="537"/>
      <c r="I65" s="537"/>
      <c r="J65" s="537"/>
      <c r="K65" s="537"/>
      <c r="L65" s="537"/>
      <c r="M65" s="537"/>
    </row>
    <row r="66" spans="4:13" ht="24.75" customHeight="1">
      <c r="D66" s="537"/>
      <c r="E66" s="537"/>
      <c r="F66" s="537"/>
      <c r="G66" s="537"/>
      <c r="H66" s="537"/>
      <c r="I66" s="537"/>
      <c r="J66" s="537"/>
      <c r="K66" s="537"/>
      <c r="L66" s="537"/>
      <c r="M66" s="537"/>
    </row>
    <row r="67" spans="4:13" ht="24.75" customHeight="1">
      <c r="D67" s="537"/>
      <c r="E67" s="537"/>
      <c r="F67" s="537"/>
      <c r="G67" s="537"/>
      <c r="H67" s="537"/>
      <c r="I67" s="537"/>
      <c r="J67" s="537"/>
      <c r="K67" s="537"/>
      <c r="L67" s="537"/>
      <c r="M67" s="537"/>
    </row>
    <row r="68" spans="4:13" ht="24.75" customHeight="1">
      <c r="D68" s="537"/>
      <c r="E68" s="537"/>
      <c r="F68" s="537"/>
      <c r="G68" s="537"/>
      <c r="H68" s="537"/>
      <c r="I68" s="537"/>
      <c r="J68" s="537"/>
      <c r="K68" s="537"/>
      <c r="L68" s="537"/>
      <c r="M68" s="537"/>
    </row>
    <row r="69" spans="4:13" ht="24.75" customHeight="1">
      <c r="D69" s="537"/>
      <c r="E69" s="537"/>
      <c r="F69" s="537"/>
      <c r="G69" s="537"/>
      <c r="H69" s="537"/>
      <c r="I69" s="537"/>
      <c r="J69" s="537"/>
      <c r="K69" s="537"/>
      <c r="L69" s="537"/>
      <c r="M69" s="537"/>
    </row>
    <row r="70" spans="4:13" ht="24.75" customHeight="1">
      <c r="D70" s="537"/>
      <c r="E70" s="537"/>
      <c r="F70" s="537"/>
      <c r="G70" s="537"/>
      <c r="H70" s="537"/>
      <c r="I70" s="537"/>
      <c r="J70" s="537"/>
      <c r="K70" s="537"/>
      <c r="L70" s="537"/>
      <c r="M70" s="537"/>
    </row>
    <row r="71" spans="4:13" ht="24.75" customHeight="1">
      <c r="D71" s="537"/>
      <c r="E71" s="537"/>
      <c r="F71" s="537"/>
      <c r="G71" s="537"/>
      <c r="H71" s="537"/>
      <c r="I71" s="537"/>
      <c r="J71" s="537"/>
      <c r="K71" s="537"/>
      <c r="L71" s="537"/>
      <c r="M71" s="537"/>
    </row>
    <row r="72" spans="4:13" ht="24.75" customHeight="1">
      <c r="D72" s="537"/>
      <c r="E72" s="537"/>
      <c r="F72" s="537"/>
      <c r="G72" s="537"/>
      <c r="H72" s="537"/>
      <c r="I72" s="537"/>
      <c r="J72" s="537"/>
      <c r="K72" s="537"/>
      <c r="L72" s="537"/>
      <c r="M72" s="537"/>
    </row>
    <row r="73" spans="4:13" ht="24.75" customHeight="1">
      <c r="D73" s="537"/>
      <c r="E73" s="537"/>
      <c r="F73" s="537"/>
      <c r="G73" s="537"/>
      <c r="H73" s="537"/>
      <c r="I73" s="537"/>
      <c r="J73" s="537"/>
      <c r="K73" s="537"/>
      <c r="L73" s="537"/>
      <c r="M73" s="537"/>
    </row>
    <row r="74" spans="4:13" ht="24.75" customHeight="1">
      <c r="D74" s="537"/>
      <c r="E74" s="537"/>
      <c r="F74" s="537"/>
      <c r="G74" s="537"/>
      <c r="H74" s="537"/>
      <c r="I74" s="537"/>
      <c r="J74" s="537"/>
      <c r="K74" s="537"/>
      <c r="L74" s="537"/>
      <c r="M74" s="537"/>
    </row>
    <row r="75" spans="4:13" ht="24.75" customHeight="1">
      <c r="D75" s="537"/>
      <c r="E75" s="537"/>
      <c r="F75" s="537"/>
      <c r="G75" s="537"/>
      <c r="H75" s="537"/>
      <c r="I75" s="537"/>
      <c r="J75" s="537"/>
      <c r="K75" s="537"/>
      <c r="L75" s="537"/>
      <c r="M75" s="537"/>
    </row>
    <row r="76" spans="4:13" ht="24.75" customHeight="1">
      <c r="D76" s="537"/>
      <c r="E76" s="537"/>
      <c r="F76" s="537"/>
      <c r="G76" s="537"/>
      <c r="H76" s="537"/>
      <c r="I76" s="537"/>
      <c r="J76" s="537"/>
      <c r="K76" s="537"/>
      <c r="L76" s="537"/>
      <c r="M76" s="537"/>
    </row>
    <row r="77" spans="4:13" ht="24.75" customHeight="1">
      <c r="D77" s="537"/>
      <c r="E77" s="537"/>
      <c r="F77" s="537"/>
      <c r="G77" s="537"/>
      <c r="H77" s="537"/>
      <c r="I77" s="537"/>
      <c r="J77" s="537"/>
      <c r="K77" s="537"/>
      <c r="L77" s="537"/>
      <c r="M77" s="537"/>
    </row>
    <row r="78" spans="4:13" ht="24.75" customHeight="1">
      <c r="D78" s="537"/>
      <c r="E78" s="537"/>
      <c r="F78" s="537"/>
      <c r="G78" s="537"/>
      <c r="H78" s="537"/>
      <c r="I78" s="537"/>
      <c r="J78" s="537"/>
      <c r="K78" s="537"/>
      <c r="L78" s="537"/>
      <c r="M78" s="537"/>
    </row>
    <row r="79" spans="4:13" ht="24.75" customHeight="1">
      <c r="D79" s="537"/>
      <c r="E79" s="537"/>
      <c r="F79" s="537"/>
      <c r="G79" s="537"/>
      <c r="H79" s="537"/>
      <c r="I79" s="537"/>
      <c r="J79" s="537"/>
      <c r="K79" s="537"/>
      <c r="L79" s="537"/>
      <c r="M79" s="537"/>
    </row>
    <row r="80" spans="4:13" ht="24.75" customHeight="1">
      <c r="D80" s="537"/>
      <c r="E80" s="537"/>
      <c r="F80" s="537"/>
      <c r="G80" s="537"/>
      <c r="H80" s="537"/>
      <c r="I80" s="537"/>
      <c r="J80" s="537"/>
      <c r="K80" s="537"/>
      <c r="L80" s="537"/>
      <c r="M80" s="537"/>
    </row>
    <row r="81" spans="4:13" ht="24.75" customHeight="1">
      <c r="D81" s="537"/>
      <c r="E81" s="537"/>
      <c r="F81" s="537"/>
      <c r="G81" s="537"/>
      <c r="H81" s="537"/>
      <c r="I81" s="537"/>
      <c r="J81" s="537"/>
      <c r="K81" s="537"/>
      <c r="L81" s="537"/>
      <c r="M81" s="537"/>
    </row>
    <row r="82" spans="4:13" ht="24.75" customHeight="1">
      <c r="D82" s="537"/>
      <c r="E82" s="537"/>
      <c r="F82" s="537"/>
      <c r="G82" s="537"/>
      <c r="H82" s="537"/>
      <c r="I82" s="537"/>
      <c r="J82" s="537"/>
      <c r="K82" s="537"/>
      <c r="L82" s="537"/>
      <c r="M82" s="537"/>
    </row>
    <row r="83" spans="4:13" ht="24.75" customHeight="1">
      <c r="D83" s="537"/>
      <c r="E83" s="537"/>
      <c r="F83" s="537"/>
      <c r="G83" s="537"/>
      <c r="H83" s="537"/>
      <c r="I83" s="537"/>
      <c r="J83" s="537"/>
      <c r="K83" s="537"/>
      <c r="L83" s="537"/>
      <c r="M83" s="537"/>
    </row>
    <row r="84" spans="4:13" ht="24.75" customHeight="1">
      <c r="D84" s="537"/>
      <c r="E84" s="537"/>
      <c r="F84" s="537"/>
      <c r="G84" s="537"/>
      <c r="H84" s="537"/>
      <c r="I84" s="537"/>
      <c r="J84" s="537"/>
      <c r="K84" s="537"/>
      <c r="L84" s="537"/>
      <c r="M84" s="537"/>
    </row>
    <row r="85" spans="4:13" ht="24.75" customHeight="1">
      <c r="D85" s="537"/>
      <c r="E85" s="537"/>
      <c r="F85" s="537"/>
      <c r="G85" s="537"/>
      <c r="H85" s="537"/>
      <c r="I85" s="537"/>
      <c r="J85" s="537"/>
      <c r="K85" s="537"/>
      <c r="L85" s="537"/>
      <c r="M85" s="537"/>
    </row>
    <row r="86" spans="4:13" ht="24.75" customHeight="1">
      <c r="D86" s="537"/>
      <c r="E86" s="537"/>
      <c r="F86" s="537"/>
      <c r="G86" s="537"/>
      <c r="H86" s="537"/>
      <c r="I86" s="537"/>
      <c r="J86" s="537"/>
      <c r="K86" s="537"/>
      <c r="L86" s="537"/>
      <c r="M86" s="537"/>
    </row>
    <row r="87" spans="4:13" ht="24.75" customHeight="1">
      <c r="D87" s="537"/>
      <c r="E87" s="537"/>
      <c r="F87" s="537"/>
      <c r="G87" s="537"/>
      <c r="H87" s="537"/>
      <c r="I87" s="537"/>
      <c r="J87" s="537"/>
      <c r="K87" s="537"/>
      <c r="L87" s="537"/>
      <c r="M87" s="537"/>
    </row>
    <row r="88" spans="4:13" ht="24.75" customHeight="1">
      <c r="D88" s="537"/>
      <c r="E88" s="537"/>
      <c r="F88" s="537"/>
      <c r="G88" s="537"/>
      <c r="H88" s="537"/>
      <c r="I88" s="537"/>
      <c r="J88" s="537"/>
      <c r="K88" s="537"/>
      <c r="L88" s="537"/>
      <c r="M88" s="537"/>
    </row>
    <row r="89" spans="4:13" ht="24.75" customHeight="1">
      <c r="D89" s="537"/>
      <c r="E89" s="537"/>
      <c r="F89" s="537"/>
      <c r="G89" s="537"/>
      <c r="H89" s="537"/>
      <c r="I89" s="537"/>
      <c r="J89" s="537"/>
      <c r="K89" s="537"/>
      <c r="L89" s="537"/>
      <c r="M89" s="537"/>
    </row>
    <row r="90" spans="4:13" ht="24.75" customHeight="1">
      <c r="D90" s="537"/>
      <c r="E90" s="537"/>
      <c r="F90" s="537"/>
      <c r="G90" s="537"/>
      <c r="H90" s="537"/>
      <c r="I90" s="537"/>
      <c r="J90" s="537"/>
      <c r="K90" s="537"/>
      <c r="L90" s="537"/>
      <c r="M90" s="537"/>
    </row>
    <row r="91" spans="4:13" ht="24.75" customHeight="1">
      <c r="D91" s="537"/>
      <c r="E91" s="537"/>
      <c r="F91" s="537"/>
      <c r="G91" s="537"/>
      <c r="H91" s="537"/>
      <c r="I91" s="537"/>
      <c r="J91" s="537"/>
      <c r="K91" s="537"/>
      <c r="L91" s="537"/>
      <c r="M91" s="537"/>
    </row>
    <row r="92" spans="4:13" ht="24.75" customHeight="1">
      <c r="D92" s="537"/>
      <c r="E92" s="537"/>
      <c r="F92" s="537"/>
      <c r="G92" s="537"/>
      <c r="H92" s="537"/>
      <c r="I92" s="537"/>
      <c r="J92" s="537"/>
      <c r="K92" s="537"/>
      <c r="L92" s="537"/>
      <c r="M92" s="537"/>
    </row>
    <row r="93" spans="4:13" ht="24.75" customHeight="1">
      <c r="D93" s="537"/>
      <c r="E93" s="537"/>
      <c r="F93" s="537"/>
      <c r="G93" s="537"/>
      <c r="H93" s="537"/>
      <c r="I93" s="537"/>
      <c r="J93" s="537"/>
      <c r="K93" s="537"/>
      <c r="L93" s="537"/>
      <c r="M93" s="537"/>
    </row>
    <row r="94" spans="4:13" ht="24.75" customHeight="1">
      <c r="D94" s="537"/>
      <c r="E94" s="537"/>
      <c r="F94" s="537"/>
      <c r="G94" s="537"/>
      <c r="H94" s="537"/>
      <c r="I94" s="537"/>
      <c r="J94" s="537"/>
      <c r="K94" s="537"/>
      <c r="L94" s="537"/>
      <c r="M94" s="537"/>
    </row>
    <row r="95" spans="4:13" ht="24.75" customHeight="1">
      <c r="D95" s="537"/>
      <c r="E95" s="537"/>
      <c r="F95" s="537"/>
      <c r="G95" s="537"/>
      <c r="H95" s="537"/>
      <c r="I95" s="537"/>
      <c r="J95" s="537"/>
      <c r="K95" s="537"/>
      <c r="L95" s="537"/>
      <c r="M95" s="537"/>
    </row>
    <row r="96" spans="4:13" ht="24.75" customHeight="1">
      <c r="D96" s="537"/>
      <c r="E96" s="537"/>
      <c r="F96" s="537"/>
      <c r="G96" s="537"/>
      <c r="H96" s="537"/>
      <c r="I96" s="537"/>
      <c r="J96" s="537"/>
      <c r="K96" s="537"/>
      <c r="L96" s="537"/>
      <c r="M96" s="537"/>
    </row>
    <row r="97" spans="4:13" ht="24.75" customHeight="1">
      <c r="D97" s="537"/>
      <c r="E97" s="537"/>
      <c r="F97" s="537"/>
      <c r="G97" s="537"/>
      <c r="H97" s="537"/>
      <c r="I97" s="537"/>
      <c r="J97" s="537"/>
      <c r="K97" s="537"/>
      <c r="L97" s="537"/>
      <c r="M97" s="537"/>
    </row>
    <row r="98" spans="4:13" ht="24.75" customHeight="1">
      <c r="D98" s="537"/>
      <c r="E98" s="537"/>
      <c r="F98" s="537"/>
      <c r="G98" s="537"/>
      <c r="H98" s="537"/>
      <c r="I98" s="537"/>
      <c r="J98" s="537"/>
      <c r="K98" s="537"/>
      <c r="L98" s="537"/>
      <c r="M98" s="537"/>
    </row>
    <row r="99" spans="4:13" ht="24.75" customHeight="1">
      <c r="D99" s="537"/>
      <c r="E99" s="537"/>
      <c r="F99" s="537"/>
      <c r="G99" s="537"/>
      <c r="H99" s="537"/>
      <c r="I99" s="537"/>
      <c r="J99" s="537"/>
      <c r="K99" s="537"/>
      <c r="L99" s="537"/>
      <c r="M99" s="537"/>
    </row>
    <row r="100" spans="4:13" ht="24.75" customHeight="1"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</row>
    <row r="101" spans="4:13" ht="24.75" customHeight="1"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</row>
    <row r="102" spans="4:13" ht="24.75" customHeight="1"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</row>
    <row r="103" spans="4:13" ht="24.75" customHeight="1"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</row>
    <row r="104" spans="4:13" ht="24.75" customHeight="1"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</row>
    <row r="105" spans="4:13" ht="24.75" customHeight="1"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</row>
    <row r="106" spans="4:13" ht="24.75" customHeight="1"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</row>
    <row r="107" spans="4:13" ht="24.75" customHeight="1"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</row>
    <row r="108" spans="4:13" ht="24.75" customHeight="1"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</row>
    <row r="109" spans="4:13" ht="24.75" customHeight="1"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</row>
    <row r="110" spans="4:13" ht="24.75" customHeight="1"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</row>
    <row r="111" spans="4:13" ht="24.75" customHeight="1"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</row>
    <row r="112" spans="4:13" ht="24.75" customHeight="1"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</row>
    <row r="113" spans="4:13" ht="24.75" customHeight="1">
      <c r="D113" s="537"/>
      <c r="E113" s="537"/>
      <c r="F113" s="537"/>
      <c r="G113" s="537"/>
      <c r="H113" s="537"/>
      <c r="I113" s="537"/>
      <c r="J113" s="537"/>
      <c r="K113" s="537"/>
      <c r="L113" s="537"/>
      <c r="M113" s="537"/>
    </row>
    <row r="114" spans="4:13" ht="24.75" customHeight="1"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</row>
    <row r="115" spans="4:13" ht="24.75" customHeight="1"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</row>
    <row r="116" spans="4:13" ht="24.75" customHeight="1"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</row>
    <row r="117" spans="4:13" ht="24.75" customHeight="1"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</row>
    <row r="118" spans="4:13" ht="24.75" customHeight="1"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</row>
    <row r="119" spans="4:13" ht="24.75" customHeight="1"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</row>
    <row r="120" spans="4:13" ht="24.75" customHeight="1">
      <c r="D120" s="537"/>
      <c r="E120" s="537"/>
      <c r="F120" s="537"/>
      <c r="G120" s="537"/>
      <c r="H120" s="537"/>
      <c r="I120" s="537"/>
      <c r="J120" s="537"/>
      <c r="K120" s="537"/>
      <c r="L120" s="537"/>
      <c r="M120" s="537"/>
    </row>
    <row r="121" spans="4:13" ht="24.75" customHeight="1">
      <c r="D121" s="537"/>
      <c r="E121" s="537"/>
      <c r="F121" s="537"/>
      <c r="G121" s="537"/>
      <c r="H121" s="537"/>
      <c r="I121" s="537"/>
      <c r="J121" s="537"/>
      <c r="K121" s="537"/>
      <c r="L121" s="537"/>
      <c r="M121" s="537"/>
    </row>
    <row r="122" spans="4:13" ht="24.75" customHeight="1"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</row>
    <row r="123" spans="4:13" ht="24.75" customHeight="1"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</row>
    <row r="124" spans="4:13" ht="24.75" customHeight="1"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</row>
    <row r="125" spans="4:13" ht="24.75" customHeight="1"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</row>
    <row r="126" spans="4:13" ht="24.75" customHeight="1"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</row>
    <row r="127" spans="4:13" ht="24.75" customHeight="1"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</row>
    <row r="128" spans="4:13" ht="24.75" customHeight="1"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</row>
    <row r="129" spans="4:13" ht="24.75" customHeight="1">
      <c r="D129" s="537"/>
      <c r="E129" s="537"/>
      <c r="F129" s="537"/>
      <c r="G129" s="537"/>
      <c r="H129" s="537"/>
      <c r="I129" s="537"/>
      <c r="J129" s="537"/>
      <c r="K129" s="537"/>
      <c r="L129" s="537"/>
      <c r="M129" s="537"/>
    </row>
    <row r="130" spans="4:13" ht="24.75" customHeight="1"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</row>
    <row r="131" spans="4:13" ht="24.75" customHeight="1"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</row>
    <row r="132" spans="4:13" ht="24.75" customHeight="1"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</row>
    <row r="133" spans="4:13" ht="24.75" customHeight="1"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</row>
    <row r="134" spans="4:13" ht="24.75" customHeight="1">
      <c r="D134" s="537"/>
      <c r="E134" s="537"/>
      <c r="F134" s="537"/>
      <c r="G134" s="537"/>
      <c r="H134" s="537"/>
      <c r="I134" s="537"/>
      <c r="J134" s="537"/>
      <c r="K134" s="537"/>
      <c r="L134" s="537"/>
      <c r="M134" s="537"/>
    </row>
    <row r="135" spans="4:13" ht="24.75" customHeight="1">
      <c r="D135" s="537"/>
      <c r="E135" s="537"/>
      <c r="F135" s="537"/>
      <c r="G135" s="537"/>
      <c r="H135" s="537"/>
      <c r="I135" s="537"/>
      <c r="J135" s="537"/>
      <c r="K135" s="537"/>
      <c r="L135" s="537"/>
      <c r="M135" s="537"/>
    </row>
    <row r="136" spans="4:13" ht="24.75" customHeight="1">
      <c r="D136" s="537"/>
      <c r="E136" s="537"/>
      <c r="F136" s="537"/>
      <c r="G136" s="537"/>
      <c r="H136" s="537"/>
      <c r="I136" s="537"/>
      <c r="J136" s="537"/>
      <c r="K136" s="537"/>
      <c r="L136" s="537"/>
      <c r="M136" s="537"/>
    </row>
  </sheetData>
  <mergeCells count="14">
    <mergeCell ref="A5:M5"/>
    <mergeCell ref="A6:A9"/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abc</cp:lastModifiedBy>
  <cp:lastPrinted>2010-04-07T07:44:08Z</cp:lastPrinted>
  <dcterms:created xsi:type="dcterms:W3CDTF">1996-10-14T23:33:28Z</dcterms:created>
  <dcterms:modified xsi:type="dcterms:W3CDTF">2010-04-07T08:46:12Z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