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IntervensionRs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Rate'!$A$66:$M$98</definedName>
    <definedName name="_xlnm.Print_Area" localSheetId="24">'Securities List'!$B$1:$M$26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<sst xmlns="http://schemas.openxmlformats.org/spreadsheetml/2006/main" count="2753" uniqueCount="1506">
  <si>
    <t>*     Base: February 12, 1994</t>
  </si>
  <si>
    <t>**   Base: July 16, 2006</t>
  </si>
  <si>
    <t>*** Base: August 24, 2008</t>
  </si>
  <si>
    <t>Amount (Rs. Million)</t>
  </si>
  <si>
    <t>Approval Date</t>
  </si>
  <si>
    <t xml:space="preserve">      Bright Development Bank Ltd.</t>
  </si>
  <si>
    <t>2069-04-05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</si>
  <si>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</si>
  <si>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</si>
  <si>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</si>
  <si>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</si>
  <si>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</si>
  <si>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</si>
  <si>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>% change</t>
  </si>
  <si>
    <t xml:space="preserve">     NEPSE Sensitive Index**</t>
  </si>
  <si>
    <t>*    Base: February 12, 1994</t>
  </si>
  <si>
    <t xml:space="preserve"> Securities Market Turnover </t>
  </si>
  <si>
    <t>Value (Rs                million)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</si>
  <si>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</si>
  <si>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</si>
  <si>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</si>
  <si>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</si>
  <si>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</si>
  <si>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</si>
  <si>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</si>
  <si>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</si>
  <si>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</si>
  <si>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</si>
  <si>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</si>
  <si>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</si>
  <si>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</si>
  <si>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</si>
  <si>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</si>
  <si>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</si>
  <si>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</si>
  <si>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</si>
  <si>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</si>
  <si>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</si>
  <si>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Deventure </t>
  </si>
  <si>
    <t xml:space="preserve">        Total</t>
  </si>
  <si>
    <r>
      <t>2011/12</t>
    </r>
    <r>
      <rPr>
        <b/>
        <vertAlign val="superscript"/>
        <sz val="10"/>
        <rFont val="Times New Roman"/>
        <family val="1"/>
      </rPr>
      <t>R</t>
    </r>
  </si>
  <si>
    <t>Shampoos and Hair Oils</t>
  </si>
  <si>
    <t>Zinc Sheet</t>
  </si>
  <si>
    <r>
      <t>2011/12</t>
    </r>
    <r>
      <rPr>
        <b/>
        <vertAlign val="superscript"/>
        <sz val="9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</si>
  <si>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P</t>
    </r>
  </si>
  <si>
    <r>
      <t xml:space="preserve">2012/13 </t>
    </r>
    <r>
      <rPr>
        <b/>
        <vertAlign val="superscript"/>
        <sz val="10"/>
        <rFont val="Times New Roman"/>
        <family val="1"/>
      </rPr>
      <t>P</t>
    </r>
  </si>
  <si>
    <t xml:space="preserve">2011/12 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</si>
  <si>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</si>
  <si>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</si>
  <si>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</si>
  <si>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</si>
  <si>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</si>
  <si>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</si>
  <si>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</si>
  <si>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</si>
  <si>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</si>
  <si>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</si>
  <si>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</si>
  <si>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</si>
  <si>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</si>
  <si>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</si>
  <si>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</si>
  <si>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Among Others'#</t>
  </si>
  <si>
    <t># Interbank transaction among A &amp; B, A &amp; C, B &amp; B, B &amp; C and C &amp; C class banks and financial institutions.</t>
  </si>
  <si>
    <t>**  Base: July 16, 2006</t>
  </si>
  <si>
    <t>***Base: August 24, 2008</t>
  </si>
  <si>
    <t>Interest rate = Weighted average interest rate</t>
  </si>
  <si>
    <t>R= Revised</t>
  </si>
  <si>
    <t xml:space="preserve">P=Provisional   </t>
  </si>
  <si>
    <t>A. Ordinary Share</t>
  </si>
  <si>
    <t xml:space="preserve">      Kankrebihar Bikas Bank Ltd.</t>
  </si>
  <si>
    <t>2069-05-14</t>
  </si>
  <si>
    <t xml:space="preserve">      Innovative Development Bank Ltd.</t>
  </si>
  <si>
    <t>2069-05-17</t>
  </si>
  <si>
    <t xml:space="preserve">      Reliance Finance Ltd.</t>
  </si>
  <si>
    <t>2069-05-20</t>
  </si>
  <si>
    <t xml:space="preserve">      International Development Bank Ltd.</t>
  </si>
  <si>
    <t>2069-05-24</t>
  </si>
  <si>
    <t>B. Right Share</t>
  </si>
  <si>
    <t>12.1  </t>
  </si>
  <si>
    <t>49.67  </t>
  </si>
  <si>
    <t>50.33  </t>
  </si>
  <si>
    <t>44.49  </t>
  </si>
  <si>
    <t>55.51  </t>
  </si>
  <si>
    <t>10.5  </t>
  </si>
  <si>
    <t>(Rs in million)</t>
  </si>
  <si>
    <t>180.8  </t>
  </si>
  <si>
    <t>-1.1  </t>
  </si>
  <si>
    <t>4.4  </t>
  </si>
  <si>
    <t>139.4  </t>
  </si>
  <si>
    <t>178.5  </t>
  </si>
  <si>
    <t>156.4  </t>
  </si>
  <si>
    <t>179.9  </t>
  </si>
  <si>
    <t>135.7  </t>
  </si>
  <si>
    <t>172.0  </t>
  </si>
  <si>
    <t>80.3  </t>
  </si>
  <si>
    <t>2069-06-14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</si>
  <si>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-0.1 million</t>
    </r>
  </si>
  <si>
    <t>Percent change</t>
  </si>
  <si>
    <t>Imports from India against Payment in US Dollar</t>
  </si>
  <si>
    <t>†    The ratio for 2012 is calculated on the basis of GDP for 2011/12.</t>
  </si>
  <si>
    <t xml:space="preserve">     Civic Development Bank Ltd.</t>
  </si>
  <si>
    <t>P: Provisional</t>
  </si>
  <si>
    <t>180.5  </t>
  </si>
  <si>
    <t>46.82  </t>
  </si>
  <si>
    <t>5.65  </t>
  </si>
  <si>
    <t>235.7  </t>
  </si>
  <si>
    <t>193.8  </t>
  </si>
  <si>
    <t>190.9  </t>
  </si>
  <si>
    <t>2.23  </t>
  </si>
  <si>
    <t>194.4  </t>
  </si>
  <si>
    <t>185.0  </t>
  </si>
  <si>
    <t>15.2  </t>
  </si>
  <si>
    <t>-0.8  </t>
  </si>
  <si>
    <t>158.1  </t>
  </si>
  <si>
    <t xml:space="preserve">* Change in reserve net is derived by netting out  reserves and related items (Group E) and currency and deposits (under Group C) with </t>
  </si>
  <si>
    <t>adjustment of valuation gain/loss.</t>
  </si>
  <si>
    <t>Changes in reserve net ( - increase )*</t>
  </si>
  <si>
    <t>10.4  </t>
  </si>
  <si>
    <t>211.4  </t>
  </si>
  <si>
    <t>187.8  </t>
  </si>
  <si>
    <t>0.4  </t>
  </si>
  <si>
    <t>215.3  </t>
  </si>
  <si>
    <t>291.4  </t>
  </si>
  <si>
    <t>192.1  </t>
  </si>
  <si>
    <t>217.6  </t>
  </si>
  <si>
    <t>209.3  </t>
  </si>
  <si>
    <t>190.8  </t>
  </si>
  <si>
    <t>217.9  </t>
  </si>
  <si>
    <t>236.6  </t>
  </si>
  <si>
    <t>273.1  </t>
  </si>
  <si>
    <t>0.6  </t>
  </si>
  <si>
    <t>198.9  </t>
  </si>
  <si>
    <t>11.5  </t>
  </si>
  <si>
    <t>9.2  </t>
  </si>
  <si>
    <t>139.9  </t>
  </si>
  <si>
    <t>156.9  </t>
  </si>
  <si>
    <t>182.2  </t>
  </si>
  <si>
    <t>10.0  </t>
  </si>
  <si>
    <t>158.0  </t>
  </si>
  <si>
    <t>158.2  </t>
  </si>
  <si>
    <t>174.1  </t>
  </si>
  <si>
    <t>186.1  </t>
  </si>
  <si>
    <t>204.7  </t>
  </si>
  <si>
    <t>153.3  </t>
  </si>
  <si>
    <t>Nov/Dec</t>
  </si>
  <si>
    <t>Nov./Dec.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</si>
  <si>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</si>
  <si>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</si>
  <si>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</si>
  <si>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</si>
  <si>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</si>
  <si>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r>
      <t xml:space="preserve">2012/13 </t>
    </r>
    <r>
      <rPr>
        <vertAlign val="superscript"/>
        <sz val="10"/>
        <rFont val="Times New Roman"/>
        <family val="1"/>
      </rPr>
      <t>P</t>
    </r>
  </si>
  <si>
    <t>183.5  </t>
  </si>
  <si>
    <t>183.7  </t>
  </si>
  <si>
    <t>9.6  </t>
  </si>
  <si>
    <t>-0.2  </t>
  </si>
  <si>
    <t>47.26  </t>
  </si>
  <si>
    <t>196.3  </t>
  </si>
  <si>
    <t>215.1  </t>
  </si>
  <si>
    <t>52.74  </t>
  </si>
  <si>
    <t>159.5  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</si>
  <si>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</si>
  <si>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</si>
  <si>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</si>
  <si>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</si>
  <si>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</si>
  <si>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</si>
  <si>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</si>
  <si>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</si>
  <si>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</si>
  <si>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</si>
  <si>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</si>
  <si>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</si>
  <si>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</si>
  <si>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</si>
  <si>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</si>
  <si>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</si>
  <si>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</si>
  <si>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</si>
  <si>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</si>
  <si>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</si>
  <si>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</si>
  <si>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</si>
  <si>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</si>
  <si>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</si>
  <si>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</si>
  <si>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</si>
  <si>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</si>
  <si>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</si>
  <si>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</si>
  <si>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</si>
  <si>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</si>
  <si>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</si>
  <si>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</si>
  <si>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</si>
  <si>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</si>
  <si>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</si>
  <si>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</si>
  <si>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</si>
  <si>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</si>
  <si>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</si>
  <si>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</si>
  <si>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</si>
  <si>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</si>
  <si>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</si>
  <si>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</si>
  <si>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</si>
  <si>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</si>
  <si>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</si>
  <si>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</si>
  <si>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</si>
  <si>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</si>
  <si>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</si>
  <si>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</si>
  <si>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</si>
  <si>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</si>
  <si>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</si>
  <si>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</si>
  <si>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</si>
  <si>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</si>
  <si>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</si>
  <si>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</si>
  <si>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</si>
  <si>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</si>
  <si>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</si>
  <si>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</si>
  <si>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</si>
  <si>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</si>
  <si>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</si>
  <si>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</si>
  <si>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</si>
  <si>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</si>
  <si>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</si>
  <si>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</si>
  <si>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</si>
  <si>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</si>
  <si>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</si>
  <si>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</si>
  <si>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</si>
  <si>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</si>
  <si>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</si>
  <si>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</si>
  <si>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</si>
  <si>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</si>
  <si>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</si>
  <si>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</si>
  <si>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</si>
  <si>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</si>
  <si>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</si>
  <si>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</si>
  <si>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</si>
  <si>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</si>
  <si>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</si>
  <si>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</si>
  <si>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</si>
  <si>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</si>
  <si>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</si>
  <si>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</si>
  <si>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</si>
  <si>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</si>
  <si>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</si>
  <si>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</si>
  <si>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</si>
  <si>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</si>
  <si>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</si>
  <si>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</si>
  <si>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</si>
  <si>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</si>
  <si>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</si>
  <si>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</si>
  <si>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</si>
  <si>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</si>
  <si>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</si>
  <si>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</si>
  <si>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</si>
  <si>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</si>
  <si>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</si>
  <si>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</si>
  <si>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</si>
  <si>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</si>
  <si>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</si>
  <si>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</si>
  <si>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</si>
  <si>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</si>
  <si>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</si>
  <si>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</si>
  <si>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</si>
  <si>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</si>
  <si>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</si>
  <si>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</si>
  <si>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</si>
  <si>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</si>
  <si>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</si>
  <si>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</si>
  <si>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</si>
  <si>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</si>
  <si>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</si>
  <si>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</si>
  <si>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</si>
  <si>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</si>
  <si>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</si>
  <si>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</si>
  <si>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</si>
  <si>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</si>
  <si>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</si>
  <si>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</si>
  <si>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</si>
  <si>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</si>
  <si>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</si>
  <si>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</si>
  <si>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</si>
  <si>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</si>
  <si>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</si>
  <si>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</si>
  <si>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</si>
  <si>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</si>
  <si>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</si>
  <si>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</si>
  <si>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</si>
  <si>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</si>
  <si>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</si>
  <si>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</si>
  <si>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</si>
  <si>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</si>
  <si>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</si>
  <si>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</si>
  <si>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</si>
  <si>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</si>
  <si>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</si>
  <si>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</si>
  <si>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</si>
  <si>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</si>
  <si>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</si>
  <si>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</si>
  <si>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</si>
  <si>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</si>
  <si>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11.9  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</si>
  <si>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</si>
  <si>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</si>
  <si>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</si>
  <si>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</si>
  <si>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</si>
  <si>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</si>
  <si>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</si>
  <si>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</si>
  <si>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</si>
  <si>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</si>
  <si>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</si>
  <si>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</si>
  <si>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</si>
  <si>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</si>
  <si>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</si>
  <si>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</si>
  <si>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</si>
  <si>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</si>
  <si>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</si>
  <si>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</si>
  <si>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</si>
  <si>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</si>
  <si>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</si>
  <si>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</si>
  <si>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</si>
  <si>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</si>
  <si>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</si>
  <si>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</si>
  <si>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</si>
  <si>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</si>
  <si>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</si>
  <si>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</si>
  <si>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</si>
  <si>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</si>
  <si>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</si>
  <si>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</si>
  <si>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Local Authorities' Account (LAA)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</si>
  <si>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</si>
  <si>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</si>
  <si>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</si>
  <si>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</si>
  <si>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</si>
  <si>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</si>
  <si>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</si>
  <si>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</si>
  <si>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</si>
  <si>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r>
      <t>2012/13</t>
    </r>
    <r>
      <rPr>
        <b/>
        <vertAlign val="superscript"/>
        <sz val="10"/>
        <rFont val="Times New Roman"/>
        <family val="1"/>
      </rPr>
      <t>P</t>
    </r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</si>
  <si>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</si>
  <si>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</si>
  <si>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</si>
  <si>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</si>
  <si>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</si>
  <si>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</si>
  <si>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</si>
  <si>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</si>
  <si>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</si>
  <si>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</si>
  <si>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</si>
  <si>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</si>
  <si>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</si>
  <si>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</si>
  <si>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</si>
  <si>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</si>
  <si>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</si>
  <si>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</si>
  <si>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</si>
  <si>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</si>
  <si>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</si>
  <si>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</si>
  <si>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</si>
  <si>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</si>
  <si>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</si>
  <si>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</si>
  <si>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</si>
  <si>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</si>
  <si>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</si>
  <si>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</si>
  <si>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</si>
  <si>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</si>
  <si>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</si>
  <si>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</si>
  <si>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</si>
  <si>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</si>
  <si>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</si>
  <si>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</si>
  <si>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</si>
  <si>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</si>
  <si>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</si>
  <si>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</si>
  <si>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</si>
  <si>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</si>
  <si>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</si>
  <si>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</si>
  <si>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</si>
  <si>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</si>
  <si>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</si>
  <si>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</si>
  <si>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</si>
  <si>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</si>
  <si>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</si>
  <si>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</si>
  <si>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</si>
  <si>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</si>
  <si>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</si>
  <si>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</si>
  <si>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</si>
  <si>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</si>
  <si>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</si>
  <si>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</si>
  <si>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</si>
  <si>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</si>
  <si>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</si>
  <si>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</si>
  <si>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</si>
  <si>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</si>
  <si>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</si>
  <si>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</si>
  <si>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</si>
  <si>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</si>
  <si>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</si>
  <si>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</si>
  <si>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</si>
  <si>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</si>
  <si>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</si>
  <si>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</si>
  <si>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</si>
  <si>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</si>
  <si>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</si>
  <si>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</si>
  <si>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>7. Non Profit Organisations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</si>
  <si>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</si>
  <si>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</si>
  <si>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</si>
  <si>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</si>
  <si>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</si>
  <si>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</si>
  <si>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</si>
  <si>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</si>
  <si>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</si>
  <si>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</si>
  <si>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</si>
  <si>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</si>
  <si>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</si>
  <si>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</si>
  <si>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</si>
  <si>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</si>
  <si>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</si>
  <si>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Rs in million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</si>
  <si>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</si>
  <si>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</si>
  <si>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</si>
  <si>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</si>
  <si>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</si>
  <si>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</si>
  <si>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</si>
  <si>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</si>
  <si>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</si>
  <si>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</si>
  <si>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</si>
  <si>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</si>
  <si>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</si>
  <si>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142.6  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</si>
  <si>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</si>
  <si>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</si>
  <si>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</si>
  <si>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</si>
  <si>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</si>
  <si>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</si>
  <si>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</si>
  <si>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</si>
  <si>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</si>
  <si>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</si>
  <si>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</si>
  <si>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(1995/96 = 100)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</si>
  <si>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</si>
  <si>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</si>
  <si>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</si>
  <si>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</si>
  <si>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</si>
  <si>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</si>
  <si>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</si>
  <si>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</si>
  <si>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</si>
  <si>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</si>
  <si>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</si>
  <si>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</si>
  <si>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</si>
  <si>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</si>
  <si>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R=Revised, P= Povisional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</si>
  <si>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</si>
  <si>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</si>
  <si>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</si>
  <si>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</si>
  <si>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</si>
  <si>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</si>
  <si>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</si>
  <si>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</si>
  <si>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</si>
  <si>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>Deficits(-) Surplus(+)</t>
  </si>
  <si>
    <t>* Includes internal loan, external borrowing and investment.</t>
  </si>
  <si>
    <t>* * After adjusting exchange valuation gain/loss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</si>
  <si>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</si>
  <si>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</si>
  <si>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</si>
  <si>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</si>
  <si>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</si>
  <si>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</si>
  <si>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</si>
  <si>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</si>
  <si>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</si>
  <si>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</si>
  <si>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6.Change in NFA (before adj. ex. val.)*</t>
  </si>
  <si>
    <t xml:space="preserve">7.Exchange Valuation </t>
  </si>
  <si>
    <t>8.Change in NFA (6+7)**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</si>
  <si>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</si>
  <si>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</si>
  <si>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</si>
  <si>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</si>
  <si>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</si>
  <si>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</si>
  <si>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</si>
  <si>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</si>
  <si>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</si>
  <si>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</si>
  <si>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</si>
  <si>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</si>
  <si>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</si>
  <si>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</si>
  <si>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</si>
  <si>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</si>
  <si>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</si>
  <si>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</si>
  <si>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</si>
  <si>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</si>
  <si>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</si>
  <si>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</si>
  <si>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</si>
  <si>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</si>
  <si>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</si>
  <si>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</si>
  <si>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</si>
  <si>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</si>
  <si>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</si>
  <si>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</si>
  <si>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</si>
  <si>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</si>
  <si>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</si>
  <si>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</si>
  <si>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</si>
  <si>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</si>
  <si>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</si>
  <si>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</si>
  <si>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</si>
  <si>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</si>
  <si>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</si>
  <si>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</si>
  <si>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</si>
  <si>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</si>
  <si>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</si>
  <si>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</si>
  <si>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</si>
  <si>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</si>
  <si>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</si>
  <si>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</si>
  <si>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</si>
  <si>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</si>
  <si>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</si>
  <si>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</si>
  <si>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</si>
  <si>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</si>
  <si>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</si>
  <si>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</si>
  <si>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</si>
  <si>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</si>
  <si>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</si>
  <si>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</si>
  <si>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</si>
  <si>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</si>
  <si>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</si>
  <si>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</si>
  <si>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</si>
  <si>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</si>
  <si>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</si>
  <si>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</si>
  <si>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</si>
  <si>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</si>
  <si>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</si>
  <si>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</si>
  <si>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</si>
  <si>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</si>
  <si>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</si>
  <si>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</si>
  <si>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</si>
  <si>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</si>
  <si>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</si>
  <si>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</si>
  <si>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</si>
  <si>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</si>
  <si>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</si>
  <si>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</si>
  <si>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US$ in million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</si>
  <si>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</si>
  <si>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</si>
  <si>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</si>
  <si>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</si>
  <si>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</si>
  <si>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</si>
  <si>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</si>
  <si>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</si>
  <si>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</si>
  <si>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</si>
  <si>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</si>
  <si>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</si>
  <si>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</si>
  <si>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</si>
  <si>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</si>
  <si>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</si>
  <si>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</si>
  <si>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</si>
  <si>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</si>
  <si>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</si>
  <si>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</si>
  <si>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</si>
  <si>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</si>
  <si>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</si>
  <si>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</si>
  <si>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</si>
  <si>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</si>
  <si>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</si>
  <si>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</si>
  <si>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</si>
  <si>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</si>
  <si>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</si>
  <si>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</si>
  <si>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</si>
  <si>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</si>
  <si>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</si>
  <si>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</si>
  <si>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</si>
  <si>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</si>
  <si>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</si>
  <si>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</si>
  <si>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</si>
  <si>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</si>
  <si>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</si>
  <si>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</si>
  <si>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</si>
  <si>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</si>
  <si>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</si>
  <si>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</si>
  <si>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</si>
  <si>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</si>
  <si>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</si>
  <si>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</si>
  <si>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</si>
  <si>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</si>
  <si>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</si>
  <si>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</si>
  <si>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</si>
  <si>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</si>
  <si>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</si>
  <si>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</si>
  <si>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</si>
  <si>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</si>
  <si>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</si>
  <si>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</si>
  <si>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</si>
  <si>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</si>
  <si>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</si>
  <si>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</si>
  <si>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</si>
  <si>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</si>
  <si>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</si>
  <si>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</si>
  <si>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</si>
  <si>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</si>
  <si>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</si>
  <si>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</si>
  <si>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</si>
  <si>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</si>
  <si>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</si>
  <si>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</si>
  <si>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</si>
  <si>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      Meat &amp; Fish</t>
  </si>
  <si>
    <t>5.70  </t>
  </si>
  <si>
    <t>0.8  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</si>
  <si>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</si>
  <si>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</si>
  <si>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</si>
  <si>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</si>
  <si>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</si>
  <si>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</si>
  <si>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</si>
  <si>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</si>
  <si>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</si>
  <si>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</si>
  <si>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</si>
  <si>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</si>
  <si>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</si>
  <si>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</si>
  <si>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</si>
  <si>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</si>
  <si>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</si>
  <si>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</si>
  <si>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</si>
  <si>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</si>
  <si>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</si>
  <si>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</si>
  <si>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</si>
  <si>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</si>
  <si>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</si>
  <si>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</si>
  <si>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</si>
  <si>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</si>
  <si>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</si>
  <si>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</si>
  <si>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</si>
  <si>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</si>
  <si>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</si>
  <si>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</si>
  <si>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</si>
  <si>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</si>
  <si>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</si>
  <si>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</si>
  <si>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</si>
  <si>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</si>
  <si>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</si>
  <si>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</si>
  <si>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</si>
  <si>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</si>
  <si>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</si>
  <si>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</si>
  <si>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</si>
  <si>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</si>
  <si>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</si>
  <si>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</si>
  <si>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</si>
  <si>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</si>
  <si>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</si>
  <si>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</si>
  <si>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</si>
  <si>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</si>
  <si>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</si>
  <si>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</si>
  <si>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</si>
  <si>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</si>
  <si>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</si>
  <si>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</si>
  <si>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</si>
  <si>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</si>
  <si>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</si>
  <si>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</si>
  <si>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</si>
  <si>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</si>
  <si>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</si>
  <si>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</si>
  <si>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</si>
  <si>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</si>
  <si>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</si>
  <si>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</si>
  <si>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</si>
  <si>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</si>
  <si>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</si>
  <si>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</si>
  <si>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</si>
  <si>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</si>
  <si>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</si>
  <si>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</si>
  <si>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</si>
  <si>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</si>
  <si>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</si>
  <si>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</si>
  <si>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</si>
  <si>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</si>
  <si>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</si>
  <si>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</si>
  <si>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</si>
  <si>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</si>
  <si>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</si>
  <si>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</si>
  <si>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</si>
  <si>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Outstanding Domestic Debt of the GON</t>
  </si>
  <si>
    <t>Table 22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</si>
  <si>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</si>
  <si>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</si>
  <si>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</si>
  <si>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</si>
  <si>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</si>
  <si>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</si>
  <si>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</si>
  <si>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</si>
  <si>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</si>
  <si>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</si>
  <si>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</si>
  <si>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</si>
  <si>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</si>
  <si>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</si>
  <si>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</si>
  <si>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</si>
  <si>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</si>
  <si>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</si>
  <si>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</si>
  <si>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</si>
  <si>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</si>
  <si>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</si>
  <si>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</si>
  <si>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</si>
  <si>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</si>
  <si>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</si>
  <si>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</si>
  <si>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</si>
  <si>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</si>
  <si>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</si>
  <si>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</si>
  <si>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</si>
  <si>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</si>
  <si>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</si>
  <si>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</si>
  <si>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</si>
  <si>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</si>
  <si>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</si>
  <si>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</si>
  <si>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</si>
  <si>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</si>
  <si>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</si>
  <si>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</si>
  <si>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</si>
  <si>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</si>
  <si>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</si>
  <si>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</si>
  <si>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</si>
  <si>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</si>
  <si>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</si>
  <si>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</si>
  <si>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</si>
  <si>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</si>
  <si>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</si>
  <si>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</si>
  <si>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</si>
  <si>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</si>
  <si>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</si>
  <si>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</si>
  <si>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</si>
  <si>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</si>
  <si>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</si>
  <si>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</si>
  <si>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</si>
  <si>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</si>
  <si>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</si>
  <si>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</si>
  <si>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</si>
  <si>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</si>
  <si>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</si>
  <si>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</si>
  <si>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</si>
  <si>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</si>
  <si>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</si>
  <si>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</si>
  <si>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</si>
  <si>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</si>
  <si>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</si>
  <si>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</si>
  <si>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</si>
  <si>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</si>
  <si>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</si>
  <si>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</si>
  <si>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</si>
  <si>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</si>
  <si>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</si>
  <si>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</si>
  <si>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</si>
  <si>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</si>
  <si>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</si>
  <si>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</si>
  <si>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</si>
  <si>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</si>
  <si>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</si>
  <si>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</si>
  <si>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</si>
  <si>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</si>
  <si>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</si>
  <si>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</si>
  <si>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</si>
  <si>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</si>
  <si>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</si>
  <si>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</si>
  <si>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</si>
  <si>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</si>
  <si>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</si>
  <si>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</si>
  <si>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</si>
  <si>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</si>
  <si>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</si>
  <si>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</si>
  <si>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</si>
  <si>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</si>
  <si>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</si>
  <si>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</si>
  <si>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</si>
  <si>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</si>
  <si>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</si>
  <si>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</si>
  <si>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</si>
  <si>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</si>
  <si>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</si>
  <si>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</si>
  <si>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</si>
  <si>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</si>
  <si>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</si>
  <si>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</si>
  <si>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</si>
  <si>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</si>
  <si>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</si>
  <si>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</si>
  <si>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</si>
  <si>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</si>
  <si>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</si>
  <si>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</si>
  <si>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</si>
  <si>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</si>
  <si>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</si>
  <si>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</si>
  <si>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</si>
  <si>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</si>
  <si>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</si>
  <si>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</si>
  <si>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</si>
  <si>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</si>
  <si>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</si>
  <si>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</si>
  <si>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</si>
  <si>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</si>
  <si>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</si>
  <si>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</si>
  <si>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</si>
  <si>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</si>
  <si>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</si>
  <si>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</si>
  <si>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</si>
  <si>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</si>
  <si>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</si>
  <si>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</si>
  <si>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</si>
  <si>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</si>
  <si>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</si>
  <si>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</si>
  <si>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</si>
  <si>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</si>
  <si>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</si>
  <si>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</si>
  <si>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</si>
  <si>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</si>
  <si>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</si>
  <si>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</si>
  <si>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</si>
  <si>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</si>
  <si>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National/Citizen SCs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</si>
  <si>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</si>
  <si>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</si>
  <si>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</si>
  <si>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</si>
  <si>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</si>
  <si>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</si>
  <si>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</si>
  <si>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</si>
  <si>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</si>
  <si>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</si>
  <si>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</si>
  <si>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</si>
  <si>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</si>
  <si>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</si>
  <si>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</si>
  <si>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</si>
  <si>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</si>
  <si>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</si>
  <si>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</si>
  <si>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180.1  </t>
  </si>
  <si>
    <t>159.9  </t>
  </si>
  <si>
    <t>214.3  </t>
  </si>
  <si>
    <t>174.2  </t>
  </si>
  <si>
    <t>174.5  </t>
  </si>
  <si>
    <t>11.2  </t>
  </si>
  <si>
    <t>179.3  </t>
  </si>
  <si>
    <t>7.5  </t>
  </si>
  <si>
    <t>8.7  </t>
  </si>
  <si>
    <r>
      <t>2012/13</t>
    </r>
    <r>
      <rPr>
        <vertAlign val="superscript"/>
        <sz val="10"/>
        <rFont val="Times New Roman"/>
        <family val="1"/>
      </rPr>
      <t>P</t>
    </r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</si>
  <si>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</si>
  <si>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</si>
  <si>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</si>
  <si>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</si>
  <si>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</si>
  <si>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</si>
  <si>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</si>
  <si>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</si>
  <si>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</si>
  <si>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</si>
  <si>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</si>
  <si>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</si>
  <si>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</si>
  <si>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</si>
  <si>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</si>
  <si>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</si>
  <si>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</si>
  <si>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</si>
  <si>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</si>
  <si>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</si>
  <si>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</si>
  <si>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</si>
  <si>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</si>
  <si>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</si>
  <si>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</si>
  <si>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</si>
  <si>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</si>
  <si>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</si>
  <si>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</si>
  <si>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</si>
  <si>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</si>
  <si>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</si>
  <si>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</si>
  <si>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</si>
  <si>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</si>
  <si>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</si>
  <si>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</si>
  <si>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</si>
  <si>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</si>
  <si>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</si>
  <si>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</si>
  <si>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</si>
  <si>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</si>
  <si>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</si>
  <si>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</si>
  <si>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</si>
  <si>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</si>
  <si>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</si>
  <si>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</si>
  <si>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</si>
  <si>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</si>
  <si>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</si>
  <si>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</si>
  <si>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</si>
  <si>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</si>
  <si>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</si>
  <si>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</si>
  <si>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</si>
  <si>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</si>
  <si>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</si>
  <si>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</si>
  <si>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</si>
  <si>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</si>
  <si>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</si>
  <si>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</si>
  <si>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</si>
  <si>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</si>
  <si>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</si>
  <si>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</si>
  <si>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</si>
  <si>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</si>
  <si>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</si>
  <si>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</si>
  <si>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</si>
  <si>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</si>
  <si>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</si>
  <si>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</si>
  <si>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</si>
  <si>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</si>
  <si>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</si>
  <si>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</si>
  <si>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</si>
  <si>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</si>
  <si>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</si>
  <si>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 xml:space="preserve">    3.1 Deposit collection Institution</t>
  </si>
  <si>
    <t xml:space="preserve">    3.2 Non-Deposit Financial Institutions</t>
  </si>
  <si>
    <t xml:space="preserve">           c. Citizen Investment Trust</t>
  </si>
  <si>
    <t xml:space="preserve">           d. Others</t>
  </si>
  <si>
    <t xml:space="preserve">    3.3 Other Financial Institutions</t>
  </si>
  <si>
    <t>4. Government Corporations</t>
  </si>
  <si>
    <t>5. Non Government Corporations</t>
  </si>
  <si>
    <t>6. Inter Bank Deposits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</si>
  <si>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</si>
  <si>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</si>
  <si>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</si>
  <si>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</si>
  <si>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</si>
  <si>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</si>
  <si>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</si>
  <si>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</si>
  <si>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</si>
  <si>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</si>
  <si>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</si>
  <si>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</si>
  <si>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</si>
  <si>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</si>
  <si>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</si>
  <si>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</si>
  <si>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</si>
  <si>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</si>
  <si>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</si>
  <si>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</si>
  <si>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</si>
  <si>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</si>
  <si>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</si>
  <si>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</si>
  <si>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</si>
  <si>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</si>
  <si>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</si>
  <si>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</si>
  <si>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</si>
  <si>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</si>
  <si>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</si>
  <si>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</si>
  <si>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</si>
  <si>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</si>
  <si>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</si>
  <si>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</si>
  <si>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</si>
  <si>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</si>
  <si>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</si>
  <si>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</si>
  <si>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</si>
  <si>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</si>
  <si>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</si>
  <si>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</si>
  <si>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</si>
  <si>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</si>
  <si>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</si>
  <si>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</si>
  <si>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</si>
  <si>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</si>
  <si>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</si>
  <si>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</si>
  <si>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</si>
  <si>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</si>
  <si>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</si>
  <si>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</si>
  <si>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</si>
  <si>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</si>
  <si>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</si>
  <si>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</si>
  <si>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</si>
  <si>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</si>
  <si>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</si>
  <si>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</si>
  <si>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</si>
  <si>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</si>
  <si>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</si>
  <si>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</si>
  <si>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</si>
  <si>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</si>
  <si>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</si>
  <si>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</si>
  <si>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</si>
  <si>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</si>
  <si>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</si>
  <si>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</si>
  <si>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</si>
  <si>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</si>
  <si>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</si>
  <si>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</si>
  <si>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</si>
  <si>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</si>
  <si>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</si>
  <si>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</si>
  <si>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</si>
  <si>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</si>
  <si>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</si>
  <si>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</si>
  <si>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</si>
  <si>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</si>
  <si>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</si>
  <si>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</si>
  <si>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</si>
  <si>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</si>
  <si>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</si>
  <si>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</si>
  <si>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</si>
  <si>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</si>
  <si>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</si>
  <si>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</si>
  <si>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</si>
  <si>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</si>
  <si>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</si>
  <si>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</si>
  <si>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</si>
  <si>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</si>
  <si>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</si>
  <si>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TRB_91 Days</t>
  </si>
  <si>
    <t>TRB_364 Days</t>
  </si>
  <si>
    <t>Annual average</t>
  </si>
  <si>
    <t xml:space="preserve"> Inter-bank Transaction Amount &amp; Weighted Average Interest Rate</t>
  </si>
  <si>
    <t>A &amp; A</t>
  </si>
  <si>
    <t>A &amp; B</t>
  </si>
  <si>
    <t>A &amp; C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</si>
  <si>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</si>
  <si>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</si>
  <si>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</si>
  <si>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</si>
  <si>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</si>
  <si>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</si>
  <si>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</si>
  <si>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</si>
  <si>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</si>
  <si>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</si>
  <si>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</si>
  <si>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</si>
  <si>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5.0-9.6</t>
  </si>
  <si>
    <t>6.0-10.1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</si>
  <si>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</si>
  <si>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</si>
  <si>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</si>
  <si>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</si>
  <si>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Foreign Exchange Intervention</t>
  </si>
  <si>
    <t>( in million)</t>
  </si>
  <si>
    <t>US$</t>
  </si>
  <si>
    <t>Nrs.</t>
  </si>
  <si>
    <t xml:space="preserve">Indian Currency Purchase </t>
  </si>
  <si>
    <t>2012/13*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</si>
  <si>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</si>
  <si>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</si>
  <si>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</si>
  <si>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</si>
  <si>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</si>
  <si>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</si>
  <si>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Note: Government budgetary operations have been reported as per the Government Finance Statistics, 2001</t>
  </si>
  <si>
    <t>Mid-Jan</t>
  </si>
  <si>
    <t>164.0  </t>
  </si>
  <si>
    <t>9.8  </t>
  </si>
  <si>
    <t>209.2  </t>
  </si>
  <si>
    <t>-1.0  </t>
  </si>
  <si>
    <t>176.8  </t>
  </si>
  <si>
    <t>189.2  </t>
  </si>
  <si>
    <t>194.5  </t>
  </si>
  <si>
    <t>214.0  </t>
  </si>
  <si>
    <t>1.2  </t>
  </si>
  <si>
    <t>235.8  </t>
  </si>
  <si>
    <t>262.8  </t>
  </si>
  <si>
    <t>-5.1  </t>
  </si>
  <si>
    <t>221.0  </t>
  </si>
  <si>
    <t>189.1  </t>
  </si>
  <si>
    <t>210.2  </t>
  </si>
  <si>
    <t>165.6  </t>
  </si>
  <si>
    <t>190.0  </t>
  </si>
  <si>
    <t>201.2  </t>
  </si>
  <si>
    <t>213.1  </t>
  </si>
  <si>
    <t>244.4  </t>
  </si>
  <si>
    <t>270.0  </t>
  </si>
  <si>
    <t>195.4  </t>
  </si>
  <si>
    <t>198.5  </t>
  </si>
  <si>
    <t>175.0  </t>
  </si>
  <si>
    <t>195.5  </t>
  </si>
  <si>
    <t>6.7  </t>
  </si>
  <si>
    <t>11.7  </t>
  </si>
  <si>
    <t>139.0  </t>
  </si>
  <si>
    <t>151.8  </t>
  </si>
  <si>
    <t>158.5  </t>
  </si>
  <si>
    <t>6.4  </t>
  </si>
  <si>
    <t>179.5  </t>
  </si>
  <si>
    <t>195.6  </t>
  </si>
  <si>
    <t>217.8  </t>
  </si>
  <si>
    <t>9.0  </t>
  </si>
  <si>
    <t>209.1  </t>
  </si>
  <si>
    <t>9.3  </t>
  </si>
  <si>
    <t>143.5  </t>
  </si>
  <si>
    <t>2.6  </t>
  </si>
  <si>
    <t>10.2  </t>
  </si>
  <si>
    <t>164.3  </t>
  </si>
  <si>
    <t>183.3  </t>
  </si>
  <si>
    <t>4.8  </t>
  </si>
  <si>
    <t>2.7  </t>
  </si>
  <si>
    <t>140.1  </t>
  </si>
  <si>
    <t>157.3  </t>
  </si>
  <si>
    <t>164.4  </t>
  </si>
  <si>
    <t>185.9  </t>
  </si>
  <si>
    <t>121.2  </t>
  </si>
  <si>
    <t>129.0  </t>
  </si>
  <si>
    <t>137.3  </t>
  </si>
  <si>
    <t>6.5  </t>
  </si>
  <si>
    <t>135.8  </t>
  </si>
  <si>
    <t>159.1  </t>
  </si>
  <si>
    <t>175.4  </t>
  </si>
  <si>
    <t>2.0  </t>
  </si>
  <si>
    <t>89.7  </t>
  </si>
  <si>
    <t>82.4  </t>
  </si>
  <si>
    <t>80.7  </t>
  </si>
  <si>
    <t>-8.2  </t>
  </si>
  <si>
    <t>-2.1  </t>
  </si>
  <si>
    <t>130.1  </t>
  </si>
  <si>
    <t>144.3  </t>
  </si>
  <si>
    <t>161.4  </t>
  </si>
  <si>
    <t>171.0  </t>
  </si>
  <si>
    <t>6.6  </t>
  </si>
  <si>
    <t>202.8  </t>
  </si>
  <si>
    <t>216.9  </t>
  </si>
  <si>
    <t>145.1  </t>
  </si>
  <si>
    <t>160.3  </t>
  </si>
  <si>
    <t>1.3  </t>
  </si>
  <si>
    <t>156.6  </t>
  </si>
  <si>
    <t>179.7  </t>
  </si>
  <si>
    <t>201.4  </t>
  </si>
  <si>
    <t>-1.6  </t>
  </si>
  <si>
    <t>140.5  </t>
  </si>
  <si>
    <t>155.4  </t>
  </si>
  <si>
    <t>10.6  </t>
  </si>
  <si>
    <t>168.2  </t>
  </si>
  <si>
    <t>183.4  </t>
  </si>
  <si>
    <t>213.4  </t>
  </si>
  <si>
    <t>132.1  </t>
  </si>
  <si>
    <t>146.5  </t>
  </si>
  <si>
    <t>160.2  </t>
  </si>
  <si>
    <t>Dec/Jan</t>
  </si>
  <si>
    <t>Dec./Jan.</t>
  </si>
  <si>
    <t>Mid-Jul To Mid-Jan</t>
  </si>
  <si>
    <t>5-9.5</t>
  </si>
  <si>
    <t>Seven Months</t>
  </si>
  <si>
    <t xml:space="preserve"> +     Based on data reported by 8 offices of NRB, 66 out of total 66 branches of Rastriya Banijya Bank Limited, 44 out of total 44 branches of Nepal Bank Limited, 5 branches of Everest Bank Limited and 1-1 branch each from Nepal Bangladesh Bank Limited and Global Bank Limited conducting government transactions.</t>
  </si>
  <si>
    <t>2011/12p</t>
  </si>
  <si>
    <t>Other Tax</t>
  </si>
  <si>
    <t>Mid-Feb</t>
  </si>
  <si>
    <t>153.0  </t>
  </si>
  <si>
    <t>163.8  </t>
  </si>
  <si>
    <t>180.3  </t>
  </si>
  <si>
    <t>-0.1  </t>
  </si>
  <si>
    <t>10.1  </t>
  </si>
  <si>
    <t>182.0  </t>
  </si>
  <si>
    <t>189.4  </t>
  </si>
  <si>
    <t>209.6  </t>
  </si>
  <si>
    <t>4.1  </t>
  </si>
  <si>
    <t>10.7  </t>
  </si>
  <si>
    <t>173.4  </t>
  </si>
  <si>
    <t>171.6  </t>
  </si>
  <si>
    <t>-2.9  </t>
  </si>
  <si>
    <t>191.4  </t>
  </si>
  <si>
    <t>213.8  </t>
  </si>
  <si>
    <t>227.4  </t>
  </si>
  <si>
    <t>223.8  </t>
  </si>
  <si>
    <t>260.0  </t>
  </si>
  <si>
    <t>16.2  </t>
  </si>
  <si>
    <t>189.7  </t>
  </si>
  <si>
    <t>198.4  </t>
  </si>
  <si>
    <t>227.0  </t>
  </si>
  <si>
    <t>4.6  </t>
  </si>
  <si>
    <t>2.4  </t>
  </si>
  <si>
    <t>14.4  </t>
  </si>
  <si>
    <t>167.9  </t>
  </si>
  <si>
    <t>197.4  </t>
  </si>
  <si>
    <t>210.7  </t>
  </si>
  <si>
    <t>17.6  </t>
  </si>
  <si>
    <t>145.6  </t>
  </si>
  <si>
    <t>167.7  </t>
  </si>
  <si>
    <t>190.7  </t>
  </si>
  <si>
    <t>13.7  </t>
  </si>
  <si>
    <t>177.8  </t>
  </si>
  <si>
    <t>212.1  </t>
  </si>
  <si>
    <t>14.1  </t>
  </si>
  <si>
    <t>-0.5  </t>
  </si>
  <si>
    <t>223.1  </t>
  </si>
  <si>
    <t>233.4  </t>
  </si>
  <si>
    <t>262.5  </t>
  </si>
  <si>
    <t>-4.5  </t>
  </si>
  <si>
    <t>-2.8  </t>
  </si>
  <si>
    <t>193.4  </t>
  </si>
  <si>
    <t>200.4  </t>
  </si>
  <si>
    <t>-10.2  </t>
  </si>
  <si>
    <t>3.6  </t>
  </si>
  <si>
    <t>1.0  </t>
  </si>
  <si>
    <t>164.9  </t>
  </si>
  <si>
    <t>11.6  </t>
  </si>
  <si>
    <t>212.2  </t>
  </si>
  <si>
    <t>238.0  </t>
  </si>
  <si>
    <t>1.5  </t>
  </si>
  <si>
    <t>131.7  </t>
  </si>
  <si>
    <t>144.4  </t>
  </si>
  <si>
    <t>135.2  </t>
  </si>
  <si>
    <t>142.9  </t>
  </si>
  <si>
    <t>157.4  </t>
  </si>
  <si>
    <t>5.7  </t>
  </si>
  <si>
    <t>164.8  </t>
  </si>
  <si>
    <t>13.6  </t>
  </si>
  <si>
    <t>12.9  </t>
  </si>
  <si>
    <t>160.9  </t>
  </si>
  <si>
    <t>175.5  </t>
  </si>
  <si>
    <t>18.5  </t>
  </si>
  <si>
    <t>119.0  </t>
  </si>
  <si>
    <t>130.9  </t>
  </si>
  <si>
    <t>140.0  </t>
  </si>
  <si>
    <t>6.9  </t>
  </si>
  <si>
    <t>145.4  </t>
  </si>
  <si>
    <t>161.5  </t>
  </si>
  <si>
    <t>11.0  </t>
  </si>
  <si>
    <t>159.3  </t>
  </si>
  <si>
    <t>169.3  </t>
  </si>
  <si>
    <t>186.6  </t>
  </si>
  <si>
    <t>6.3  </t>
  </si>
  <si>
    <t>188.4  </t>
  </si>
  <si>
    <t>218.4  </t>
  </si>
  <si>
    <t>-2.7  </t>
  </si>
  <si>
    <t>0.7  </t>
  </si>
  <si>
    <t>135.6  </t>
  </si>
  <si>
    <t>8.0  </t>
  </si>
  <si>
    <t>9.4  </t>
  </si>
  <si>
    <t>147.5  </t>
  </si>
  <si>
    <t>174.0  </t>
  </si>
  <si>
    <t>175.8  </t>
  </si>
  <si>
    <t>180.4  </t>
  </si>
  <si>
    <t>201.1  </t>
  </si>
  <si>
    <t>128.6  </t>
  </si>
  <si>
    <t>141.1  </t>
  </si>
  <si>
    <t>168.3  </t>
  </si>
  <si>
    <t>8.6  </t>
  </si>
  <si>
    <t>184.8  </t>
  </si>
  <si>
    <t>213.6  </t>
  </si>
  <si>
    <t>132.3  </t>
  </si>
  <si>
    <t>147.4  </t>
  </si>
  <si>
    <t>8.8  </t>
  </si>
  <si>
    <t>Jan/Feb</t>
  </si>
  <si>
    <t>Mid-February 2013</t>
  </si>
  <si>
    <t>Mid-February</t>
  </si>
  <si>
    <t xml:space="preserve">    Civil Bank Ltd</t>
  </si>
  <si>
    <t>2069-08-07</t>
  </si>
  <si>
    <t xml:space="preserve">    Agriculture Development Bank Ltd</t>
  </si>
  <si>
    <t>2069-09-19</t>
  </si>
  <si>
    <t xml:space="preserve">    Swarojgar Laghu Bitta Bikas Bank Ltd</t>
  </si>
  <si>
    <t>2069-10-07</t>
  </si>
  <si>
    <t xml:space="preserve">    Jebills Finance Ltd</t>
  </si>
  <si>
    <t>2069-10-11</t>
  </si>
  <si>
    <t xml:space="preserve">    Commerz &amp; Trust Bank Nepal Ltd</t>
  </si>
  <si>
    <t>2069-10-15</t>
  </si>
  <si>
    <t xml:space="preserve">     Sewa Bikas Bank Ltd</t>
  </si>
  <si>
    <t>2069-10-28</t>
  </si>
  <si>
    <t xml:space="preserve">     Nepal SBI Bank Ltd</t>
  </si>
  <si>
    <t>2069-09-04</t>
  </si>
  <si>
    <t xml:space="preserve">     Laxmi Capital Ltd</t>
  </si>
  <si>
    <t>2069-09-20</t>
  </si>
  <si>
    <t>(January/February)</t>
  </si>
  <si>
    <t>(Mid-January to Mid-February)</t>
  </si>
  <si>
    <t>(Mid-July to Mid-February)</t>
  </si>
  <si>
    <t>(in million)</t>
  </si>
  <si>
    <t xml:space="preserve">  3.1 Money Supply (a+b), M1+</t>
  </si>
  <si>
    <t xml:space="preserve">     1.1 Gold Investment</t>
  </si>
  <si>
    <t>Feb (e)</t>
  </si>
  <si>
    <t xml:space="preserve">Changes during seven months </t>
  </si>
  <si>
    <r>
      <t xml:space="preserve"> </t>
    </r>
    <r>
      <rPr>
        <vertAlign val="superscript"/>
        <sz val="11"/>
        <rFont val="Times New Roman"/>
        <family val="1"/>
      </rPr>
      <t>1</t>
    </r>
    <r>
      <rPr>
        <b/>
        <vertAlign val="superscript"/>
        <sz val="11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12500.2 million</t>
    </r>
  </si>
  <si>
    <r>
      <t xml:space="preserve"> 2/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Adjusting the exchange valuation loss of Rs. -5921.9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</si>
  <si>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Rs.12429.6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</si>
  <si>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Rs. -6061.5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</si>
  <si>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70.6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</si>
  <si>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139.6 million</t>
    </r>
  </si>
  <si>
    <r>
      <t xml:space="preserve"> 1/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 Rs. 70.6 million 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</si>
  <si>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Rs.139.0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</si>
  <si>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0.0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</si>
  <si>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0.6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</si>
  <si>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Rs.0.0 million</t>
    </r>
  </si>
  <si>
    <t xml:space="preserve">Changes during seven month </t>
  </si>
  <si>
    <t>Changes during seven months</t>
  </si>
  <si>
    <t>Seven  Months</t>
  </si>
  <si>
    <t>7 Months</t>
  </si>
  <si>
    <t>during seven months</t>
  </si>
  <si>
    <t>Mid-Jul To Mid-Feb</t>
  </si>
  <si>
    <t>Feb-Feb</t>
  </si>
  <si>
    <t>Amount (Rs in million)</t>
  </si>
  <si>
    <t>Growth Rates</t>
  </si>
  <si>
    <t>^</t>
  </si>
  <si>
    <t>(Based on Seven Months' Data of  2012/13)</t>
  </si>
  <si>
    <t>Jul-Feb</t>
  </si>
  <si>
    <t xml:space="preserve">^ The reported total revenue in the treasury position for 2012/13 is less by Rs.289.8 million (MOF) than reported in Table 31. </t>
  </si>
  <si>
    <t>* The reported total revenue of 2012/13 is higher by Rs.289.8 million (MOF) than reported in treasury position of the same month (Table 30).</t>
  </si>
  <si>
    <t>2012/13p*</t>
  </si>
  <si>
    <t>Total  Revenue</t>
  </si>
  <si>
    <t>Source: Ministry of Finance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</si>
</sst>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</numFmts>
  <fonts count="7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7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8" applyFont="1">
      <alignment/>
      <protection/>
    </xf>
    <xf numFmtId="165" fontId="1" fillId="0" borderId="0" xfId="188" applyFont="1" applyBorder="1" applyAlignment="1" quotePrefix="1">
      <alignment horizontal="center"/>
      <protection/>
    </xf>
    <xf numFmtId="165" fontId="2" fillId="0" borderId="10" xfId="188" applyNumberFormat="1" applyFont="1" applyBorder="1" applyAlignment="1" applyProtection="1">
      <alignment horizontal="centerContinuous"/>
      <protection/>
    </xf>
    <xf numFmtId="165" fontId="2" fillId="0" borderId="11" xfId="188" applyFont="1" applyBorder="1" applyAlignment="1">
      <alignment horizontal="centerContinuous"/>
      <protection/>
    </xf>
    <xf numFmtId="165" fontId="2" fillId="0" borderId="12" xfId="188" applyNumberFormat="1" applyFont="1" applyBorder="1" applyAlignment="1" applyProtection="1">
      <alignment horizontal="center"/>
      <protection/>
    </xf>
    <xf numFmtId="165" fontId="2" fillId="0" borderId="0" xfId="188" applyNumberFormat="1" applyFont="1" applyAlignment="1" applyProtection="1">
      <alignment horizontal="left"/>
      <protection/>
    </xf>
    <xf numFmtId="164" fontId="2" fillId="0" borderId="0" xfId="18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8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2" applyFont="1">
      <alignment/>
      <protection/>
    </xf>
    <xf numFmtId="165" fontId="2" fillId="0" borderId="0" xfId="188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164" fontId="1" fillId="0" borderId="15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6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3" applyFont="1">
      <alignment/>
      <protection/>
    </xf>
    <xf numFmtId="0" fontId="2" fillId="0" borderId="0" xfId="193" applyFont="1" applyAlignment="1">
      <alignment horizontal="right"/>
      <protection/>
    </xf>
    <xf numFmtId="0" fontId="1" fillId="0" borderId="0" xfId="0" applyFont="1" applyFill="1" applyAlignment="1">
      <alignment/>
    </xf>
    <xf numFmtId="0" fontId="2" fillId="0" borderId="17" xfId="193" applyFont="1" applyBorder="1">
      <alignment/>
      <protection/>
    </xf>
    <xf numFmtId="0" fontId="5" fillId="0" borderId="0" xfId="0" applyFont="1" applyFill="1" applyAlignment="1" quotePrefix="1">
      <alignment horizontal="centerContinuous"/>
    </xf>
    <xf numFmtId="0" fontId="2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9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8" applyFont="1" applyFill="1">
      <alignment/>
      <protection/>
    </xf>
    <xf numFmtId="0" fontId="7" fillId="0" borderId="23" xfId="0" applyFont="1" applyBorder="1" applyAlignment="1" applyProtection="1">
      <alignment horizontal="left" vertical="center"/>
      <protection/>
    </xf>
    <xf numFmtId="164" fontId="2" fillId="0" borderId="19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43" fontId="2" fillId="0" borderId="24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5" xfId="0" applyFont="1" applyFill="1" applyBorder="1" applyAlignment="1">
      <alignment horizontal="center" vertical="center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/>
      <protection locked="0"/>
    </xf>
    <xf numFmtId="1" fontId="12" fillId="0" borderId="23" xfId="0" applyNumberFormat="1" applyFont="1" applyBorder="1" applyAlignment="1" applyProtection="1">
      <alignment/>
      <protection locked="0"/>
    </xf>
    <xf numFmtId="164" fontId="2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28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0" fontId="21" fillId="33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27" xfId="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35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3" xfId="0" applyNumberFormat="1" applyFont="1" applyFill="1" applyBorder="1" applyAlignment="1" applyProtection="1">
      <alignment horizontal="left"/>
      <protection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177" fontId="1" fillId="0" borderId="44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0" fontId="1" fillId="33" borderId="45" xfId="0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13" fillId="0" borderId="41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1" xfId="42" applyNumberFormat="1" applyFont="1" applyFill="1" applyBorder="1" applyAlignment="1">
      <alignment/>
    </xf>
    <xf numFmtId="43" fontId="2" fillId="0" borderId="31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1" xfId="42" applyNumberFormat="1" applyFont="1" applyFill="1" applyBorder="1" applyAlignment="1">
      <alignment horizontal="right"/>
    </xf>
    <xf numFmtId="0" fontId="2" fillId="0" borderId="39" xfId="0" applyFont="1" applyBorder="1" applyAlignment="1">
      <alignment/>
    </xf>
    <xf numFmtId="43" fontId="2" fillId="0" borderId="46" xfId="42" applyNumberFormat="1" applyFont="1" applyFill="1" applyBorder="1" applyAlignment="1">
      <alignment/>
    </xf>
    <xf numFmtId="43" fontId="13" fillId="0" borderId="26" xfId="42" applyNumberFormat="1" applyFont="1" applyFill="1" applyBorder="1" applyAlignment="1">
      <alignment horizontal="center" vertical="center"/>
    </xf>
    <xf numFmtId="43" fontId="13" fillId="0" borderId="47" xfId="42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/>
    </xf>
    <xf numFmtId="164" fontId="2" fillId="0" borderId="15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indent="1"/>
    </xf>
    <xf numFmtId="43" fontId="2" fillId="0" borderId="31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1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1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3" applyNumberFormat="1" applyFont="1">
      <alignment/>
      <protection/>
    </xf>
    <xf numFmtId="0" fontId="2" fillId="0" borderId="13" xfId="193" applyFont="1" applyBorder="1">
      <alignment/>
      <protection/>
    </xf>
    <xf numFmtId="164" fontId="2" fillId="0" borderId="0" xfId="193" applyNumberFormat="1" applyFont="1" applyAlignment="1">
      <alignment horizontal="right"/>
      <protection/>
    </xf>
    <xf numFmtId="0" fontId="1" fillId="33" borderId="46" xfId="193" applyFont="1" applyFill="1" applyBorder="1" applyAlignment="1" applyProtection="1">
      <alignment horizontal="center"/>
      <protection/>
    </xf>
    <xf numFmtId="0" fontId="2" fillId="0" borderId="31" xfId="193" applyFont="1" applyBorder="1">
      <alignment/>
      <protection/>
    </xf>
    <xf numFmtId="0" fontId="2" fillId="0" borderId="40" xfId="193" applyFont="1" applyBorder="1">
      <alignment/>
      <protection/>
    </xf>
    <xf numFmtId="0" fontId="1" fillId="0" borderId="40" xfId="193" applyFont="1" applyBorder="1" applyAlignment="1" applyProtection="1">
      <alignment horizontal="left"/>
      <protection/>
    </xf>
    <xf numFmtId="0" fontId="2" fillId="0" borderId="40" xfId="193" applyFont="1" applyBorder="1" applyAlignment="1" applyProtection="1">
      <alignment horizontal="left"/>
      <protection/>
    </xf>
    <xf numFmtId="0" fontId="2" fillId="0" borderId="39" xfId="193" applyFont="1" applyBorder="1" applyAlignment="1" applyProtection="1">
      <alignment horizontal="left"/>
      <protection/>
    </xf>
    <xf numFmtId="0" fontId="2" fillId="0" borderId="49" xfId="193" applyFont="1" applyBorder="1" applyAlignment="1" applyProtection="1">
      <alignment horizontal="left"/>
      <protection/>
    </xf>
    <xf numFmtId="0" fontId="1" fillId="33" borderId="12" xfId="193" applyFont="1" applyFill="1" applyBorder="1" applyAlignment="1" applyProtection="1">
      <alignment horizontal="center"/>
      <protection/>
    </xf>
    <xf numFmtId="0" fontId="2" fillId="0" borderId="14" xfId="193" applyFont="1" applyBorder="1">
      <alignment/>
      <protection/>
    </xf>
    <xf numFmtId="166" fontId="13" fillId="33" borderId="16" xfId="201" applyFont="1" applyFill="1" applyBorder="1" applyAlignment="1">
      <alignment horizontal="center"/>
      <protection/>
    </xf>
    <xf numFmtId="49" fontId="13" fillId="33" borderId="16" xfId="201" applyNumberFormat="1" applyFont="1" applyFill="1" applyBorder="1" applyAlignment="1">
      <alignment horizontal="center"/>
      <protection/>
    </xf>
    <xf numFmtId="166" fontId="13" fillId="33" borderId="34" xfId="201" applyFont="1" applyFill="1" applyBorder="1" applyAlignment="1">
      <alignment horizontal="center"/>
      <protection/>
    </xf>
    <xf numFmtId="49" fontId="13" fillId="33" borderId="46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33" borderId="28" xfId="201" applyFont="1" applyFill="1" applyBorder="1">
      <alignment/>
      <protection/>
    </xf>
    <xf numFmtId="166" fontId="1" fillId="33" borderId="25" xfId="201" applyFont="1" applyFill="1" applyBorder="1">
      <alignment/>
      <protection/>
    </xf>
    <xf numFmtId="166" fontId="1" fillId="33" borderId="34" xfId="201" applyFont="1" applyFill="1" applyBorder="1" applyAlignment="1">
      <alignment horizontal="center"/>
      <protection/>
    </xf>
    <xf numFmtId="166" fontId="1" fillId="33" borderId="16" xfId="201" applyFont="1" applyFill="1" applyBorder="1" applyAlignment="1">
      <alignment horizontal="center"/>
      <protection/>
    </xf>
    <xf numFmtId="166" fontId="1" fillId="33" borderId="16" xfId="201" applyFont="1" applyFill="1" applyBorder="1" applyAlignment="1" quotePrefix="1">
      <alignment horizontal="center"/>
      <protection/>
    </xf>
    <xf numFmtId="166" fontId="1" fillId="33" borderId="46" xfId="201" applyFont="1" applyFill="1" applyBorder="1" applyAlignment="1" quotePrefix="1">
      <alignment horizontal="center"/>
      <protection/>
    </xf>
    <xf numFmtId="166" fontId="1" fillId="33" borderId="28" xfId="201" applyFont="1" applyFill="1" applyBorder="1" applyAlignment="1">
      <alignment horizontal="left"/>
      <protection/>
    </xf>
    <xf numFmtId="166" fontId="1" fillId="33" borderId="12" xfId="201" applyFont="1" applyFill="1" applyBorder="1" applyAlignment="1" quotePrefix="1">
      <alignment horizontal="center"/>
      <protection/>
    </xf>
    <xf numFmtId="166" fontId="1" fillId="33" borderId="50" xfId="201" applyFont="1" applyFill="1" applyBorder="1">
      <alignment/>
      <protection/>
    </xf>
    <xf numFmtId="166" fontId="1" fillId="33" borderId="51" xfId="201" applyFont="1" applyFill="1" applyBorder="1" applyAlignment="1">
      <alignment horizontal="center"/>
      <protection/>
    </xf>
    <xf numFmtId="166" fontId="1" fillId="33" borderId="52" xfId="201" applyFont="1" applyFill="1" applyBorder="1" applyAlignment="1">
      <alignment horizontal="center"/>
      <protection/>
    </xf>
    <xf numFmtId="0" fontId="2" fillId="0" borderId="19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38" xfId="0" applyFont="1" applyBorder="1" applyAlignment="1" quotePrefix="1">
      <alignment horizontal="left"/>
    </xf>
    <xf numFmtId="0" fontId="2" fillId="0" borderId="40" xfId="0" applyFont="1" applyBorder="1" applyAlignment="1" quotePrefix="1">
      <alignment horizontal="left"/>
    </xf>
    <xf numFmtId="0" fontId="1" fillId="0" borderId="49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33" borderId="54" xfId="0" applyFont="1" applyFill="1" applyBorder="1" applyAlignment="1" quotePrefix="1">
      <alignment horizontal="centerContinuous"/>
    </xf>
    <xf numFmtId="0" fontId="9" fillId="33" borderId="40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0" borderId="4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56" xfId="0" applyFont="1" applyBorder="1" applyAlignment="1" quotePrefix="1">
      <alignment horizontal="left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3" fillId="0" borderId="58" xfId="0" applyFont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56" xfId="0" applyFont="1" applyBorder="1" applyAlignment="1">
      <alignment/>
    </xf>
    <xf numFmtId="0" fontId="9" fillId="0" borderId="59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2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0" xfId="0" applyFont="1" applyFill="1" applyBorder="1" applyAlignment="1" quotePrefix="1">
      <alignment horizontal="left"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1" fillId="33" borderId="40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2" fillId="0" borderId="66" xfId="0" applyFont="1" applyBorder="1" applyAlignment="1">
      <alignment horizontal="left" vertical="center"/>
    </xf>
    <xf numFmtId="0" fontId="2" fillId="0" borderId="66" xfId="0" applyFont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12" fillId="0" borderId="0" xfId="193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189" applyFont="1">
      <alignment/>
      <protection/>
    </xf>
    <xf numFmtId="0" fontId="1" fillId="0" borderId="40" xfId="189" applyFont="1" applyBorder="1">
      <alignment/>
      <protection/>
    </xf>
    <xf numFmtId="2" fontId="1" fillId="0" borderId="13" xfId="189" applyNumberFormat="1" applyFont="1" applyBorder="1" applyAlignment="1">
      <alignment horizontal="center" vertical="center"/>
      <protection/>
    </xf>
    <xf numFmtId="164" fontId="1" fillId="0" borderId="0" xfId="189" applyNumberFormat="1" applyFont="1" applyBorder="1" applyAlignment="1">
      <alignment vertical="center"/>
      <protection/>
    </xf>
    <xf numFmtId="164" fontId="1" fillId="0" borderId="63" xfId="189" applyNumberFormat="1" applyFont="1" applyBorder="1" applyAlignment="1">
      <alignment vertical="center"/>
      <protection/>
    </xf>
    <xf numFmtId="0" fontId="1" fillId="0" borderId="66" xfId="189" applyFont="1" applyBorder="1">
      <alignment/>
      <protection/>
    </xf>
    <xf numFmtId="2" fontId="1" fillId="0" borderId="62" xfId="189" applyNumberFormat="1" applyFont="1" applyBorder="1" applyAlignment="1">
      <alignment horizontal="center" vertical="center"/>
      <protection/>
    </xf>
    <xf numFmtId="164" fontId="1" fillId="0" borderId="10" xfId="189" applyNumberFormat="1" applyFont="1" applyBorder="1" applyAlignment="1">
      <alignment vertical="center"/>
      <protection/>
    </xf>
    <xf numFmtId="164" fontId="1" fillId="0" borderId="65" xfId="189" applyNumberFormat="1" applyFont="1" applyBorder="1" applyAlignment="1">
      <alignment vertical="center"/>
      <protection/>
    </xf>
    <xf numFmtId="0" fontId="2" fillId="0" borderId="40" xfId="189" applyFont="1" applyBorder="1">
      <alignment/>
      <protection/>
    </xf>
    <xf numFmtId="2" fontId="2" fillId="0" borderId="13" xfId="189" applyNumberFormat="1" applyFont="1" applyBorder="1" applyAlignment="1">
      <alignment horizontal="center" vertical="center"/>
      <protection/>
    </xf>
    <xf numFmtId="164" fontId="2" fillId="0" borderId="0" xfId="189" applyNumberFormat="1" applyFont="1" applyBorder="1" applyAlignment="1">
      <alignment vertical="center"/>
      <protection/>
    </xf>
    <xf numFmtId="164" fontId="2" fillId="0" borderId="63" xfId="189" applyNumberFormat="1" applyFont="1" applyBorder="1" applyAlignment="1">
      <alignment vertical="center"/>
      <protection/>
    </xf>
    <xf numFmtId="2" fontId="1" fillId="0" borderId="15" xfId="189" applyNumberFormat="1" applyFont="1" applyBorder="1" applyAlignment="1">
      <alignment horizontal="center" vertical="center"/>
      <protection/>
    </xf>
    <xf numFmtId="0" fontId="1" fillId="0" borderId="0" xfId="189" applyFont="1">
      <alignment/>
      <protection/>
    </xf>
    <xf numFmtId="0" fontId="2" fillId="0" borderId="49" xfId="189" applyFont="1" applyBorder="1">
      <alignment/>
      <protection/>
    </xf>
    <xf numFmtId="2" fontId="2" fillId="0" borderId="26" xfId="189" applyNumberFormat="1" applyFont="1" applyBorder="1" applyAlignment="1">
      <alignment horizontal="center" vertical="center"/>
      <protection/>
    </xf>
    <xf numFmtId="164" fontId="2" fillId="0" borderId="67" xfId="189" applyNumberFormat="1" applyFont="1" applyBorder="1" applyAlignment="1">
      <alignment vertical="center"/>
      <protection/>
    </xf>
    <xf numFmtId="164" fontId="2" fillId="0" borderId="68" xfId="189" applyNumberFormat="1" applyFont="1" applyBorder="1" applyAlignment="1">
      <alignment vertical="center"/>
      <protection/>
    </xf>
    <xf numFmtId="0" fontId="1" fillId="0" borderId="23" xfId="189" applyFont="1" applyBorder="1">
      <alignment/>
      <protection/>
    </xf>
    <xf numFmtId="164" fontId="1" fillId="0" borderId="13" xfId="189" applyNumberFormat="1" applyFont="1" applyBorder="1" applyAlignment="1">
      <alignment vertical="center"/>
      <protection/>
    </xf>
    <xf numFmtId="0" fontId="1" fillId="0" borderId="23" xfId="189" applyFont="1" applyBorder="1" applyAlignment="1">
      <alignment horizontal="center"/>
      <protection/>
    </xf>
    <xf numFmtId="164" fontId="2" fillId="0" borderId="13" xfId="189" applyNumberFormat="1" applyFont="1" applyBorder="1" applyAlignment="1">
      <alignment vertical="center"/>
      <protection/>
    </xf>
    <xf numFmtId="164" fontId="1" fillId="0" borderId="13" xfId="191" applyNumberFormat="1" applyFont="1" applyBorder="1" applyAlignment="1">
      <alignment vertical="center"/>
      <protection/>
    </xf>
    <xf numFmtId="164" fontId="2" fillId="0" borderId="13" xfId="191" applyNumberFormat="1" applyFont="1" applyBorder="1" applyAlignment="1">
      <alignment vertical="center"/>
      <protection/>
    </xf>
    <xf numFmtId="0" fontId="2" fillId="0" borderId="23" xfId="189" applyFont="1" applyBorder="1" applyAlignment="1">
      <alignment horizontal="center"/>
      <protection/>
    </xf>
    <xf numFmtId="0" fontId="1" fillId="0" borderId="41" xfId="189" applyFont="1" applyBorder="1">
      <alignment/>
      <protection/>
    </xf>
    <xf numFmtId="164" fontId="2" fillId="0" borderId="26" xfId="189" applyNumberFormat="1" applyFont="1" applyBorder="1" applyAlignment="1">
      <alignment vertical="center"/>
      <protection/>
    </xf>
    <xf numFmtId="0" fontId="1" fillId="0" borderId="0" xfId="189" applyFont="1" applyAlignment="1">
      <alignment horizontal="center"/>
      <protection/>
    </xf>
    <xf numFmtId="2" fontId="2" fillId="0" borderId="0" xfId="189" applyNumberFormat="1" applyFont="1">
      <alignment/>
      <protection/>
    </xf>
    <xf numFmtId="0" fontId="2" fillId="0" borderId="0" xfId="189" applyFont="1" applyFill="1" applyBorder="1">
      <alignment/>
      <protection/>
    </xf>
    <xf numFmtId="0" fontId="2" fillId="0" borderId="0" xfId="189" applyFont="1" applyAlignment="1">
      <alignment horizontal="center"/>
      <protection/>
    </xf>
    <xf numFmtId="0" fontId="1" fillId="33" borderId="25" xfId="189" applyFont="1" applyFill="1" applyBorder="1" applyAlignment="1">
      <alignment horizontal="center"/>
      <protection/>
    </xf>
    <xf numFmtId="0" fontId="1" fillId="33" borderId="16" xfId="189" applyFont="1" applyFill="1" applyBorder="1" applyAlignment="1">
      <alignment horizontal="center"/>
      <protection/>
    </xf>
    <xf numFmtId="0" fontId="1" fillId="0" borderId="34" xfId="189" applyFont="1" applyBorder="1" applyAlignment="1">
      <alignment horizontal="center" vertical="center"/>
      <protection/>
    </xf>
    <xf numFmtId="0" fontId="1" fillId="0" borderId="0" xfId="189" applyFont="1" applyBorder="1" applyAlignment="1">
      <alignment vertical="center"/>
      <protection/>
    </xf>
    <xf numFmtId="164" fontId="1" fillId="0" borderId="0" xfId="189" applyNumberFormat="1" applyFont="1" applyBorder="1" applyAlignment="1">
      <alignment horizontal="center" vertical="center"/>
      <protection/>
    </xf>
    <xf numFmtId="164" fontId="1" fillId="0" borderId="63" xfId="189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89" applyFont="1" applyBorder="1" applyAlignment="1">
      <alignment vertical="center"/>
      <protection/>
    </xf>
    <xf numFmtId="164" fontId="2" fillId="0" borderId="0" xfId="189" applyNumberFormat="1" applyFont="1" applyBorder="1" applyAlignment="1">
      <alignment horizontal="center" vertical="center"/>
      <protection/>
    </xf>
    <xf numFmtId="164" fontId="2" fillId="0" borderId="63" xfId="189" applyNumberFormat="1" applyFont="1" applyBorder="1" applyAlignment="1">
      <alignment horizontal="center" vertical="center"/>
      <protection/>
    </xf>
    <xf numFmtId="0" fontId="2" fillId="0" borderId="69" xfId="189" applyFont="1" applyBorder="1" applyAlignment="1">
      <alignment vertical="center"/>
      <protection/>
    </xf>
    <xf numFmtId="164" fontId="2" fillId="0" borderId="67" xfId="190" applyNumberFormat="1" applyFont="1" applyBorder="1" applyAlignment="1">
      <alignment horizontal="center" vertical="center"/>
      <protection/>
    </xf>
    <xf numFmtId="164" fontId="2" fillId="0" borderId="67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164" fontId="2" fillId="0" borderId="67" xfId="189" applyNumberFormat="1" applyFont="1" applyBorder="1" applyAlignment="1">
      <alignment horizontal="center" vertical="center"/>
      <protection/>
    </xf>
    <xf numFmtId="164" fontId="2" fillId="0" borderId="68" xfId="189" applyNumberFormat="1" applyFont="1" applyBorder="1" applyAlignment="1">
      <alignment horizontal="center" vertical="center"/>
      <protection/>
    </xf>
    <xf numFmtId="0" fontId="1" fillId="33" borderId="70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189" applyFont="1" applyFill="1" applyBorder="1" applyAlignment="1">
      <alignment horizontal="center"/>
      <protection/>
    </xf>
    <xf numFmtId="0" fontId="1" fillId="33" borderId="24" xfId="189" applyFont="1" applyFill="1" applyBorder="1" applyAlignment="1">
      <alignment horizontal="center"/>
      <protection/>
    </xf>
    <xf numFmtId="0" fontId="1" fillId="33" borderId="11" xfId="189" applyFont="1" applyFill="1" applyBorder="1" applyAlignment="1">
      <alignment horizontal="center"/>
      <protection/>
    </xf>
    <xf numFmtId="1" fontId="1" fillId="33" borderId="15" xfId="189" applyNumberFormat="1" applyFont="1" applyFill="1" applyBorder="1" applyAlignment="1" quotePrefix="1">
      <alignment horizontal="center"/>
      <protection/>
    </xf>
    <xf numFmtId="0" fontId="2" fillId="33" borderId="70" xfId="0" applyFont="1" applyFill="1" applyBorder="1" applyAlignment="1" applyProtection="1" quotePrefix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61" xfId="189" applyFont="1" applyFill="1" applyBorder="1" applyAlignment="1">
      <alignment horizontal="center"/>
      <protection/>
    </xf>
    <xf numFmtId="0" fontId="2" fillId="33" borderId="19" xfId="189" applyFont="1" applyFill="1" applyBorder="1" applyAlignment="1">
      <alignment horizontal="center"/>
      <protection/>
    </xf>
    <xf numFmtId="0" fontId="2" fillId="33" borderId="21" xfId="189" applyFont="1" applyFill="1" applyBorder="1" applyAlignment="1">
      <alignment horizontal="center"/>
      <protection/>
    </xf>
    <xf numFmtId="0" fontId="2" fillId="33" borderId="29" xfId="189" applyFont="1" applyFill="1" applyBorder="1" applyAlignment="1">
      <alignment horizontal="center"/>
      <protection/>
    </xf>
    <xf numFmtId="0" fontId="2" fillId="33" borderId="66" xfId="189" applyNumberFormat="1" applyFont="1" applyFill="1" applyBorder="1" applyAlignment="1">
      <alignment horizontal="center"/>
      <protection/>
    </xf>
    <xf numFmtId="0" fontId="2" fillId="33" borderId="15" xfId="189" applyFont="1" applyFill="1" applyBorder="1" applyAlignment="1">
      <alignment horizontal="center"/>
      <protection/>
    </xf>
    <xf numFmtId="0" fontId="2" fillId="33" borderId="62" xfId="189" applyFont="1" applyFill="1" applyBorder="1" applyAlignment="1">
      <alignment horizontal="center"/>
      <protection/>
    </xf>
    <xf numFmtId="0" fontId="2" fillId="33" borderId="11" xfId="189" applyFont="1" applyFill="1" applyBorder="1" applyAlignment="1">
      <alignment horizontal="center"/>
      <protection/>
    </xf>
    <xf numFmtId="0" fontId="2" fillId="33" borderId="24" xfId="189" applyFont="1" applyFill="1" applyBorder="1" applyAlignment="1">
      <alignment horizontal="center"/>
      <protection/>
    </xf>
    <xf numFmtId="0" fontId="2" fillId="33" borderId="16" xfId="189" applyFont="1" applyFill="1" applyBorder="1" applyAlignment="1">
      <alignment horizontal="center"/>
      <protection/>
    </xf>
    <xf numFmtId="0" fontId="2" fillId="33" borderId="20" xfId="189" applyFont="1" applyFill="1" applyBorder="1" applyAlignment="1">
      <alignment horizontal="center"/>
      <protection/>
    </xf>
    <xf numFmtId="0" fontId="2" fillId="33" borderId="46" xfId="189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62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7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5" fontId="13" fillId="33" borderId="15" xfId="188" applyNumberFormat="1" applyFont="1" applyFill="1" applyBorder="1" applyAlignment="1" applyProtection="1">
      <alignment horizontal="center" vertical="center"/>
      <protection/>
    </xf>
    <xf numFmtId="165" fontId="13" fillId="33" borderId="16" xfId="188" applyNumberFormat="1" applyFont="1" applyFill="1" applyBorder="1" applyAlignment="1" applyProtection="1">
      <alignment horizontal="center" vertical="center"/>
      <protection/>
    </xf>
    <xf numFmtId="165" fontId="13" fillId="33" borderId="46" xfId="188" applyNumberFormat="1" applyFont="1" applyFill="1" applyBorder="1" applyAlignment="1" applyProtection="1">
      <alignment horizontal="center" vertical="center"/>
      <protection/>
    </xf>
    <xf numFmtId="165" fontId="7" fillId="0" borderId="23" xfId="188" applyNumberFormat="1" applyFont="1" applyBorder="1" applyAlignment="1" applyProtection="1">
      <alignment horizontal="center" vertical="center"/>
      <protection/>
    </xf>
    <xf numFmtId="164" fontId="7" fillId="0" borderId="13" xfId="188" applyNumberFormat="1" applyFont="1" applyBorder="1" applyAlignment="1">
      <alignment horizontal="center" vertical="center"/>
      <protection/>
    </xf>
    <xf numFmtId="164" fontId="7" fillId="0" borderId="31" xfId="188" applyNumberFormat="1" applyFont="1" applyBorder="1" applyAlignment="1">
      <alignment horizontal="center" vertical="center"/>
      <protection/>
    </xf>
    <xf numFmtId="165" fontId="13" fillId="0" borderId="33" xfId="188" applyNumberFormat="1" applyFont="1" applyBorder="1" applyAlignment="1" applyProtection="1">
      <alignment horizontal="center" vertical="center"/>
      <protection/>
    </xf>
    <xf numFmtId="164" fontId="13" fillId="0" borderId="27" xfId="188" applyNumberFormat="1" applyFont="1" applyBorder="1" applyAlignment="1">
      <alignment horizontal="center" vertical="center"/>
      <protection/>
    </xf>
    <xf numFmtId="164" fontId="13" fillId="0" borderId="71" xfId="188" applyNumberFormat="1" applyFont="1" applyBorder="1" applyAlignment="1">
      <alignment horizontal="center" vertical="center"/>
      <protection/>
    </xf>
    <xf numFmtId="165" fontId="13" fillId="33" borderId="36" xfId="188" applyNumberFormat="1" applyFont="1" applyFill="1" applyBorder="1" applyAlignment="1" applyProtection="1">
      <alignment horizontal="center" vertical="center"/>
      <protection/>
    </xf>
    <xf numFmtId="0" fontId="13" fillId="0" borderId="72" xfId="0" applyFont="1" applyBorder="1" applyAlignment="1">
      <alignment horizontal="right" wrapText="1"/>
    </xf>
    <xf numFmtId="0" fontId="2" fillId="0" borderId="72" xfId="0" applyFont="1" applyBorder="1" applyAlignment="1">
      <alignment wrapText="1"/>
    </xf>
    <xf numFmtId="0" fontId="7" fillId="0" borderId="72" xfId="0" applyFont="1" applyBorder="1" applyAlignment="1">
      <alignment horizontal="right" wrapText="1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wrapText="1"/>
    </xf>
    <xf numFmtId="0" fontId="13" fillId="0" borderId="76" xfId="0" applyFont="1" applyBorder="1" applyAlignment="1">
      <alignment horizontal="right" wrapText="1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wrapText="1"/>
    </xf>
    <xf numFmtId="0" fontId="13" fillId="0" borderId="75" xfId="0" applyFont="1" applyBorder="1" applyAlignment="1">
      <alignment horizontal="left" wrapText="1"/>
    </xf>
    <xf numFmtId="0" fontId="7" fillId="0" borderId="75" xfId="0" applyFont="1" applyBorder="1" applyAlignment="1">
      <alignment horizontal="left" wrapText="1"/>
    </xf>
    <xf numFmtId="0" fontId="7" fillId="0" borderId="76" xfId="0" applyFont="1" applyBorder="1" applyAlignment="1">
      <alignment horizontal="right" wrapText="1"/>
    </xf>
    <xf numFmtId="0" fontId="7" fillId="0" borderId="77" xfId="0" applyFont="1" applyBorder="1" applyAlignment="1">
      <alignment horizontal="left" wrapText="1"/>
    </xf>
    <xf numFmtId="0" fontId="7" fillId="0" borderId="78" xfId="0" applyFont="1" applyBorder="1" applyAlignment="1">
      <alignment horizontal="right" wrapText="1"/>
    </xf>
    <xf numFmtId="0" fontId="7" fillId="0" borderId="79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6" xfId="0" applyFont="1" applyBorder="1" applyAlignment="1">
      <alignment/>
    </xf>
    <xf numFmtId="0" fontId="1" fillId="0" borderId="66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166" fontId="1" fillId="0" borderId="15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/>
      <protection/>
    </xf>
    <xf numFmtId="49" fontId="1" fillId="33" borderId="15" xfId="0" applyNumberFormat="1" applyFont="1" applyFill="1" applyBorder="1" applyAlignment="1">
      <alignment horizontal="center"/>
    </xf>
    <xf numFmtId="49" fontId="1" fillId="33" borderId="36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left" vertical="center"/>
      <protection/>
    </xf>
    <xf numFmtId="164" fontId="1" fillId="0" borderId="19" xfId="0" applyNumberFormat="1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4" xfId="0" applyFont="1" applyBorder="1" applyAlignment="1" applyProtection="1">
      <alignment horizontal="left" vertical="center"/>
      <protection/>
    </xf>
    <xf numFmtId="164" fontId="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right" vertical="center"/>
      <protection/>
    </xf>
    <xf numFmtId="164" fontId="1" fillId="0" borderId="46" xfId="0" applyNumberFormat="1" applyFont="1" applyBorder="1" applyAlignment="1" quotePrefix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 quotePrefix="1">
      <alignment horizontal="right" vertical="center"/>
    </xf>
    <xf numFmtId="164" fontId="2" fillId="0" borderId="46" xfId="0" applyNumberFormat="1" applyFont="1" applyBorder="1" applyAlignment="1" quotePrefix="1">
      <alignment horizontal="right" vertical="center"/>
    </xf>
    <xf numFmtId="164" fontId="1" fillId="0" borderId="15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 applyProtection="1">
      <alignment horizontal="righ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15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 applyProtection="1">
      <alignment vertical="center"/>
      <protection/>
    </xf>
    <xf numFmtId="164" fontId="2" fillId="0" borderId="31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1" xfId="0" applyFont="1" applyBorder="1" applyAlignment="1" applyProtection="1">
      <alignment horizontal="left" vertical="center"/>
      <protection/>
    </xf>
    <xf numFmtId="164" fontId="2" fillId="0" borderId="2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right" wrapText="1"/>
    </xf>
    <xf numFmtId="0" fontId="13" fillId="0" borderId="80" xfId="0" applyFont="1" applyBorder="1" applyAlignment="1">
      <alignment horizontal="right" wrapText="1"/>
    </xf>
    <xf numFmtId="0" fontId="1" fillId="0" borderId="77" xfId="0" applyFont="1" applyBorder="1" applyAlignment="1">
      <alignment horizontal="left" wrapText="1"/>
    </xf>
    <xf numFmtId="0" fontId="13" fillId="0" borderId="78" xfId="0" applyFont="1" applyBorder="1" applyAlignment="1">
      <alignment horizontal="right" wrapText="1"/>
    </xf>
    <xf numFmtId="0" fontId="13" fillId="0" borderId="79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8" applyFont="1">
      <alignment/>
      <protection/>
    </xf>
    <xf numFmtId="165" fontId="7" fillId="0" borderId="23" xfId="188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33" borderId="75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wrapText="1"/>
    </xf>
    <xf numFmtId="0" fontId="13" fillId="33" borderId="72" xfId="0" applyFont="1" applyFill="1" applyBorder="1" applyAlignment="1">
      <alignment horizontal="center" wrapText="1"/>
    </xf>
    <xf numFmtId="16" fontId="13" fillId="33" borderId="81" xfId="0" applyNumberFormat="1" applyFont="1" applyFill="1" applyBorder="1" applyAlignment="1">
      <alignment horizontal="center" wrapText="1"/>
    </xf>
    <xf numFmtId="16" fontId="13" fillId="33" borderId="82" xfId="0" applyNumberFormat="1" applyFont="1" applyFill="1" applyBorder="1" applyAlignment="1">
      <alignment horizontal="center" wrapText="1"/>
    </xf>
    <xf numFmtId="0" fontId="13" fillId="33" borderId="75" xfId="0" applyFont="1" applyFill="1" applyBorder="1" applyAlignment="1">
      <alignment horizontal="center" wrapText="1"/>
    </xf>
    <xf numFmtId="0" fontId="13" fillId="33" borderId="76" xfId="0" applyFont="1" applyFill="1" applyBorder="1" applyAlignment="1">
      <alignment horizontal="center" wrapText="1"/>
    </xf>
    <xf numFmtId="0" fontId="13" fillId="33" borderId="72" xfId="0" applyFont="1" applyFill="1" applyBorder="1" applyAlignment="1">
      <alignment wrapText="1"/>
    </xf>
    <xf numFmtId="0" fontId="13" fillId="33" borderId="76" xfId="0" applyFont="1" applyFill="1" applyBorder="1" applyAlignment="1">
      <alignment wrapText="1"/>
    </xf>
    <xf numFmtId="0" fontId="1" fillId="0" borderId="20" xfId="189" applyFont="1" applyBorder="1" applyAlignment="1">
      <alignment vertical="center"/>
      <protection/>
    </xf>
    <xf numFmtId="164" fontId="1" fillId="0" borderId="16" xfId="189" applyNumberFormat="1" applyFont="1" applyBorder="1" applyAlignment="1">
      <alignment vertical="center"/>
      <protection/>
    </xf>
    <xf numFmtId="164" fontId="1" fillId="0" borderId="20" xfId="190" applyNumberFormat="1" applyFont="1" applyBorder="1" applyAlignment="1">
      <alignment horizontal="center" vertical="center"/>
      <protection/>
    </xf>
    <xf numFmtId="164" fontId="1" fillId="0" borderId="20" xfId="0" applyNumberFormat="1" applyFont="1" applyBorder="1" applyAlignment="1">
      <alignment vertical="center"/>
    </xf>
    <xf numFmtId="164" fontId="1" fillId="0" borderId="24" xfId="189" applyNumberFormat="1" applyFont="1" applyBorder="1" applyAlignment="1">
      <alignment horizontal="center" vertical="center"/>
      <protection/>
    </xf>
    <xf numFmtId="164" fontId="1" fillId="0" borderId="20" xfId="189" applyNumberFormat="1" applyFont="1" applyBorder="1" applyAlignment="1">
      <alignment horizontal="center" vertical="center"/>
      <protection/>
    </xf>
    <xf numFmtId="164" fontId="1" fillId="0" borderId="45" xfId="189" applyNumberFormat="1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left"/>
    </xf>
    <xf numFmtId="166" fontId="1" fillId="0" borderId="19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166" fontId="12" fillId="0" borderId="13" xfId="0" applyNumberFormat="1" applyFont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2" fillId="0" borderId="47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6" fontId="1" fillId="0" borderId="29" xfId="0" applyNumberFormat="1" applyFont="1" applyBorder="1" applyAlignment="1" applyProtection="1">
      <alignment horizontal="right"/>
      <protection locked="0"/>
    </xf>
    <xf numFmtId="1" fontId="21" fillId="0" borderId="23" xfId="0" applyNumberFormat="1" applyFont="1" applyBorder="1" applyAlignment="1" applyProtection="1">
      <alignment horizontal="center"/>
      <protection locked="0"/>
    </xf>
    <xf numFmtId="166" fontId="28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1" xfId="0" applyFont="1" applyBorder="1" applyAlignment="1">
      <alignment/>
    </xf>
    <xf numFmtId="0" fontId="2" fillId="0" borderId="26" xfId="0" applyFont="1" applyBorder="1" applyAlignment="1">
      <alignment/>
    </xf>
    <xf numFmtId="166" fontId="2" fillId="0" borderId="26" xfId="0" applyNumberFormat="1" applyFont="1" applyBorder="1" applyAlignment="1" applyProtection="1">
      <alignment horizontal="right"/>
      <protection locked="0"/>
    </xf>
    <xf numFmtId="166" fontId="2" fillId="0" borderId="47" xfId="0" applyNumberFormat="1" applyFont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66" fontId="29" fillId="0" borderId="31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39" fontId="1" fillId="33" borderId="70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84" xfId="0" applyFont="1" applyBorder="1" applyAlignment="1" applyProtection="1">
      <alignment horizontal="center"/>
      <protection/>
    </xf>
    <xf numFmtId="167" fontId="1" fillId="0" borderId="84" xfId="0" applyNumberFormat="1" applyFont="1" applyBorder="1" applyAlignment="1">
      <alignment horizontal="center"/>
    </xf>
    <xf numFmtId="167" fontId="1" fillId="0" borderId="84" xfId="0" applyNumberFormat="1" applyFont="1" applyFill="1" applyBorder="1" applyAlignment="1">
      <alignment horizontal="center"/>
    </xf>
    <xf numFmtId="167" fontId="1" fillId="0" borderId="85" xfId="0" applyNumberFormat="1" applyFont="1" applyFill="1" applyBorder="1" applyAlignment="1">
      <alignment horizontal="center"/>
    </xf>
    <xf numFmtId="0" fontId="1" fillId="0" borderId="23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20" xfId="0" applyFont="1" applyFill="1" applyBorder="1" applyAlignment="1" applyProtection="1">
      <alignment horizontal="right"/>
      <protection/>
    </xf>
    <xf numFmtId="167" fontId="1" fillId="0" borderId="45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>
      <alignment horizontal="left"/>
      <protection/>
    </xf>
    <xf numFmtId="168" fontId="2" fillId="0" borderId="23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3" xfId="0" applyNumberFormat="1" applyFont="1" applyBorder="1" applyAlignment="1" applyProtection="1">
      <alignment horizontal="lef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2" fillId="0" borderId="41" xfId="0" applyNumberFormat="1" applyFont="1" applyBorder="1" applyAlignment="1" applyProtection="1">
      <alignment horizontal="left"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84" xfId="0" applyNumberFormat="1" applyFont="1" applyBorder="1" applyAlignment="1" applyProtection="1">
      <alignment horizontal="center"/>
      <protection/>
    </xf>
    <xf numFmtId="167" fontId="1" fillId="0" borderId="84" xfId="0" applyNumberFormat="1" applyFont="1" applyFill="1" applyBorder="1" applyAlignment="1" applyProtection="1">
      <alignment horizontal="center"/>
      <protection/>
    </xf>
    <xf numFmtId="167" fontId="1" fillId="0" borderId="85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2" xfId="0" applyFont="1" applyBorder="1" applyAlignment="1" applyProtection="1">
      <alignment horizontal="right"/>
      <protection/>
    </xf>
    <xf numFmtId="167" fontId="1" fillId="0" borderId="18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63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 quotePrefix="1">
      <alignment horizontal="left"/>
      <protection/>
    </xf>
    <xf numFmtId="168" fontId="1" fillId="0" borderId="23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5" xfId="0" applyFont="1" applyFill="1" applyBorder="1" applyAlignment="1" applyProtection="1" quotePrefix="1">
      <alignment horizontal="centerContinuous"/>
      <protection/>
    </xf>
    <xf numFmtId="166" fontId="2" fillId="0" borderId="37" xfId="0" applyNumberFormat="1" applyFont="1" applyBorder="1" applyAlignment="1" applyProtection="1" quotePrefix="1">
      <alignment horizontal="left"/>
      <protection/>
    </xf>
    <xf numFmtId="166" fontId="2" fillId="0" borderId="23" xfId="0" applyNumberFormat="1" applyFont="1" applyBorder="1" applyAlignment="1" applyProtection="1">
      <alignment horizontal="left"/>
      <protection/>
    </xf>
    <xf numFmtId="166" fontId="1" fillId="0" borderId="37" xfId="0" applyNumberFormat="1" applyFont="1" applyBorder="1" applyAlignment="1" applyProtection="1" quotePrefix="1">
      <alignment horizontal="left"/>
      <protection/>
    </xf>
    <xf numFmtId="168" fontId="2" fillId="0" borderId="23" xfId="0" applyNumberFormat="1" applyFont="1" applyBorder="1" applyAlignment="1" applyProtection="1">
      <alignment horizontal="left" indent="3"/>
      <protection/>
    </xf>
    <xf numFmtId="166" fontId="2" fillId="0" borderId="41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84" xfId="0" applyNumberFormat="1" applyFont="1" applyBorder="1" applyAlignment="1">
      <alignment horizontal="centerContinuous"/>
    </xf>
    <xf numFmtId="167" fontId="1" fillId="0" borderId="85" xfId="0" applyNumberFormat="1" applyFont="1" applyBorder="1" applyAlignment="1">
      <alignment horizontal="centerContinuous"/>
    </xf>
    <xf numFmtId="164" fontId="1" fillId="0" borderId="28" xfId="0" applyNumberFormat="1" applyFont="1" applyFill="1" applyBorder="1" applyAlignment="1" applyProtection="1">
      <alignment horizontal="left"/>
      <protection/>
    </xf>
    <xf numFmtId="1" fontId="1" fillId="0" borderId="25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left"/>
    </xf>
    <xf numFmtId="164" fontId="1" fillId="0" borderId="16" xfId="42" applyNumberFormat="1" applyFont="1" applyFill="1" applyBorder="1" applyAlignment="1" quotePrefix="1">
      <alignment horizontal="center"/>
    </xf>
    <xf numFmtId="164" fontId="1" fillId="0" borderId="16" xfId="42" applyNumberFormat="1" applyFont="1" applyFill="1" applyBorder="1" applyAlignment="1">
      <alignment horizontal="right"/>
    </xf>
    <xf numFmtId="2" fontId="1" fillId="0" borderId="16" xfId="42" applyNumberFormat="1" applyFont="1" applyFill="1" applyBorder="1" applyAlignment="1">
      <alignment horizontal="right"/>
    </xf>
    <xf numFmtId="2" fontId="1" fillId="0" borderId="46" xfId="42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 applyProtection="1">
      <alignment horizontal="left"/>
      <protection/>
    </xf>
    <xf numFmtId="164" fontId="1" fillId="0" borderId="41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86" xfId="0" applyFont="1" applyFill="1" applyBorder="1" applyAlignment="1">
      <alignment/>
    </xf>
    <xf numFmtId="0" fontId="1" fillId="33" borderId="6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1" fillId="0" borderId="8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9" fontId="1" fillId="33" borderId="90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1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/>
    </xf>
    <xf numFmtId="43" fontId="2" fillId="0" borderId="2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>
      <alignment horizontal="right"/>
    </xf>
    <xf numFmtId="43" fontId="2" fillId="0" borderId="16" xfId="42" applyNumberFormat="1" applyFont="1" applyFill="1" applyBorder="1" applyAlignment="1">
      <alignment horizontal="center"/>
    </xf>
    <xf numFmtId="0" fontId="13" fillId="0" borderId="49" xfId="0" applyFont="1" applyBorder="1" applyAlignment="1">
      <alignment horizontal="left" vertical="center"/>
    </xf>
    <xf numFmtId="43" fontId="13" fillId="0" borderId="69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13" fillId="0" borderId="92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77" fontId="1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8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0" fontId="1" fillId="0" borderId="66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4" xfId="0" applyNumberFormat="1" applyFont="1" applyFill="1" applyBorder="1" applyAlignment="1" applyProtection="1" quotePrefix="1">
      <alignment horizontal="center"/>
      <protection/>
    </xf>
    <xf numFmtId="39" fontId="1" fillId="33" borderId="20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4" xfId="0" applyNumberFormat="1" applyFont="1" applyFill="1" applyBorder="1" applyAlignment="1" applyProtection="1">
      <alignment horizontal="center" vertical="center"/>
      <protection/>
    </xf>
    <xf numFmtId="39" fontId="1" fillId="33" borderId="20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15" xfId="0" applyNumberFormat="1" applyFont="1" applyFill="1" applyBorder="1" applyAlignment="1" applyProtection="1">
      <alignment horizontal="center" vertical="center"/>
      <protection/>
    </xf>
    <xf numFmtId="39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37" fillId="0" borderId="0" xfId="0" applyFont="1" applyAlignment="1">
      <alignment horizontal="center"/>
    </xf>
    <xf numFmtId="164" fontId="2" fillId="0" borderId="15" xfId="0" applyNumberFormat="1" applyFont="1" applyBorder="1" applyAlignment="1">
      <alignment horizontal="right"/>
    </xf>
    <xf numFmtId="0" fontId="2" fillId="0" borderId="93" xfId="0" applyFont="1" applyBorder="1" applyAlignment="1">
      <alignment horizontal="left" vertical="center" wrapText="1"/>
    </xf>
    <xf numFmtId="164" fontId="2" fillId="34" borderId="94" xfId="0" applyNumberFormat="1" applyFont="1" applyFill="1" applyBorder="1" applyAlignment="1">
      <alignment/>
    </xf>
    <xf numFmtId="164" fontId="2" fillId="0" borderId="94" xfId="0" applyNumberFormat="1" applyFont="1" applyBorder="1" applyAlignment="1" quotePrefix="1">
      <alignment horizontal="center"/>
    </xf>
    <xf numFmtId="164" fontId="2" fillId="0" borderId="95" xfId="0" applyNumberFormat="1" applyFont="1" applyBorder="1" applyAlignment="1" quotePrefix="1">
      <alignment horizontal="center"/>
    </xf>
    <xf numFmtId="0" fontId="1" fillId="0" borderId="37" xfId="0" applyFont="1" applyBorder="1" applyAlignment="1">
      <alignment horizontal="left"/>
    </xf>
    <xf numFmtId="0" fontId="2" fillId="34" borderId="15" xfId="0" applyFont="1" applyFill="1" applyBorder="1" applyAlignment="1">
      <alignment horizontal="right"/>
    </xf>
    <xf numFmtId="164" fontId="2" fillId="34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4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/>
    </xf>
    <xf numFmtId="164" fontId="2" fillId="34" borderId="15" xfId="0" applyNumberFormat="1" applyFont="1" applyFill="1" applyBorder="1" applyAlignment="1">
      <alignment horizontal="right"/>
    </xf>
    <xf numFmtId="164" fontId="1" fillId="34" borderId="1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16" fontId="2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15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2" fillId="34" borderId="19" xfId="0" applyNumberFormat="1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/>
    </xf>
    <xf numFmtId="164" fontId="1" fillId="0" borderId="27" xfId="0" applyNumberFormat="1" applyFont="1" applyFill="1" applyBorder="1" applyAlignment="1">
      <alignment horizontal="right" vertical="center"/>
    </xf>
    <xf numFmtId="164" fontId="1" fillId="34" borderId="27" xfId="0" applyNumberFormat="1" applyFont="1" applyFill="1" applyBorder="1" applyAlignment="1">
      <alignment horizontal="right" vertical="center"/>
    </xf>
    <xf numFmtId="164" fontId="1" fillId="0" borderId="7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/>
    </xf>
    <xf numFmtId="164" fontId="8" fillId="0" borderId="15" xfId="0" applyNumberFormat="1" applyFont="1" applyBorder="1" applyAlignment="1">
      <alignment horizontal="right" vertical="center"/>
    </xf>
    <xf numFmtId="164" fontId="8" fillId="34" borderId="15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33" borderId="15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 wrapText="1"/>
    </xf>
    <xf numFmtId="0" fontId="6" fillId="33" borderId="66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164" fontId="8" fillId="0" borderId="36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164" fontId="6" fillId="33" borderId="36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164" fontId="6" fillId="0" borderId="27" xfId="0" applyNumberFormat="1" applyFont="1" applyFill="1" applyBorder="1" applyAlignment="1">
      <alignment horizontal="right" vertical="center"/>
    </xf>
    <xf numFmtId="164" fontId="6" fillId="0" borderId="27" xfId="0" applyNumberFormat="1" applyFont="1" applyBorder="1" applyAlignment="1">
      <alignment horizontal="right" vertical="center"/>
    </xf>
    <xf numFmtId="164" fontId="6" fillId="34" borderId="27" xfId="0" applyNumberFormat="1" applyFont="1" applyFill="1" applyBorder="1" applyAlignment="1">
      <alignment horizontal="right" vertical="center"/>
    </xf>
    <xf numFmtId="164" fontId="6" fillId="0" borderId="71" xfId="0" applyNumberFormat="1" applyFont="1" applyFill="1" applyBorder="1" applyAlignment="1">
      <alignment horizontal="right" vertical="center"/>
    </xf>
    <xf numFmtId="164" fontId="8" fillId="0" borderId="36" xfId="0" applyNumberFormat="1" applyFont="1" applyFill="1" applyBorder="1" applyAlignment="1" quotePrefix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71" xfId="0" applyNumberFormat="1" applyFont="1" applyBorder="1" applyAlignment="1">
      <alignment horizontal="right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/>
    </xf>
    <xf numFmtId="0" fontId="1" fillId="0" borderId="64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164" fontId="1" fillId="0" borderId="43" xfId="0" applyNumberFormat="1" applyFont="1" applyFill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2" fillId="34" borderId="27" xfId="0" applyNumberFormat="1" applyFont="1" applyFill="1" applyBorder="1" applyAlignment="1">
      <alignment vertical="center"/>
    </xf>
    <xf numFmtId="164" fontId="1" fillId="0" borderId="71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61" xfId="193" applyNumberFormat="1" applyFont="1" applyBorder="1" applyAlignment="1" applyProtection="1" quotePrefix="1">
      <alignment horizontal="left"/>
      <protection/>
    </xf>
    <xf numFmtId="166" fontId="2" fillId="0" borderId="61" xfId="193" applyNumberFormat="1" applyFont="1" applyBorder="1" applyAlignment="1" applyProtection="1" quotePrefix="1">
      <alignment horizontal="left"/>
      <protection/>
    </xf>
    <xf numFmtId="166" fontId="2" fillId="0" borderId="24" xfId="193" applyNumberFormat="1" applyFont="1" applyBorder="1" applyAlignment="1" applyProtection="1">
      <alignment horizontal="left"/>
      <protection/>
    </xf>
    <xf numFmtId="166" fontId="2" fillId="0" borderId="19" xfId="193" applyNumberFormat="1" applyFont="1" applyBorder="1" applyAlignment="1" applyProtection="1" quotePrefix="1">
      <alignment horizontal="left"/>
      <protection/>
    </xf>
    <xf numFmtId="166" fontId="2" fillId="0" borderId="16" xfId="193" applyNumberFormat="1" applyFont="1" applyBorder="1" applyAlignment="1" applyProtection="1">
      <alignment horizontal="left"/>
      <protection/>
    </xf>
    <xf numFmtId="166" fontId="2" fillId="0" borderId="22" xfId="193" applyNumberFormat="1" applyFont="1" applyBorder="1" applyAlignment="1" applyProtection="1">
      <alignment horizontal="left"/>
      <protection/>
    </xf>
    <xf numFmtId="166" fontId="13" fillId="33" borderId="16" xfId="120" applyNumberFormat="1" applyFont="1" applyFill="1" applyBorder="1" applyAlignment="1" quotePrefix="1">
      <alignment horizontal="center"/>
      <protection/>
    </xf>
    <xf numFmtId="166" fontId="9" fillId="0" borderId="0" xfId="120" applyNumberFormat="1" applyFont="1" applyFill="1">
      <alignment/>
      <protection/>
    </xf>
    <xf numFmtId="166" fontId="19" fillId="0" borderId="0" xfId="120" applyNumberFormat="1" applyFont="1" applyFill="1">
      <alignment/>
      <protection/>
    </xf>
    <xf numFmtId="2" fontId="2" fillId="0" borderId="1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0" fontId="1" fillId="0" borderId="15" xfId="0" applyFont="1" applyBorder="1" applyAlignment="1">
      <alignment/>
    </xf>
    <xf numFmtId="166" fontId="2" fillId="34" borderId="13" xfId="131" applyNumberFormat="1" applyFont="1" applyFill="1" applyBorder="1" applyAlignment="1" applyProtection="1">
      <alignment horizontal="left" indent="2"/>
      <protection/>
    </xf>
    <xf numFmtId="2" fontId="2" fillId="34" borderId="13" xfId="131" applyNumberFormat="1" applyFont="1" applyFill="1" applyBorder="1">
      <alignment/>
      <protection/>
    </xf>
    <xf numFmtId="2" fontId="2" fillId="34" borderId="0" xfId="131" applyNumberFormat="1" applyFont="1" applyFill="1" applyBorder="1">
      <alignment/>
      <protection/>
    </xf>
    <xf numFmtId="166" fontId="2" fillId="34" borderId="16" xfId="131" applyNumberFormat="1" applyFont="1" applyFill="1" applyBorder="1" applyAlignment="1" applyProtection="1">
      <alignment horizontal="left" indent="2"/>
      <protection/>
    </xf>
    <xf numFmtId="2" fontId="2" fillId="34" borderId="16" xfId="131" applyNumberFormat="1" applyFont="1" applyFill="1" applyBorder="1">
      <alignment/>
      <protection/>
    </xf>
    <xf numFmtId="166" fontId="1" fillId="34" borderId="15" xfId="131" applyNumberFormat="1" applyFont="1" applyFill="1" applyBorder="1" applyAlignment="1">
      <alignment horizontal="left"/>
      <protection/>
    </xf>
    <xf numFmtId="2" fontId="1" fillId="34" borderId="15" xfId="131" applyNumberFormat="1" applyFont="1" applyFill="1" applyBorder="1">
      <alignment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0" fontId="1" fillId="0" borderId="3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40" fillId="34" borderId="14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2" fontId="13" fillId="0" borderId="74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2" fontId="13" fillId="0" borderId="78" xfId="0" applyNumberFormat="1" applyFont="1" applyBorder="1" applyAlignment="1">
      <alignment horizontal="right" wrapText="1"/>
    </xf>
    <xf numFmtId="166" fontId="2" fillId="0" borderId="0" xfId="120" applyNumberFormat="1" applyFont="1">
      <alignment/>
      <protection/>
    </xf>
    <xf numFmtId="164" fontId="2" fillId="0" borderId="0" xfId="120" applyNumberFormat="1" applyFont="1">
      <alignment/>
      <protection/>
    </xf>
    <xf numFmtId="166" fontId="19" fillId="0" borderId="0" xfId="120" applyNumberFormat="1" applyFont="1">
      <alignment/>
      <protection/>
    </xf>
    <xf numFmtId="166" fontId="2" fillId="0" borderId="0" xfId="120" applyNumberFormat="1" applyFont="1" applyFill="1">
      <alignment/>
      <protection/>
    </xf>
    <xf numFmtId="166" fontId="1" fillId="33" borderId="52" xfId="120" applyNumberFormat="1" applyFont="1" applyFill="1" applyBorder="1" applyAlignment="1">
      <alignment horizontal="center"/>
      <protection/>
    </xf>
    <xf numFmtId="166" fontId="1" fillId="33" borderId="83" xfId="120" applyNumberFormat="1" applyFont="1" applyFill="1" applyBorder="1" applyAlignment="1">
      <alignment horizontal="center"/>
      <protection/>
    </xf>
    <xf numFmtId="166" fontId="1" fillId="33" borderId="83" xfId="120" applyNumberFormat="1" applyFont="1" applyFill="1" applyBorder="1" applyAlignment="1" quotePrefix="1">
      <alignment horizontal="center"/>
      <protection/>
    </xf>
    <xf numFmtId="166" fontId="1" fillId="33" borderId="90" xfId="120" applyNumberFormat="1" applyFont="1" applyFill="1" applyBorder="1" applyAlignment="1" quotePrefix="1">
      <alignment horizontal="center"/>
      <protection/>
    </xf>
    <xf numFmtId="166" fontId="2" fillId="0" borderId="37" xfId="120" applyNumberFormat="1" applyFont="1" applyBorder="1" applyAlignment="1">
      <alignment horizontal="center"/>
      <protection/>
    </xf>
    <xf numFmtId="166" fontId="1" fillId="0" borderId="33" xfId="120" applyNumberFormat="1" applyFont="1" applyBorder="1" applyAlignment="1">
      <alignment horizontal="center"/>
      <protection/>
    </xf>
    <xf numFmtId="164" fontId="2" fillId="0" borderId="63" xfId="0" applyNumberFormat="1" applyFont="1" applyFill="1" applyBorder="1" applyAlignment="1">
      <alignment/>
    </xf>
    <xf numFmtId="0" fontId="1" fillId="33" borderId="96" xfId="0" applyFont="1" applyFill="1" applyBorder="1" applyAlignment="1">
      <alignment/>
    </xf>
    <xf numFmtId="0" fontId="1" fillId="33" borderId="97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0" borderId="41" xfId="0" applyFont="1" applyBorder="1" applyAlignment="1" applyProtection="1">
      <alignment horizontal="left" vertical="center"/>
      <protection/>
    </xf>
    <xf numFmtId="166" fontId="2" fillId="34" borderId="26" xfId="131" applyNumberFormat="1" applyFont="1" applyFill="1" applyBorder="1" applyAlignment="1" applyProtection="1">
      <alignment horizontal="left" indent="2"/>
      <protection/>
    </xf>
    <xf numFmtId="166" fontId="2" fillId="34" borderId="19" xfId="131" applyNumberFormat="1" applyFont="1" applyFill="1" applyBorder="1" applyAlignment="1" applyProtection="1">
      <alignment horizontal="left" indent="2"/>
      <protection/>
    </xf>
    <xf numFmtId="2" fontId="2" fillId="34" borderId="19" xfId="131" applyNumberFormat="1" applyFont="1" applyFill="1" applyBorder="1">
      <alignment/>
      <protection/>
    </xf>
    <xf numFmtId="2" fontId="2" fillId="34" borderId="29" xfId="131" applyNumberFormat="1" applyFont="1" applyFill="1" applyBorder="1">
      <alignment/>
      <protection/>
    </xf>
    <xf numFmtId="0" fontId="6" fillId="33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3" borderId="11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right" vertical="center"/>
    </xf>
    <xf numFmtId="164" fontId="6" fillId="0" borderId="36" xfId="0" applyNumberFormat="1" applyFont="1" applyBorder="1" applyAlignment="1">
      <alignment horizontal="right" vertical="center"/>
    </xf>
    <xf numFmtId="164" fontId="6" fillId="0" borderId="7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7" fillId="0" borderId="34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>
      <alignment vertical="center"/>
    </xf>
    <xf numFmtId="43" fontId="13" fillId="0" borderId="69" xfId="42" applyNumberFormat="1" applyFont="1" applyFill="1" applyBorder="1" applyAlignment="1" quotePrefix="1">
      <alignment horizontal="center" vertical="center"/>
    </xf>
    <xf numFmtId="0" fontId="1" fillId="0" borderId="8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2" fillId="34" borderId="20" xfId="0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4" fontId="2" fillId="34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34" borderId="31" xfId="131" applyNumberFormat="1" applyFont="1" applyFill="1" applyBorder="1">
      <alignment/>
      <protection/>
    </xf>
    <xf numFmtId="0" fontId="2" fillId="0" borderId="37" xfId="0" applyFont="1" applyBorder="1" applyAlignment="1">
      <alignment/>
    </xf>
    <xf numFmtId="0" fontId="2" fillId="33" borderId="28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164" fontId="2" fillId="0" borderId="36" xfId="0" applyNumberFormat="1" applyFont="1" applyBorder="1" applyAlignment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0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 quotePrefix="1">
      <alignment horizontal="center"/>
    </xf>
    <xf numFmtId="164" fontId="2" fillId="0" borderId="71" xfId="0" applyNumberFormat="1" applyFont="1" applyFill="1" applyBorder="1" applyAlignment="1" quotePrefix="1">
      <alignment horizontal="center"/>
    </xf>
    <xf numFmtId="164" fontId="1" fillId="0" borderId="2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 horizontal="center"/>
    </xf>
    <xf numFmtId="0" fontId="2" fillId="0" borderId="0" xfId="131" applyFont="1" applyFill="1">
      <alignment/>
      <protection/>
    </xf>
    <xf numFmtId="0" fontId="1" fillId="0" borderId="67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65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63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63" xfId="0" applyNumberFormat="1" applyFont="1" applyFill="1" applyBorder="1" applyAlignment="1" applyProtection="1">
      <alignment/>
      <protection/>
    </xf>
    <xf numFmtId="166" fontId="2" fillId="0" borderId="20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5" xfId="0" applyNumberFormat="1" applyFont="1" applyFill="1" applyBorder="1" applyAlignment="1" applyProtection="1">
      <alignment/>
      <protection/>
    </xf>
    <xf numFmtId="166" fontId="2" fillId="0" borderId="67" xfId="0" applyNumberFormat="1" applyFont="1" applyBorder="1" applyAlignment="1" applyProtection="1">
      <alignment/>
      <protection/>
    </xf>
    <xf numFmtId="166" fontId="2" fillId="0" borderId="67" xfId="0" applyNumberFormat="1" applyFont="1" applyFill="1" applyBorder="1" applyAlignment="1" applyProtection="1">
      <alignment/>
      <protection/>
    </xf>
    <xf numFmtId="166" fontId="2" fillId="0" borderId="35" xfId="0" applyNumberFormat="1" applyFont="1" applyFill="1" applyBorder="1" applyAlignment="1" applyProtection="1">
      <alignment/>
      <protection/>
    </xf>
    <xf numFmtId="166" fontId="2" fillId="0" borderId="69" xfId="0" applyNumberFormat="1" applyFont="1" applyBorder="1" applyAlignment="1" applyProtection="1">
      <alignment/>
      <protection/>
    </xf>
    <xf numFmtId="166" fontId="2" fillId="0" borderId="35" xfId="0" applyNumberFormat="1" applyFont="1" applyBorder="1" applyAlignment="1" applyProtection="1">
      <alignment/>
      <protection/>
    </xf>
    <xf numFmtId="166" fontId="2" fillId="0" borderId="68" xfId="0" applyNumberFormat="1" applyFont="1" applyFill="1" applyBorder="1" applyAlignment="1" applyProtection="1">
      <alignment/>
      <protection/>
    </xf>
    <xf numFmtId="0" fontId="12" fillId="0" borderId="0" xfId="177" applyFont="1" applyBorder="1">
      <alignment/>
      <protection/>
    </xf>
    <xf numFmtId="170" fontId="12" fillId="0" borderId="0" xfId="177" applyNumberFormat="1" applyFont="1" applyFill="1" applyBorder="1" applyAlignment="1" applyProtection="1">
      <alignment horizontal="right"/>
      <protection/>
    </xf>
    <xf numFmtId="170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Border="1" applyProtection="1">
      <alignment/>
      <protection/>
    </xf>
    <xf numFmtId="167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Fill="1" applyBorder="1" applyProtection="1">
      <alignment/>
      <protection/>
    </xf>
    <xf numFmtId="170" fontId="12" fillId="0" borderId="0" xfId="177" applyNumberFormat="1" applyFont="1" applyBorder="1" applyAlignment="1">
      <alignment horizontal="right"/>
      <protection/>
    </xf>
    <xf numFmtId="170" fontId="12" fillId="0" borderId="0" xfId="177" applyNumberFormat="1" applyFont="1" applyBorder="1">
      <alignment/>
      <protection/>
    </xf>
    <xf numFmtId="166" fontId="2" fillId="0" borderId="10" xfId="185" applyNumberFormat="1" applyFont="1" applyBorder="1" applyProtection="1">
      <alignment/>
      <protection/>
    </xf>
    <xf numFmtId="166" fontId="2" fillId="0" borderId="10" xfId="185" applyNumberFormat="1" applyFont="1" applyFill="1" applyBorder="1" applyProtection="1">
      <alignment/>
      <protection/>
    </xf>
    <xf numFmtId="166" fontId="2" fillId="0" borderId="62" xfId="185" applyNumberFormat="1" applyFont="1" applyBorder="1" applyProtection="1">
      <alignment/>
      <protection/>
    </xf>
    <xf numFmtId="166" fontId="2" fillId="0" borderId="11" xfId="185" applyNumberFormat="1" applyFont="1" applyBorder="1" applyProtection="1">
      <alignment/>
      <protection/>
    </xf>
    <xf numFmtId="166" fontId="2" fillId="0" borderId="65" xfId="185" applyNumberFormat="1" applyFont="1" applyFill="1" applyBorder="1" applyProtection="1">
      <alignment/>
      <protection/>
    </xf>
    <xf numFmtId="166" fontId="2" fillId="0" borderId="0" xfId="185" applyNumberFormat="1" applyFont="1" applyBorder="1" applyProtection="1">
      <alignment/>
      <protection/>
    </xf>
    <xf numFmtId="166" fontId="2" fillId="0" borderId="0" xfId="185" applyNumberFormat="1" applyFont="1" applyFill="1" applyBorder="1" applyProtection="1">
      <alignment/>
      <protection/>
    </xf>
    <xf numFmtId="166" fontId="2" fillId="0" borderId="14" xfId="185" applyNumberFormat="1" applyFont="1" applyFill="1" applyBorder="1" applyProtection="1">
      <alignment/>
      <protection/>
    </xf>
    <xf numFmtId="166" fontId="2" fillId="0" borderId="22" xfId="185" applyNumberFormat="1" applyFont="1" applyBorder="1" applyProtection="1">
      <alignment/>
      <protection/>
    </xf>
    <xf numFmtId="166" fontId="2" fillId="0" borderId="14" xfId="185" applyNumberFormat="1" applyFont="1" applyBorder="1" applyProtection="1">
      <alignment/>
      <protection/>
    </xf>
    <xf numFmtId="166" fontId="2" fillId="0" borderId="67" xfId="185" applyNumberFormat="1" applyFont="1" applyBorder="1" applyProtection="1">
      <alignment/>
      <protection/>
    </xf>
    <xf numFmtId="166" fontId="2" fillId="0" borderId="69" xfId="185" applyNumberFormat="1" applyFont="1" applyBorder="1" applyProtection="1">
      <alignment/>
      <protection/>
    </xf>
    <xf numFmtId="166" fontId="2" fillId="0" borderId="35" xfId="185" applyNumberFormat="1" applyFont="1" applyBorder="1" applyProtection="1">
      <alignment/>
      <protection/>
    </xf>
    <xf numFmtId="167" fontId="22" fillId="0" borderId="11" xfId="185" applyNumberFormat="1" applyFont="1" applyFill="1" applyBorder="1" applyProtection="1">
      <alignment/>
      <protection/>
    </xf>
    <xf numFmtId="167" fontId="22" fillId="0" borderId="11" xfId="185" applyNumberFormat="1" applyFont="1" applyFill="1" applyBorder="1" applyAlignment="1" applyProtection="1" quotePrefix="1">
      <alignment horizontal="left"/>
      <protection/>
    </xf>
    <xf numFmtId="167" fontId="22" fillId="0" borderId="14" xfId="185" applyNumberFormat="1" applyFont="1" applyFill="1" applyBorder="1" applyProtection="1">
      <alignment/>
      <protection/>
    </xf>
    <xf numFmtId="166" fontId="1" fillId="0" borderId="0" xfId="185" applyNumberFormat="1" applyFont="1" applyBorder="1" applyProtection="1">
      <alignment/>
      <protection/>
    </xf>
    <xf numFmtId="166" fontId="1" fillId="0" borderId="14" xfId="185" applyNumberFormat="1" applyFont="1" applyBorder="1" applyProtection="1">
      <alignment/>
      <protection/>
    </xf>
    <xf numFmtId="166" fontId="1" fillId="0" borderId="22" xfId="185" applyNumberFormat="1" applyFont="1" applyBorder="1" applyProtection="1">
      <alignment/>
      <protection/>
    </xf>
    <xf numFmtId="167" fontId="23" fillId="0" borderId="14" xfId="185" applyNumberFormat="1" applyFont="1" applyFill="1" applyBorder="1" applyProtection="1">
      <alignment/>
      <protection/>
    </xf>
    <xf numFmtId="167" fontId="22" fillId="0" borderId="35" xfId="185" applyNumberFormat="1" applyFont="1" applyFill="1" applyBorder="1" applyProtection="1">
      <alignment/>
      <protection/>
    </xf>
    <xf numFmtId="0" fontId="12" fillId="0" borderId="0" xfId="110" applyFont="1" applyBorder="1">
      <alignment/>
      <protection/>
    </xf>
    <xf numFmtId="166" fontId="12" fillId="0" borderId="0" xfId="110" applyNumberFormat="1" applyFont="1" applyBorder="1" applyProtection="1">
      <alignment/>
      <protection/>
    </xf>
    <xf numFmtId="166" fontId="12" fillId="0" borderId="0" xfId="110" applyNumberFormat="1" applyFont="1" applyFill="1" applyBorder="1" applyProtection="1">
      <alignment/>
      <protection/>
    </xf>
    <xf numFmtId="166" fontId="35" fillId="0" borderId="0" xfId="110" applyNumberFormat="1" applyFont="1" applyFill="1" applyBorder="1" applyProtection="1">
      <alignment/>
      <protection/>
    </xf>
    <xf numFmtId="166" fontId="2" fillId="0" borderId="10" xfId="111" applyNumberFormat="1" applyFont="1" applyBorder="1" applyProtection="1">
      <alignment/>
      <protection/>
    </xf>
    <xf numFmtId="166" fontId="2" fillId="0" borderId="10" xfId="111" applyNumberFormat="1" applyFont="1" applyFill="1" applyBorder="1" applyProtection="1">
      <alignment/>
      <protection/>
    </xf>
    <xf numFmtId="166" fontId="2" fillId="0" borderId="11" xfId="111" applyNumberFormat="1" applyFont="1" applyFill="1" applyBorder="1" applyProtection="1">
      <alignment/>
      <protection/>
    </xf>
    <xf numFmtId="166" fontId="2" fillId="0" borderId="62" xfId="111" applyNumberFormat="1" applyFont="1" applyBorder="1" applyProtection="1">
      <alignment/>
      <protection/>
    </xf>
    <xf numFmtId="166" fontId="2" fillId="0" borderId="11" xfId="111" applyNumberFormat="1" applyFont="1" applyBorder="1" applyProtection="1">
      <alignment/>
      <protection/>
    </xf>
    <xf numFmtId="166" fontId="2" fillId="0" borderId="65" xfId="111" applyNumberFormat="1" applyFont="1" applyFill="1" applyBorder="1" applyProtection="1">
      <alignment/>
      <protection/>
    </xf>
    <xf numFmtId="166" fontId="2" fillId="0" borderId="0" xfId="111" applyNumberFormat="1" applyFont="1" applyBorder="1" applyProtection="1">
      <alignment/>
      <protection/>
    </xf>
    <xf numFmtId="166" fontId="2" fillId="0" borderId="0" xfId="111" applyNumberFormat="1" applyFont="1" applyFill="1" applyBorder="1" applyProtection="1">
      <alignment/>
      <protection/>
    </xf>
    <xf numFmtId="166" fontId="2" fillId="0" borderId="14" xfId="111" applyNumberFormat="1" applyFont="1" applyFill="1" applyBorder="1" applyProtection="1">
      <alignment/>
      <protection/>
    </xf>
    <xf numFmtId="166" fontId="2" fillId="0" borderId="22" xfId="111" applyNumberFormat="1" applyFont="1" applyBorder="1" applyProtection="1">
      <alignment/>
      <protection/>
    </xf>
    <xf numFmtId="166" fontId="2" fillId="0" borderId="14" xfId="111" applyNumberFormat="1" applyFont="1" applyBorder="1" applyProtection="1">
      <alignment/>
      <protection/>
    </xf>
    <xf numFmtId="166" fontId="2" fillId="0" borderId="63" xfId="111" applyNumberFormat="1" applyFont="1" applyFill="1" applyBorder="1" applyProtection="1">
      <alignment/>
      <protection/>
    </xf>
    <xf numFmtId="166" fontId="2" fillId="0" borderId="20" xfId="111" applyNumberFormat="1" applyFont="1" applyFill="1" applyBorder="1" applyProtection="1">
      <alignment/>
      <protection/>
    </xf>
    <xf numFmtId="166" fontId="2" fillId="0" borderId="12" xfId="111" applyNumberFormat="1" applyFont="1" applyFill="1" applyBorder="1" applyProtection="1">
      <alignment/>
      <protection/>
    </xf>
    <xf numFmtId="166" fontId="2" fillId="0" borderId="24" xfId="111" applyNumberFormat="1" applyFont="1" applyBorder="1" applyProtection="1">
      <alignment/>
      <protection/>
    </xf>
    <xf numFmtId="166" fontId="2" fillId="0" borderId="12" xfId="111" applyNumberFormat="1" applyFont="1" applyBorder="1" applyProtection="1">
      <alignment/>
      <protection/>
    </xf>
    <xf numFmtId="166" fontId="2" fillId="0" borderId="45" xfId="111" applyNumberFormat="1" applyFont="1" applyFill="1" applyBorder="1" applyProtection="1">
      <alignment/>
      <protection/>
    </xf>
    <xf numFmtId="166" fontId="2" fillId="0" borderId="67" xfId="111" applyNumberFormat="1" applyFont="1" applyBorder="1" applyProtection="1">
      <alignment/>
      <protection/>
    </xf>
    <xf numFmtId="166" fontId="2" fillId="0" borderId="67" xfId="111" applyNumberFormat="1" applyFont="1" applyFill="1" applyBorder="1" applyProtection="1">
      <alignment/>
      <protection/>
    </xf>
    <xf numFmtId="166" fontId="2" fillId="0" borderId="35" xfId="111" applyNumberFormat="1" applyFont="1" applyFill="1" applyBorder="1" applyProtection="1">
      <alignment/>
      <protection/>
    </xf>
    <xf numFmtId="166" fontId="2" fillId="0" borderId="69" xfId="111" applyNumberFormat="1" applyFont="1" applyBorder="1" applyProtection="1">
      <alignment/>
      <protection/>
    </xf>
    <xf numFmtId="166" fontId="2" fillId="0" borderId="35" xfId="111" applyNumberFormat="1" applyFont="1" applyBorder="1" applyProtection="1">
      <alignment/>
      <protection/>
    </xf>
    <xf numFmtId="166" fontId="2" fillId="0" borderId="68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Alignment="1" applyProtection="1" quotePrefix="1">
      <alignment horizontal="left"/>
      <protection/>
    </xf>
    <xf numFmtId="167" fontId="22" fillId="0" borderId="14" xfId="111" applyNumberFormat="1" applyFont="1" applyFill="1" applyBorder="1" applyProtection="1">
      <alignment/>
      <protection/>
    </xf>
    <xf numFmtId="167" fontId="22" fillId="0" borderId="35" xfId="111" applyNumberFormat="1" applyFont="1" applyFill="1" applyBorder="1" applyProtection="1">
      <alignment/>
      <protection/>
    </xf>
    <xf numFmtId="166" fontId="1" fillId="0" borderId="10" xfId="111" applyNumberFormat="1" applyFont="1" applyBorder="1" applyProtection="1">
      <alignment/>
      <protection/>
    </xf>
    <xf numFmtId="166" fontId="1" fillId="0" borderId="11" xfId="111" applyNumberFormat="1" applyFont="1" applyBorder="1" applyProtection="1">
      <alignment/>
      <protection/>
    </xf>
    <xf numFmtId="166" fontId="1" fillId="0" borderId="62" xfId="111" applyNumberFormat="1" applyFont="1" applyBorder="1" applyProtection="1">
      <alignment/>
      <protection/>
    </xf>
    <xf numFmtId="167" fontId="23" fillId="0" borderId="11" xfId="111" applyNumberFormat="1" applyFont="1" applyFill="1" applyBorder="1" applyProtection="1">
      <alignment/>
      <protection/>
    </xf>
    <xf numFmtId="166" fontId="1" fillId="0" borderId="10" xfId="111" applyNumberFormat="1" applyFont="1" applyFill="1" applyBorder="1" applyProtection="1">
      <alignment/>
      <protection/>
    </xf>
    <xf numFmtId="166" fontId="1" fillId="0" borderId="11" xfId="111" applyNumberFormat="1" applyFont="1" applyFill="1" applyBorder="1" applyProtection="1">
      <alignment/>
      <protection/>
    </xf>
    <xf numFmtId="166" fontId="1" fillId="0" borderId="65" xfId="111" applyNumberFormat="1" applyFont="1" applyFill="1" applyBorder="1" applyProtection="1">
      <alignment/>
      <protection/>
    </xf>
    <xf numFmtId="166" fontId="2" fillId="34" borderId="14" xfId="111" applyNumberFormat="1" applyFont="1" applyFill="1" applyBorder="1" applyProtection="1">
      <alignment/>
      <protection/>
    </xf>
    <xf numFmtId="166" fontId="2" fillId="0" borderId="20" xfId="111" applyNumberFormat="1" applyFont="1" applyBorder="1" applyProtection="1">
      <alignment/>
      <protection/>
    </xf>
    <xf numFmtId="167" fontId="22" fillId="0" borderId="12" xfId="111" applyNumberFormat="1" applyFont="1" applyFill="1" applyBorder="1" applyProtection="1">
      <alignment/>
      <protection/>
    </xf>
    <xf numFmtId="166" fontId="2" fillId="0" borderId="10" xfId="113" applyNumberFormat="1" applyFont="1" applyBorder="1" applyProtection="1">
      <alignment/>
      <protection/>
    </xf>
    <xf numFmtId="166" fontId="2" fillId="0" borderId="10" xfId="113" applyNumberFormat="1" applyFont="1" applyFill="1" applyBorder="1" applyProtection="1">
      <alignment/>
      <protection/>
    </xf>
    <xf numFmtId="166" fontId="2" fillId="0" borderId="11" xfId="113" applyNumberFormat="1" applyFont="1" applyFill="1" applyBorder="1" applyProtection="1">
      <alignment/>
      <protection/>
    </xf>
    <xf numFmtId="166" fontId="2" fillId="0" borderId="62" xfId="113" applyNumberFormat="1" applyFont="1" applyBorder="1" applyProtection="1">
      <alignment/>
      <protection/>
    </xf>
    <xf numFmtId="166" fontId="2" fillId="0" borderId="11" xfId="113" applyNumberFormat="1" applyFont="1" applyBorder="1" applyProtection="1">
      <alignment/>
      <protection/>
    </xf>
    <xf numFmtId="166" fontId="2" fillId="0" borderId="65" xfId="113" applyNumberFormat="1" applyFont="1" applyFill="1" applyBorder="1" applyProtection="1">
      <alignment/>
      <protection/>
    </xf>
    <xf numFmtId="166" fontId="2" fillId="0" borderId="0" xfId="113" applyNumberFormat="1" applyFont="1" applyBorder="1" applyProtection="1">
      <alignment/>
      <protection/>
    </xf>
    <xf numFmtId="166" fontId="2" fillId="0" borderId="0" xfId="113" applyNumberFormat="1" applyFont="1" applyFill="1" applyBorder="1" applyProtection="1">
      <alignment/>
      <protection/>
    </xf>
    <xf numFmtId="166" fontId="2" fillId="0" borderId="14" xfId="113" applyNumberFormat="1" applyFont="1" applyFill="1" applyBorder="1" applyProtection="1">
      <alignment/>
      <protection/>
    </xf>
    <xf numFmtId="166" fontId="2" fillId="0" borderId="22" xfId="113" applyNumberFormat="1" applyFont="1" applyBorder="1" applyProtection="1">
      <alignment/>
      <protection/>
    </xf>
    <xf numFmtId="166" fontId="2" fillId="0" borderId="14" xfId="113" applyNumberFormat="1" applyFont="1" applyBorder="1" applyProtection="1">
      <alignment/>
      <protection/>
    </xf>
    <xf numFmtId="166" fontId="2" fillId="0" borderId="63" xfId="113" applyNumberFormat="1" applyFont="1" applyFill="1" applyBorder="1" applyProtection="1">
      <alignment/>
      <protection/>
    </xf>
    <xf numFmtId="166" fontId="2" fillId="0" borderId="20" xfId="113" applyNumberFormat="1" applyFont="1" applyFill="1" applyBorder="1" applyProtection="1">
      <alignment/>
      <protection/>
    </xf>
    <xf numFmtId="166" fontId="2" fillId="0" borderId="12" xfId="113" applyNumberFormat="1" applyFont="1" applyFill="1" applyBorder="1" applyProtection="1">
      <alignment/>
      <protection/>
    </xf>
    <xf numFmtId="166" fontId="2" fillId="0" borderId="24" xfId="113" applyNumberFormat="1" applyFont="1" applyBorder="1" applyProtection="1">
      <alignment/>
      <protection/>
    </xf>
    <xf numFmtId="166" fontId="2" fillId="0" borderId="12" xfId="113" applyNumberFormat="1" applyFont="1" applyBorder="1" applyProtection="1">
      <alignment/>
      <protection/>
    </xf>
    <xf numFmtId="166" fontId="2" fillId="0" borderId="45" xfId="113" applyNumberFormat="1" applyFont="1" applyFill="1" applyBorder="1" applyProtection="1">
      <alignment/>
      <protection/>
    </xf>
    <xf numFmtId="166" fontId="2" fillId="0" borderId="67" xfId="113" applyNumberFormat="1" applyFont="1" applyBorder="1" applyProtection="1">
      <alignment/>
      <protection/>
    </xf>
    <xf numFmtId="166" fontId="2" fillId="0" borderId="67" xfId="113" applyNumberFormat="1" applyFont="1" applyFill="1" applyBorder="1" applyProtection="1">
      <alignment/>
      <protection/>
    </xf>
    <xf numFmtId="166" fontId="2" fillId="0" borderId="35" xfId="113" applyNumberFormat="1" applyFont="1" applyFill="1" applyBorder="1" applyProtection="1">
      <alignment/>
      <protection/>
    </xf>
    <xf numFmtId="166" fontId="2" fillId="0" borderId="69" xfId="113" applyNumberFormat="1" applyFont="1" applyBorder="1" applyProtection="1">
      <alignment/>
      <protection/>
    </xf>
    <xf numFmtId="166" fontId="2" fillId="0" borderId="35" xfId="113" applyNumberFormat="1" applyFont="1" applyBorder="1" applyProtection="1">
      <alignment/>
      <protection/>
    </xf>
    <xf numFmtId="166" fontId="2" fillId="0" borderId="68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Alignment="1" applyProtection="1" quotePrefix="1">
      <alignment horizontal="left"/>
      <protection/>
    </xf>
    <xf numFmtId="167" fontId="22" fillId="0" borderId="14" xfId="113" applyNumberFormat="1" applyFont="1" applyFill="1" applyBorder="1" applyProtection="1">
      <alignment/>
      <protection/>
    </xf>
    <xf numFmtId="167" fontId="22" fillId="0" borderId="35" xfId="113" applyNumberFormat="1" applyFont="1" applyFill="1" applyBorder="1" applyProtection="1">
      <alignment/>
      <protection/>
    </xf>
    <xf numFmtId="166" fontId="1" fillId="0" borderId="10" xfId="113" applyNumberFormat="1" applyFont="1" applyBorder="1" applyProtection="1">
      <alignment/>
      <protection/>
    </xf>
    <xf numFmtId="166" fontId="1" fillId="0" borderId="11" xfId="113" applyNumberFormat="1" applyFont="1" applyBorder="1" applyProtection="1">
      <alignment/>
      <protection/>
    </xf>
    <xf numFmtId="166" fontId="1" fillId="0" borderId="62" xfId="113" applyNumberFormat="1" applyFont="1" applyBorder="1" applyProtection="1">
      <alignment/>
      <protection/>
    </xf>
    <xf numFmtId="167" fontId="23" fillId="0" borderId="11" xfId="113" applyNumberFormat="1" applyFont="1" applyFill="1" applyBorder="1" applyProtection="1">
      <alignment/>
      <protection/>
    </xf>
    <xf numFmtId="166" fontId="1" fillId="0" borderId="10" xfId="113" applyNumberFormat="1" applyFont="1" applyFill="1" applyBorder="1" applyProtection="1">
      <alignment/>
      <protection/>
    </xf>
    <xf numFmtId="166" fontId="1" fillId="0" borderId="11" xfId="113" applyNumberFormat="1" applyFont="1" applyFill="1" applyBorder="1" applyProtection="1">
      <alignment/>
      <protection/>
    </xf>
    <xf numFmtId="166" fontId="1" fillId="0" borderId="65" xfId="113" applyNumberFormat="1" applyFont="1" applyFill="1" applyBorder="1" applyProtection="1">
      <alignment/>
      <protection/>
    </xf>
    <xf numFmtId="166" fontId="2" fillId="0" borderId="20" xfId="113" applyNumberFormat="1" applyFont="1" applyBorder="1" applyProtection="1">
      <alignment/>
      <protection/>
    </xf>
    <xf numFmtId="167" fontId="22" fillId="0" borderId="12" xfId="113" applyNumberFormat="1" applyFont="1" applyFill="1" applyBorder="1" applyProtection="1">
      <alignment/>
      <protection/>
    </xf>
    <xf numFmtId="166" fontId="2" fillId="0" borderId="10" xfId="115" applyNumberFormat="1" applyFont="1" applyBorder="1" applyProtection="1">
      <alignment/>
      <protection/>
    </xf>
    <xf numFmtId="166" fontId="2" fillId="0" borderId="10" xfId="115" applyNumberFormat="1" applyFont="1" applyFill="1" applyBorder="1" applyProtection="1">
      <alignment/>
      <protection/>
    </xf>
    <xf numFmtId="166" fontId="2" fillId="0" borderId="11" xfId="115" applyNumberFormat="1" applyFont="1" applyFill="1" applyBorder="1" applyProtection="1">
      <alignment/>
      <protection/>
    </xf>
    <xf numFmtId="166" fontId="2" fillId="0" borderId="62" xfId="115" applyNumberFormat="1" applyFont="1" applyBorder="1" applyProtection="1">
      <alignment/>
      <protection/>
    </xf>
    <xf numFmtId="166" fontId="2" fillId="0" borderId="11" xfId="115" applyNumberFormat="1" applyFont="1" applyBorder="1" applyProtection="1">
      <alignment/>
      <protection/>
    </xf>
    <xf numFmtId="166" fontId="2" fillId="0" borderId="65" xfId="115" applyNumberFormat="1" applyFont="1" applyFill="1" applyBorder="1" applyProtection="1">
      <alignment/>
      <protection/>
    </xf>
    <xf numFmtId="166" fontId="2" fillId="0" borderId="0" xfId="115" applyNumberFormat="1" applyFont="1" applyBorder="1" applyProtection="1">
      <alignment/>
      <protection/>
    </xf>
    <xf numFmtId="166" fontId="2" fillId="0" borderId="0" xfId="115" applyNumberFormat="1" applyFont="1" applyFill="1" applyBorder="1" applyProtection="1">
      <alignment/>
      <protection/>
    </xf>
    <xf numFmtId="166" fontId="2" fillId="0" borderId="14" xfId="115" applyNumberFormat="1" applyFont="1" applyFill="1" applyBorder="1" applyProtection="1">
      <alignment/>
      <protection/>
    </xf>
    <xf numFmtId="166" fontId="2" fillId="0" borderId="22" xfId="115" applyNumberFormat="1" applyFont="1" applyBorder="1" applyProtection="1">
      <alignment/>
      <protection/>
    </xf>
    <xf numFmtId="166" fontId="2" fillId="0" borderId="14" xfId="115" applyNumberFormat="1" applyFont="1" applyBorder="1" applyProtection="1">
      <alignment/>
      <protection/>
    </xf>
    <xf numFmtId="166" fontId="2" fillId="0" borderId="63" xfId="115" applyNumberFormat="1" applyFont="1" applyFill="1" applyBorder="1" applyProtection="1">
      <alignment/>
      <protection/>
    </xf>
    <xf numFmtId="166" fontId="2" fillId="0" borderId="24" xfId="115" applyNumberFormat="1" applyFont="1" applyBorder="1" applyProtection="1">
      <alignment/>
      <protection/>
    </xf>
    <xf numFmtId="166" fontId="2" fillId="0" borderId="12" xfId="115" applyNumberFormat="1" applyFont="1" applyBorder="1" applyProtection="1">
      <alignment/>
      <protection/>
    </xf>
    <xf numFmtId="166" fontId="2" fillId="0" borderId="67" xfId="115" applyNumberFormat="1" applyFont="1" applyBorder="1" applyProtection="1">
      <alignment/>
      <protection/>
    </xf>
    <xf numFmtId="166" fontId="2" fillId="0" borderId="67" xfId="115" applyNumberFormat="1" applyFont="1" applyFill="1" applyBorder="1" applyProtection="1">
      <alignment/>
      <protection/>
    </xf>
    <xf numFmtId="166" fontId="2" fillId="0" borderId="35" xfId="115" applyNumberFormat="1" applyFont="1" applyFill="1" applyBorder="1" applyProtection="1">
      <alignment/>
      <protection/>
    </xf>
    <xf numFmtId="166" fontId="2" fillId="0" borderId="69" xfId="115" applyNumberFormat="1" applyFont="1" applyBorder="1" applyProtection="1">
      <alignment/>
      <protection/>
    </xf>
    <xf numFmtId="166" fontId="2" fillId="0" borderId="35" xfId="115" applyNumberFormat="1" applyFont="1" applyBorder="1" applyProtection="1">
      <alignment/>
      <protection/>
    </xf>
    <xf numFmtId="166" fontId="2" fillId="0" borderId="68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Alignment="1" applyProtection="1" quotePrefix="1">
      <alignment horizontal="left"/>
      <protection/>
    </xf>
    <xf numFmtId="167" fontId="22" fillId="0" borderId="14" xfId="115" applyNumberFormat="1" applyFont="1" applyFill="1" applyBorder="1" applyProtection="1">
      <alignment/>
      <protection/>
    </xf>
    <xf numFmtId="167" fontId="22" fillId="0" borderId="35" xfId="115" applyNumberFormat="1" applyFont="1" applyFill="1" applyBorder="1" applyProtection="1">
      <alignment/>
      <protection/>
    </xf>
    <xf numFmtId="166" fontId="1" fillId="0" borderId="10" xfId="115" applyNumberFormat="1" applyFont="1" applyBorder="1" applyProtection="1">
      <alignment/>
      <protection/>
    </xf>
    <xf numFmtId="166" fontId="1" fillId="0" borderId="11" xfId="115" applyNumberFormat="1" applyFont="1" applyBorder="1" applyProtection="1">
      <alignment/>
      <protection/>
    </xf>
    <xf numFmtId="166" fontId="1" fillId="0" borderId="62" xfId="115" applyNumberFormat="1" applyFont="1" applyBorder="1" applyProtection="1">
      <alignment/>
      <protection/>
    </xf>
    <xf numFmtId="167" fontId="23" fillId="0" borderId="11" xfId="115" applyNumberFormat="1" applyFont="1" applyFill="1" applyBorder="1" applyProtection="1">
      <alignment/>
      <protection/>
    </xf>
    <xf numFmtId="166" fontId="1" fillId="0" borderId="10" xfId="115" applyNumberFormat="1" applyFont="1" applyFill="1" applyBorder="1" applyProtection="1">
      <alignment/>
      <protection/>
    </xf>
    <xf numFmtId="166" fontId="1" fillId="0" borderId="11" xfId="115" applyNumberFormat="1" applyFont="1" applyFill="1" applyBorder="1" applyProtection="1">
      <alignment/>
      <protection/>
    </xf>
    <xf numFmtId="166" fontId="1" fillId="0" borderId="65" xfId="115" applyNumberFormat="1" applyFont="1" applyFill="1" applyBorder="1" applyProtection="1">
      <alignment/>
      <protection/>
    </xf>
    <xf numFmtId="166" fontId="2" fillId="34" borderId="14" xfId="115" applyNumberFormat="1" applyFont="1" applyFill="1" applyBorder="1" applyProtection="1">
      <alignment/>
      <protection/>
    </xf>
    <xf numFmtId="166" fontId="2" fillId="0" borderId="20" xfId="115" applyNumberFormat="1" applyFont="1" applyBorder="1" applyProtection="1">
      <alignment/>
      <protection/>
    </xf>
    <xf numFmtId="167" fontId="22" fillId="0" borderId="12" xfId="115" applyNumberFormat="1" applyFont="1" applyFill="1" applyBorder="1" applyProtection="1">
      <alignment/>
      <protection/>
    </xf>
    <xf numFmtId="166" fontId="2" fillId="0" borderId="10" xfId="117" applyNumberFormat="1" applyFont="1" applyBorder="1" applyProtection="1">
      <alignment/>
      <protection/>
    </xf>
    <xf numFmtId="166" fontId="2" fillId="0" borderId="10" xfId="117" applyNumberFormat="1" applyFont="1" applyFill="1" applyBorder="1" applyProtection="1">
      <alignment/>
      <protection/>
    </xf>
    <xf numFmtId="166" fontId="2" fillId="0" borderId="11" xfId="117" applyNumberFormat="1" applyFont="1" applyFill="1" applyBorder="1" applyProtection="1">
      <alignment/>
      <protection/>
    </xf>
    <xf numFmtId="166" fontId="2" fillId="0" borderId="11" xfId="117" applyNumberFormat="1" applyFont="1" applyBorder="1" applyProtection="1">
      <alignment/>
      <protection/>
    </xf>
    <xf numFmtId="166" fontId="2" fillId="0" borderId="0" xfId="117" applyNumberFormat="1" applyFont="1" applyBorder="1" applyProtection="1">
      <alignment/>
      <protection/>
    </xf>
    <xf numFmtId="166" fontId="2" fillId="0" borderId="14" xfId="117" applyNumberFormat="1" applyFont="1" applyBorder="1" applyProtection="1">
      <alignment/>
      <protection/>
    </xf>
    <xf numFmtId="166" fontId="2" fillId="0" borderId="12" xfId="117" applyNumberFormat="1" applyFont="1" applyBorder="1" applyProtection="1">
      <alignment/>
      <protection/>
    </xf>
    <xf numFmtId="166" fontId="2" fillId="0" borderId="67" xfId="117" applyNumberFormat="1" applyFont="1" applyBorder="1" applyProtection="1">
      <alignment/>
      <protection/>
    </xf>
    <xf numFmtId="166" fontId="2" fillId="0" borderId="35" xfId="117" applyNumberFormat="1" applyFont="1" applyBorder="1" applyProtection="1">
      <alignment/>
      <protection/>
    </xf>
    <xf numFmtId="166" fontId="1" fillId="0" borderId="10" xfId="117" applyNumberFormat="1" applyFont="1" applyBorder="1" applyProtection="1">
      <alignment/>
      <protection/>
    </xf>
    <xf numFmtId="166" fontId="1" fillId="0" borderId="11" xfId="117" applyNumberFormat="1" applyFont="1" applyBorder="1" applyProtection="1">
      <alignment/>
      <protection/>
    </xf>
    <xf numFmtId="166" fontId="2" fillId="0" borderId="20" xfId="117" applyNumberFormat="1" applyFont="1" applyBorder="1" applyProtection="1">
      <alignment/>
      <protection/>
    </xf>
    <xf numFmtId="164" fontId="1" fillId="0" borderId="15" xfId="121" applyNumberFormat="1" applyFont="1" applyFill="1" applyBorder="1">
      <alignment/>
      <protection/>
    </xf>
    <xf numFmtId="164" fontId="2" fillId="0" borderId="13" xfId="121" applyNumberFormat="1" applyFont="1" applyFill="1" applyBorder="1">
      <alignment/>
      <protection/>
    </xf>
    <xf numFmtId="164" fontId="1" fillId="0" borderId="11" xfId="121" applyNumberFormat="1" applyFont="1" applyFill="1" applyBorder="1">
      <alignment/>
      <protection/>
    </xf>
    <xf numFmtId="164" fontId="1" fillId="0" borderId="36" xfId="121" applyNumberFormat="1" applyFont="1" applyFill="1" applyBorder="1" applyAlignment="1">
      <alignment vertical="center"/>
      <protection/>
    </xf>
    <xf numFmtId="164" fontId="7" fillId="0" borderId="31" xfId="121" applyNumberFormat="1" applyFont="1" applyFill="1" applyBorder="1" applyAlignment="1">
      <alignment vertical="center"/>
      <protection/>
    </xf>
    <xf numFmtId="164" fontId="2" fillId="0" borderId="31" xfId="121" applyNumberFormat="1" applyFont="1" applyFill="1" applyBorder="1" applyAlignment="1">
      <alignment vertical="center"/>
      <protection/>
    </xf>
    <xf numFmtId="164" fontId="2" fillId="0" borderId="14" xfId="121" applyNumberFormat="1" applyFont="1" applyFill="1" applyBorder="1">
      <alignment/>
      <protection/>
    </xf>
    <xf numFmtId="164" fontId="2" fillId="0" borderId="19" xfId="121" applyNumberFormat="1" applyFont="1" applyFill="1" applyBorder="1">
      <alignment/>
      <protection/>
    </xf>
    <xf numFmtId="164" fontId="2" fillId="0" borderId="16" xfId="121" applyNumberFormat="1" applyFont="1" applyFill="1" applyBorder="1">
      <alignment/>
      <protection/>
    </xf>
    <xf numFmtId="164" fontId="2" fillId="0" borderId="18" xfId="121" applyNumberFormat="1" applyFont="1" applyFill="1" applyBorder="1">
      <alignment/>
      <protection/>
    </xf>
    <xf numFmtId="164" fontId="2" fillId="0" borderId="12" xfId="121" applyNumberFormat="1" applyFont="1" applyFill="1" applyBorder="1">
      <alignment/>
      <protection/>
    </xf>
    <xf numFmtId="164" fontId="1" fillId="0" borderId="15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26" xfId="79" applyNumberFormat="1" applyFont="1" applyFill="1" applyBorder="1" applyAlignment="1">
      <alignment/>
    </xf>
    <xf numFmtId="164" fontId="7" fillId="0" borderId="31" xfId="122" applyNumberFormat="1" applyFont="1" applyFill="1" applyBorder="1" applyAlignment="1">
      <alignment vertical="center"/>
      <protection/>
    </xf>
    <xf numFmtId="164" fontId="13" fillId="0" borderId="36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9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8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15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36" xfId="123" applyNumberFormat="1" applyFont="1" applyFill="1" applyBorder="1" applyAlignment="1">
      <alignment vertical="center"/>
      <protection/>
    </xf>
    <xf numFmtId="164" fontId="2" fillId="0" borderId="31" xfId="123" applyNumberFormat="1" applyFont="1" applyFill="1" applyBorder="1">
      <alignment/>
      <protection/>
    </xf>
    <xf numFmtId="164" fontId="1" fillId="0" borderId="36" xfId="123" applyNumberFormat="1" applyFont="1" applyFill="1" applyBorder="1">
      <alignment/>
      <protection/>
    </xf>
    <xf numFmtId="164" fontId="1" fillId="0" borderId="15" xfId="123" applyNumberFormat="1" applyFont="1" applyFill="1" applyBorder="1" applyAlignment="1">
      <alignment vertical="center"/>
      <protection/>
    </xf>
    <xf numFmtId="164" fontId="1" fillId="0" borderId="26" xfId="123" applyNumberFormat="1" applyFont="1" applyFill="1" applyBorder="1">
      <alignment/>
      <protection/>
    </xf>
    <xf numFmtId="164" fontId="1" fillId="0" borderId="47" xfId="123" applyNumberFormat="1" applyFont="1" applyFill="1" applyBorder="1">
      <alignment/>
      <protection/>
    </xf>
    <xf numFmtId="164" fontId="1" fillId="0" borderId="15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2" fillId="0" borderId="31" xfId="124" applyNumberFormat="1" applyFont="1" applyFill="1" applyBorder="1">
      <alignment/>
      <protection/>
    </xf>
    <xf numFmtId="164" fontId="2" fillId="0" borderId="26" xfId="124" applyNumberFormat="1" applyFont="1" applyFill="1" applyBorder="1">
      <alignment/>
      <protection/>
    </xf>
    <xf numFmtId="164" fontId="2" fillId="0" borderId="47" xfId="124" applyNumberFormat="1" applyFont="1" applyFill="1" applyBorder="1">
      <alignment/>
      <protection/>
    </xf>
    <xf numFmtId="164" fontId="1" fillId="0" borderId="36" xfId="124" applyNumberFormat="1" applyFont="1" applyFill="1" applyBorder="1">
      <alignment/>
      <protection/>
    </xf>
    <xf numFmtId="177" fontId="2" fillId="0" borderId="0" xfId="125" applyNumberFormat="1" applyFont="1" applyFill="1" applyBorder="1">
      <alignment/>
      <protection/>
    </xf>
    <xf numFmtId="177" fontId="2" fillId="0" borderId="14" xfId="125" applyNumberFormat="1" applyFont="1" applyFill="1" applyBorder="1">
      <alignment/>
      <protection/>
    </xf>
    <xf numFmtId="177" fontId="2" fillId="0" borderId="22" xfId="125" applyNumberFormat="1" applyFont="1" applyFill="1" applyBorder="1">
      <alignment/>
      <protection/>
    </xf>
    <xf numFmtId="177" fontId="2" fillId="0" borderId="20" xfId="125" applyNumberFormat="1" applyFont="1" applyFill="1" applyBorder="1">
      <alignment/>
      <protection/>
    </xf>
    <xf numFmtId="176" fontId="2" fillId="0" borderId="13" xfId="125" applyNumberFormat="1" applyFont="1" applyFill="1" applyBorder="1">
      <alignment/>
      <protection/>
    </xf>
    <xf numFmtId="177" fontId="2" fillId="0" borderId="13" xfId="125" applyNumberFormat="1" applyFont="1" applyFill="1" applyBorder="1">
      <alignment/>
      <protection/>
    </xf>
    <xf numFmtId="176" fontId="13" fillId="0" borderId="27" xfId="125" applyNumberFormat="1" applyFont="1" applyFill="1" applyBorder="1" applyAlignment="1">
      <alignment vertical="center"/>
      <protection/>
    </xf>
    <xf numFmtId="176" fontId="2" fillId="0" borderId="14" xfId="125" applyNumberFormat="1" applyFont="1" applyFill="1" applyBorder="1">
      <alignment/>
      <protection/>
    </xf>
    <xf numFmtId="176" fontId="2" fillId="0" borderId="22" xfId="125" applyNumberFormat="1" applyFont="1" applyFill="1" applyBorder="1">
      <alignment/>
      <protection/>
    </xf>
    <xf numFmtId="176" fontId="13" fillId="0" borderId="42" xfId="125" applyNumberFormat="1" applyFont="1" applyFill="1" applyBorder="1" applyAlignment="1">
      <alignment vertical="center"/>
      <protection/>
    </xf>
    <xf numFmtId="177" fontId="2" fillId="0" borderId="31" xfId="125" applyNumberFormat="1" applyFont="1" applyFill="1" applyBorder="1">
      <alignment/>
      <protection/>
    </xf>
    <xf numFmtId="177" fontId="13" fillId="0" borderId="71" xfId="125" applyNumberFormat="1" applyFont="1" applyFill="1" applyBorder="1" applyAlignment="1">
      <alignment vertical="center"/>
      <protection/>
    </xf>
    <xf numFmtId="177" fontId="13" fillId="0" borderId="43" xfId="125" applyNumberFormat="1" applyFont="1" applyFill="1" applyBorder="1" applyAlignment="1">
      <alignment vertical="center"/>
      <protection/>
    </xf>
    <xf numFmtId="177" fontId="13" fillId="0" borderId="27" xfId="125" applyNumberFormat="1" applyFont="1" applyFill="1" applyBorder="1" applyAlignment="1">
      <alignment vertical="center"/>
      <protection/>
    </xf>
    <xf numFmtId="176" fontId="2" fillId="0" borderId="18" xfId="125" applyNumberFormat="1" applyFont="1" applyFill="1" applyBorder="1">
      <alignment/>
      <protection/>
    </xf>
    <xf numFmtId="176" fontId="2" fillId="0" borderId="12" xfId="125" applyNumberFormat="1" applyFont="1" applyFill="1" applyBorder="1">
      <alignment/>
      <protection/>
    </xf>
    <xf numFmtId="176" fontId="13" fillId="0" borderId="43" xfId="125" applyNumberFormat="1" applyFont="1" applyFill="1" applyBorder="1" applyAlignment="1">
      <alignment vertical="center"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2" xfId="126" applyNumberFormat="1" applyFont="1" applyFill="1" applyBorder="1">
      <alignment/>
      <protection/>
    </xf>
    <xf numFmtId="177" fontId="2" fillId="0" borderId="20" xfId="126" applyNumberFormat="1" applyFont="1" applyFill="1" applyBorder="1">
      <alignment/>
      <protection/>
    </xf>
    <xf numFmtId="176" fontId="2" fillId="0" borderId="13" xfId="126" applyNumberFormat="1" applyFont="1" applyBorder="1">
      <alignment/>
      <protection/>
    </xf>
    <xf numFmtId="176" fontId="2" fillId="0" borderId="13" xfId="126" applyNumberFormat="1" applyFont="1" applyFill="1" applyBorder="1">
      <alignment/>
      <protection/>
    </xf>
    <xf numFmtId="176" fontId="2" fillId="0" borderId="13" xfId="126" applyNumberFormat="1" applyFont="1" applyFill="1" applyBorder="1" applyAlignment="1">
      <alignment horizontal="right"/>
      <protection/>
    </xf>
    <xf numFmtId="176" fontId="2" fillId="0" borderId="16" xfId="126" applyNumberFormat="1" applyFont="1" applyFill="1" applyBorder="1">
      <alignment/>
      <protection/>
    </xf>
    <xf numFmtId="176" fontId="1" fillId="0" borderId="27" xfId="126" applyNumberFormat="1" applyFont="1" applyFill="1" applyBorder="1" applyAlignment="1">
      <alignment horizontal="center" vertical="center"/>
      <protection/>
    </xf>
    <xf numFmtId="176" fontId="2" fillId="0" borderId="19" xfId="126" applyNumberFormat="1" applyFont="1" applyFill="1" applyBorder="1">
      <alignment/>
      <protection/>
    </xf>
    <xf numFmtId="176" fontId="2" fillId="0" borderId="14" xfId="126" applyNumberFormat="1" applyFont="1" applyFill="1" applyBorder="1">
      <alignment/>
      <protection/>
    </xf>
    <xf numFmtId="176" fontId="2" fillId="0" borderId="14" xfId="126" applyNumberFormat="1" applyFont="1" applyFill="1" applyBorder="1" applyAlignment="1">
      <alignment horizontal="right"/>
      <protection/>
    </xf>
    <xf numFmtId="176" fontId="1" fillId="0" borderId="43" xfId="126" applyNumberFormat="1" applyFont="1" applyFill="1" applyBorder="1" applyAlignment="1">
      <alignment horizontal="center" vertical="center"/>
      <protection/>
    </xf>
    <xf numFmtId="176" fontId="2" fillId="0" borderId="22" xfId="126" applyNumberFormat="1" applyFont="1" applyFill="1" applyBorder="1">
      <alignment/>
      <protection/>
    </xf>
    <xf numFmtId="176" fontId="13" fillId="0" borderId="42" xfId="126" applyNumberFormat="1" applyFont="1" applyFill="1" applyBorder="1" applyAlignment="1">
      <alignment vertical="center"/>
      <protection/>
    </xf>
    <xf numFmtId="177" fontId="2" fillId="0" borderId="31" xfId="126" applyNumberFormat="1" applyFont="1" applyFill="1" applyBorder="1">
      <alignment/>
      <protection/>
    </xf>
    <xf numFmtId="177" fontId="13" fillId="0" borderId="71" xfId="126" applyNumberFormat="1" applyFont="1" applyFill="1" applyBorder="1" applyAlignment="1">
      <alignment vertical="center"/>
      <protection/>
    </xf>
    <xf numFmtId="177" fontId="13" fillId="0" borderId="43" xfId="126" applyNumberFormat="1" applyFont="1" applyFill="1" applyBorder="1" applyAlignment="1">
      <alignment vertical="center"/>
      <protection/>
    </xf>
    <xf numFmtId="177" fontId="13" fillId="0" borderId="27" xfId="126" applyNumberFormat="1" applyFont="1" applyFill="1" applyBorder="1" applyAlignment="1">
      <alignment vertical="center"/>
      <protection/>
    </xf>
    <xf numFmtId="176" fontId="2" fillId="0" borderId="13" xfId="126" applyNumberFormat="1" applyFont="1" applyFill="1" applyBorder="1" applyAlignment="1">
      <alignment horizont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22" xfId="127" applyNumberFormat="1" applyFont="1" applyFill="1" applyBorder="1">
      <alignment/>
      <protection/>
    </xf>
    <xf numFmtId="177" fontId="2" fillId="0" borderId="24" xfId="127" applyNumberFormat="1" applyFont="1" applyFill="1" applyBorder="1">
      <alignment/>
      <protection/>
    </xf>
    <xf numFmtId="177" fontId="1" fillId="0" borderId="42" xfId="127" applyNumberFormat="1" applyFont="1" applyFill="1" applyBorder="1" applyAlignment="1">
      <alignment vertical="center"/>
      <protection/>
    </xf>
    <xf numFmtId="177" fontId="2" fillId="0" borderId="13" xfId="127" applyNumberFormat="1" applyFont="1" applyFill="1" applyBorder="1">
      <alignment/>
      <protection/>
    </xf>
    <xf numFmtId="177" fontId="2" fillId="0" borderId="16" xfId="127" applyNumberFormat="1" applyFont="1" applyFill="1" applyBorder="1">
      <alignment/>
      <protection/>
    </xf>
    <xf numFmtId="177" fontId="1" fillId="0" borderId="27" xfId="127" applyNumberFormat="1" applyFont="1" applyFill="1" applyBorder="1" applyAlignment="1">
      <alignment vertical="center"/>
      <protection/>
    </xf>
    <xf numFmtId="177" fontId="2" fillId="0" borderId="31" xfId="127" applyNumberFormat="1" applyFont="1" applyFill="1" applyBorder="1">
      <alignment/>
      <protection/>
    </xf>
    <xf numFmtId="177" fontId="2" fillId="0" borderId="46" xfId="127" applyNumberFormat="1" applyFont="1" applyFill="1" applyBorder="1">
      <alignment/>
      <protection/>
    </xf>
    <xf numFmtId="177" fontId="1" fillId="0" borderId="47" xfId="127" applyNumberFormat="1" applyFont="1" applyFill="1" applyBorder="1" applyAlignment="1">
      <alignment vertical="center"/>
      <protection/>
    </xf>
    <xf numFmtId="0" fontId="2" fillId="0" borderId="23" xfId="128" applyFont="1" applyBorder="1" applyAlignment="1" applyProtection="1">
      <alignment horizontal="center" vertical="center"/>
      <protection/>
    </xf>
    <xf numFmtId="0" fontId="2" fillId="0" borderId="14" xfId="128" applyFont="1" applyBorder="1" applyAlignment="1" applyProtection="1">
      <alignment horizontal="center" vertical="center"/>
      <protection/>
    </xf>
    <xf numFmtId="0" fontId="2" fillId="0" borderId="30" xfId="128" applyFont="1" applyBorder="1" applyAlignment="1" applyProtection="1">
      <alignment horizontal="center" vertical="center"/>
      <protection/>
    </xf>
    <xf numFmtId="0" fontId="2" fillId="0" borderId="13" xfId="128" applyFont="1" applyBorder="1" applyAlignment="1" applyProtection="1">
      <alignment horizontal="center" vertical="center"/>
      <protection/>
    </xf>
    <xf numFmtId="0" fontId="2" fillId="0" borderId="16" xfId="128" applyFont="1" applyBorder="1" applyAlignment="1" applyProtection="1">
      <alignment horizontal="center" vertical="center"/>
      <protection/>
    </xf>
    <xf numFmtId="0" fontId="2" fillId="0" borderId="46" xfId="128" applyFont="1" applyBorder="1" applyAlignment="1" applyProtection="1">
      <alignment horizontal="center" vertical="center"/>
      <protection/>
    </xf>
    <xf numFmtId="0" fontId="2" fillId="0" borderId="34" xfId="128" applyFont="1" applyBorder="1" applyAlignment="1" applyProtection="1">
      <alignment horizontal="center" vertical="center"/>
      <protection/>
    </xf>
    <xf numFmtId="0" fontId="2" fillId="0" borderId="19" xfId="128" applyFont="1" applyBorder="1" applyAlignment="1" applyProtection="1" quotePrefix="1">
      <alignment horizontal="center" vertical="center"/>
      <protection/>
    </xf>
    <xf numFmtId="0" fontId="2" fillId="0" borderId="13" xfId="128" applyFont="1" applyBorder="1" applyAlignment="1" applyProtection="1" quotePrefix="1">
      <alignment horizontal="center" vertical="center"/>
      <protection/>
    </xf>
    <xf numFmtId="0" fontId="13" fillId="0" borderId="43" xfId="128" applyFont="1" applyBorder="1" applyAlignment="1">
      <alignment horizontal="center" vertical="center"/>
      <protection/>
    </xf>
    <xf numFmtId="0" fontId="13" fillId="0" borderId="27" xfId="128" applyFont="1" applyBorder="1" applyAlignment="1">
      <alignment horizontal="center" vertical="center"/>
      <protection/>
    </xf>
    <xf numFmtId="0" fontId="2" fillId="0" borderId="31" xfId="128" applyFont="1" applyBorder="1" applyAlignment="1" applyProtection="1">
      <alignment horizontal="center" vertical="center"/>
      <protection/>
    </xf>
    <xf numFmtId="0" fontId="7" fillId="0" borderId="71" xfId="128" applyFont="1" applyBorder="1" applyAlignment="1">
      <alignment horizontal="center" vertical="center"/>
      <protection/>
    </xf>
    <xf numFmtId="0" fontId="2" fillId="0" borderId="18" xfId="128" applyFont="1" applyBorder="1" applyAlignment="1" applyProtection="1">
      <alignment horizontal="center" vertical="center"/>
      <protection/>
    </xf>
    <xf numFmtId="0" fontId="2" fillId="0" borderId="12" xfId="128" applyFont="1" applyBorder="1" applyAlignment="1" applyProtection="1">
      <alignment horizontal="center" vertical="center"/>
      <protection/>
    </xf>
    <xf numFmtId="0" fontId="2" fillId="0" borderId="29" xfId="128" applyFont="1" applyBorder="1" applyAlignment="1" applyProtection="1" quotePrefix="1">
      <alignment horizontal="center" vertical="center"/>
      <protection/>
    </xf>
    <xf numFmtId="0" fontId="2" fillId="0" borderId="63" xfId="128" applyFont="1" applyBorder="1" applyAlignment="1" applyProtection="1">
      <alignment horizontal="center" vertical="center"/>
      <protection/>
    </xf>
    <xf numFmtId="0" fontId="2" fillId="0" borderId="31" xfId="128" applyFont="1" applyBorder="1" applyAlignment="1" applyProtection="1" quotePrefix="1">
      <alignment horizontal="center" vertical="center"/>
      <protection/>
    </xf>
    <xf numFmtId="2" fontId="2" fillId="0" borderId="23" xfId="128" applyNumberFormat="1" applyFont="1" applyBorder="1" applyAlignment="1" applyProtection="1">
      <alignment horizontal="center" vertical="center"/>
      <protection/>
    </xf>
    <xf numFmtId="0" fontId="13" fillId="0" borderId="33" xfId="128" applyFont="1" applyBorder="1" applyAlignment="1">
      <alignment horizontal="center" vertical="center"/>
      <protection/>
    </xf>
    <xf numFmtId="0" fontId="13" fillId="0" borderId="71" xfId="128" applyFont="1" applyBorder="1" applyAlignment="1">
      <alignment horizontal="center" vertical="center"/>
      <protection/>
    </xf>
    <xf numFmtId="0" fontId="2" fillId="0" borderId="63" xfId="128" applyFont="1" applyBorder="1" applyAlignment="1" applyProtection="1" quotePrefix="1">
      <alignment horizontal="center" vertical="center"/>
      <protection/>
    </xf>
    <xf numFmtId="2" fontId="2" fillId="0" borderId="31" xfId="128" applyNumberFormat="1" applyFont="1" applyBorder="1" applyAlignment="1" applyProtection="1">
      <alignment horizontal="center" vertical="center"/>
      <protection/>
    </xf>
    <xf numFmtId="2" fontId="2" fillId="0" borderId="14" xfId="128" applyNumberFormat="1" applyFont="1" applyBorder="1" applyAlignment="1" applyProtection="1">
      <alignment horizontal="center" vertical="center"/>
      <protection/>
    </xf>
    <xf numFmtId="177" fontId="2" fillId="0" borderId="13" xfId="129" applyNumberFormat="1" applyFont="1" applyFill="1" applyBorder="1">
      <alignment/>
      <protection/>
    </xf>
    <xf numFmtId="177" fontId="2" fillId="0" borderId="16" xfId="129" applyNumberFormat="1" applyFont="1" applyFill="1" applyBorder="1">
      <alignment/>
      <protection/>
    </xf>
    <xf numFmtId="43" fontId="2" fillId="0" borderId="13" xfId="86" applyFont="1" applyBorder="1" applyAlignment="1">
      <alignment/>
    </xf>
    <xf numFmtId="177" fontId="2" fillId="0" borderId="31" xfId="129" applyNumberFormat="1" applyFont="1" applyFill="1" applyBorder="1">
      <alignment/>
      <protection/>
    </xf>
    <xf numFmtId="0" fontId="0" fillId="0" borderId="13" xfId="129" applyBorder="1">
      <alignment/>
      <protection/>
    </xf>
    <xf numFmtId="0" fontId="0" fillId="0" borderId="63" xfId="129" applyBorder="1">
      <alignment/>
      <protection/>
    </xf>
    <xf numFmtId="0" fontId="0" fillId="0" borderId="16" xfId="129" applyBorder="1">
      <alignment/>
      <protection/>
    </xf>
    <xf numFmtId="0" fontId="0" fillId="0" borderId="45" xfId="129" applyBorder="1">
      <alignment/>
      <protection/>
    </xf>
    <xf numFmtId="0" fontId="0" fillId="0" borderId="68" xfId="129" applyBorder="1">
      <alignment/>
      <protection/>
    </xf>
    <xf numFmtId="177" fontId="2" fillId="0" borderId="26" xfId="129" applyNumberFormat="1" applyFont="1" applyFill="1" applyBorder="1">
      <alignment/>
      <protection/>
    </xf>
    <xf numFmtId="177" fontId="2" fillId="0" borderId="13" xfId="129" applyNumberFormat="1" applyFont="1" applyFill="1" applyBorder="1" applyAlignment="1">
      <alignment/>
      <protection/>
    </xf>
    <xf numFmtId="0" fontId="0" fillId="0" borderId="14" xfId="129" applyBorder="1">
      <alignment/>
      <protection/>
    </xf>
    <xf numFmtId="0" fontId="0" fillId="0" borderId="12" xfId="129" applyBorder="1">
      <alignment/>
      <protection/>
    </xf>
    <xf numFmtId="0" fontId="0" fillId="0" borderId="35" xfId="129" applyBorder="1">
      <alignment/>
      <protection/>
    </xf>
    <xf numFmtId="177" fontId="2" fillId="0" borderId="27" xfId="129" applyNumberFormat="1" applyFont="1" applyFill="1" applyBorder="1">
      <alignment/>
      <protection/>
    </xf>
    <xf numFmtId="2" fontId="0" fillId="0" borderId="14" xfId="129" applyNumberFormat="1" applyBorder="1">
      <alignment/>
      <protection/>
    </xf>
    <xf numFmtId="43" fontId="2" fillId="0" borderId="13" xfId="86" applyFont="1" applyBorder="1" applyAlignment="1">
      <alignment/>
    </xf>
    <xf numFmtId="0" fontId="1" fillId="0" borderId="98" xfId="130" applyFont="1" applyFill="1" applyBorder="1" applyAlignment="1">
      <alignment horizontal="center"/>
      <protection/>
    </xf>
    <xf numFmtId="0" fontId="1" fillId="0" borderId="45" xfId="130" applyFont="1" applyFill="1" applyBorder="1" applyAlignment="1">
      <alignment horizontal="center"/>
      <protection/>
    </xf>
    <xf numFmtId="177" fontId="2" fillId="0" borderId="0" xfId="132" applyNumberFormat="1" applyFont="1" applyFill="1" applyBorder="1">
      <alignment/>
      <protection/>
    </xf>
    <xf numFmtId="177" fontId="2" fillId="0" borderId="14" xfId="132" applyNumberFormat="1" applyFont="1" applyFill="1" applyBorder="1">
      <alignment/>
      <protection/>
    </xf>
    <xf numFmtId="177" fontId="2" fillId="0" borderId="22" xfId="132" applyNumberFormat="1" applyFont="1" applyFill="1" applyBorder="1">
      <alignment/>
      <protection/>
    </xf>
    <xf numFmtId="177" fontId="1" fillId="0" borderId="43" xfId="132" applyNumberFormat="1" applyFont="1" applyFill="1" applyBorder="1" applyAlignment="1">
      <alignment vertical="center"/>
      <protection/>
    </xf>
    <xf numFmtId="177" fontId="2" fillId="0" borderId="13" xfId="132" applyNumberFormat="1" applyFont="1" applyFill="1" applyBorder="1">
      <alignment/>
      <protection/>
    </xf>
    <xf numFmtId="177" fontId="2" fillId="0" borderId="16" xfId="132" applyNumberFormat="1" applyFont="1" applyFill="1" applyBorder="1">
      <alignment/>
      <protection/>
    </xf>
    <xf numFmtId="177" fontId="1" fillId="0" borderId="27" xfId="132" applyNumberFormat="1" applyFont="1" applyFill="1" applyBorder="1" applyAlignment="1">
      <alignment vertical="center"/>
      <protection/>
    </xf>
    <xf numFmtId="177" fontId="2" fillId="0" borderId="19" xfId="132" applyNumberFormat="1" applyFont="1" applyFill="1" applyBorder="1">
      <alignment/>
      <protection/>
    </xf>
    <xf numFmtId="177" fontId="7" fillId="0" borderId="13" xfId="132" applyNumberFormat="1" applyFont="1" applyFill="1" applyBorder="1">
      <alignment/>
      <protection/>
    </xf>
    <xf numFmtId="177" fontId="7" fillId="0" borderId="22" xfId="132" applyNumberFormat="1" applyFont="1" applyFill="1" applyBorder="1">
      <alignment/>
      <protection/>
    </xf>
    <xf numFmtId="43" fontId="2" fillId="0" borderId="13" xfId="88" applyFont="1" applyBorder="1" applyAlignment="1">
      <alignment/>
    </xf>
    <xf numFmtId="39" fontId="1" fillId="0" borderId="63" xfId="132" applyNumberFormat="1" applyFont="1" applyFill="1" applyBorder="1" applyAlignment="1" applyProtection="1">
      <alignment horizontal="center" vertical="center" wrapText="1"/>
      <protection/>
    </xf>
    <xf numFmtId="177" fontId="1" fillId="0" borderId="99" xfId="132" applyNumberFormat="1" applyFont="1" applyFill="1" applyBorder="1" applyAlignment="1">
      <alignment vertical="center"/>
      <protection/>
    </xf>
    <xf numFmtId="177" fontId="2" fillId="0" borderId="63" xfId="132" applyNumberFormat="1" applyFont="1" applyFill="1" applyBorder="1">
      <alignment/>
      <protection/>
    </xf>
    <xf numFmtId="177" fontId="7" fillId="0" borderId="0" xfId="132" applyNumberFormat="1" applyFont="1" applyFill="1" applyBorder="1">
      <alignment/>
      <protection/>
    </xf>
    <xf numFmtId="43" fontId="2" fillId="0" borderId="14" xfId="88" applyFont="1" applyBorder="1" applyAlignment="1">
      <alignment/>
    </xf>
    <xf numFmtId="177" fontId="2" fillId="0" borderId="13" xfId="132" applyNumberFormat="1" applyFont="1" applyBorder="1">
      <alignment/>
      <protection/>
    </xf>
    <xf numFmtId="177" fontId="7" fillId="0" borderId="14" xfId="132" applyNumberFormat="1" applyFont="1" applyFill="1" applyBorder="1">
      <alignment/>
      <protection/>
    </xf>
    <xf numFmtId="177" fontId="2" fillId="0" borderId="13" xfId="132" applyNumberFormat="1" applyFont="1" applyFill="1" applyBorder="1" applyAlignment="1">
      <alignment/>
      <protection/>
    </xf>
    <xf numFmtId="177" fontId="2" fillId="0" borderId="16" xfId="132" applyNumberFormat="1" applyFont="1" applyFill="1" applyBorder="1" applyAlignment="1">
      <alignment/>
      <protection/>
    </xf>
    <xf numFmtId="177" fontId="2" fillId="0" borderId="61" xfId="132" applyNumberFormat="1" applyFont="1" applyFill="1" applyBorder="1">
      <alignment/>
      <protection/>
    </xf>
    <xf numFmtId="168" fontId="2" fillId="0" borderId="14" xfId="90" applyNumberFormat="1" applyFont="1" applyBorder="1" applyAlignment="1">
      <alignment horizontal="right" vertical="center"/>
    </xf>
    <xf numFmtId="168" fontId="2" fillId="0" borderId="14" xfId="90" applyNumberFormat="1" applyFont="1" applyFill="1" applyBorder="1" applyAlignment="1">
      <alignment horizontal="right" vertical="center"/>
    </xf>
    <xf numFmtId="168" fontId="2" fillId="0" borderId="12" xfId="90" applyNumberFormat="1" applyFont="1" applyFill="1" applyBorder="1" applyAlignment="1">
      <alignment horizontal="right" vertical="center"/>
    </xf>
    <xf numFmtId="168" fontId="2" fillId="0" borderId="63" xfId="90" applyNumberFormat="1" applyFont="1" applyBorder="1" applyAlignment="1">
      <alignment horizontal="right" vertical="center"/>
    </xf>
    <xf numFmtId="168" fontId="2" fillId="0" borderId="63" xfId="90" applyNumberFormat="1" applyFont="1" applyFill="1" applyBorder="1" applyAlignment="1">
      <alignment horizontal="right" vertical="center"/>
    </xf>
    <xf numFmtId="168" fontId="2" fillId="0" borderId="45" xfId="90" applyNumberFormat="1" applyFont="1" applyFill="1" applyBorder="1" applyAlignment="1">
      <alignment horizontal="right" vertical="center"/>
    </xf>
    <xf numFmtId="168" fontId="1" fillId="0" borderId="43" xfId="90" applyNumberFormat="1" applyFont="1" applyFill="1" applyBorder="1" applyAlignment="1">
      <alignment horizontal="right" vertical="center"/>
    </xf>
    <xf numFmtId="168" fontId="1" fillId="0" borderId="99" xfId="90" applyNumberFormat="1" applyFont="1" applyFill="1" applyBorder="1" applyAlignment="1">
      <alignment horizontal="right" vertical="center"/>
    </xf>
    <xf numFmtId="43" fontId="2" fillId="0" borderId="13" xfId="90" applyFont="1" applyFill="1" applyBorder="1" applyAlignment="1">
      <alignment horizontal="right" vertical="center"/>
    </xf>
    <xf numFmtId="43" fontId="2" fillId="0" borderId="16" xfId="90" applyFont="1" applyFill="1" applyBorder="1" applyAlignment="1">
      <alignment horizontal="right" vertical="center"/>
    </xf>
    <xf numFmtId="43" fontId="2" fillId="0" borderId="13" xfId="90" applyNumberFormat="1" applyFont="1" applyBorder="1" applyAlignment="1">
      <alignment horizontal="right" vertical="center"/>
    </xf>
    <xf numFmtId="43" fontId="2" fillId="0" borderId="13" xfId="90" applyNumberFormat="1" applyFont="1" applyFill="1" applyBorder="1" applyAlignment="1">
      <alignment horizontal="right" vertical="center"/>
    </xf>
    <xf numFmtId="43" fontId="1" fillId="0" borderId="27" xfId="90" applyNumberFormat="1" applyFont="1" applyFill="1" applyBorder="1" applyAlignment="1">
      <alignment horizontal="right" vertical="center"/>
    </xf>
    <xf numFmtId="168" fontId="2" fillId="0" borderId="13" xfId="90" applyNumberFormat="1" applyFont="1" applyFill="1" applyBorder="1" applyAlignment="1">
      <alignment horizontal="right" vertical="center"/>
    </xf>
    <xf numFmtId="168" fontId="2" fillId="0" borderId="0" xfId="90" applyNumberFormat="1" applyFont="1" applyBorder="1" applyAlignment="1">
      <alignment horizontal="right" vertical="center"/>
    </xf>
    <xf numFmtId="168" fontId="2" fillId="0" borderId="0" xfId="90" applyNumberFormat="1" applyFont="1" applyFill="1" applyBorder="1" applyAlignment="1">
      <alignment horizontal="right" vertical="center"/>
    </xf>
    <xf numFmtId="168" fontId="2" fillId="0" borderId="20" xfId="90" applyNumberFormat="1" applyFont="1" applyFill="1" applyBorder="1" applyAlignment="1">
      <alignment horizontal="right" vertical="center"/>
    </xf>
    <xf numFmtId="43" fontId="2" fillId="0" borderId="22" xfId="90" applyNumberFormat="1" applyFont="1" applyFill="1" applyBorder="1" applyAlignment="1">
      <alignment horizontal="right" vertical="center"/>
    </xf>
    <xf numFmtId="43" fontId="2" fillId="0" borderId="22" xfId="90" applyFont="1" applyFill="1" applyBorder="1" applyAlignment="1">
      <alignment horizontal="right" vertical="center"/>
    </xf>
    <xf numFmtId="168" fontId="1" fillId="0" borderId="44" xfId="90" applyNumberFormat="1" applyFont="1" applyFill="1" applyBorder="1" applyAlignment="1">
      <alignment horizontal="right" vertical="center"/>
    </xf>
    <xf numFmtId="43" fontId="2" fillId="0" borderId="14" xfId="90" applyNumberFormat="1" applyFont="1" applyBorder="1" applyAlignment="1">
      <alignment horizontal="right" vertical="center"/>
    </xf>
    <xf numFmtId="43" fontId="2" fillId="0" borderId="14" xfId="90" applyNumberFormat="1" applyFont="1" applyFill="1" applyBorder="1" applyAlignment="1">
      <alignment horizontal="right" vertical="center"/>
    </xf>
    <xf numFmtId="43" fontId="2" fillId="0" borderId="14" xfId="90" applyFont="1" applyFill="1" applyBorder="1" applyAlignment="1">
      <alignment horizontal="right" vertical="center"/>
    </xf>
    <xf numFmtId="43" fontId="2" fillId="0" borderId="12" xfId="90" applyFont="1" applyFill="1" applyBorder="1" applyAlignment="1">
      <alignment horizontal="right" vertical="center"/>
    </xf>
    <xf numFmtId="43" fontId="1" fillId="0" borderId="43" xfId="90" applyNumberFormat="1" applyFont="1" applyFill="1" applyBorder="1" applyAlignment="1">
      <alignment horizontal="right" vertical="center"/>
    </xf>
    <xf numFmtId="164" fontId="1" fillId="0" borderId="13" xfId="194" applyNumberFormat="1" applyFont="1" applyBorder="1">
      <alignment/>
      <protection/>
    </xf>
    <xf numFmtId="164" fontId="2" fillId="0" borderId="13" xfId="194" applyNumberFormat="1" applyFont="1" applyBorder="1">
      <alignment/>
      <protection/>
    </xf>
    <xf numFmtId="164" fontId="2" fillId="0" borderId="16" xfId="194" applyNumberFormat="1" applyFont="1" applyBorder="1">
      <alignment/>
      <protection/>
    </xf>
    <xf numFmtId="164" fontId="2" fillId="0" borderId="16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19" xfId="195" applyNumberFormat="1" applyFont="1" applyBorder="1">
      <alignment/>
      <protection/>
    </xf>
    <xf numFmtId="164" fontId="2" fillId="0" borderId="61" xfId="195" applyNumberFormat="1" applyFont="1" applyBorder="1">
      <alignment/>
      <protection/>
    </xf>
    <xf numFmtId="164" fontId="2" fillId="0" borderId="24" xfId="195" applyNumberFormat="1" applyFont="1" applyBorder="1">
      <alignment/>
      <protection/>
    </xf>
    <xf numFmtId="164" fontId="2" fillId="0" borderId="18" xfId="196" applyNumberFormat="1" applyFont="1" applyBorder="1">
      <alignment/>
      <protection/>
    </xf>
    <xf numFmtId="164" fontId="2" fillId="0" borderId="12" xfId="196" applyNumberFormat="1" applyFont="1" applyBorder="1">
      <alignment/>
      <protection/>
    </xf>
    <xf numFmtId="164" fontId="2" fillId="0" borderId="18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8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8" xfId="199" applyNumberFormat="1" applyFont="1" applyBorder="1">
      <alignment/>
      <protection/>
    </xf>
    <xf numFmtId="164" fontId="2" fillId="0" borderId="12" xfId="199" applyNumberFormat="1" applyFont="1" applyBorder="1">
      <alignment/>
      <protection/>
    </xf>
    <xf numFmtId="164" fontId="2" fillId="0" borderId="16" xfId="200" applyNumberFormat="1" applyFont="1" applyBorder="1">
      <alignment/>
      <protection/>
    </xf>
    <xf numFmtId="164" fontId="2" fillId="0" borderId="19" xfId="200" applyNumberFormat="1" applyFont="1" applyBorder="1">
      <alignment/>
      <protection/>
    </xf>
    <xf numFmtId="166" fontId="13" fillId="0" borderId="13" xfId="141" applyFont="1" applyBorder="1">
      <alignment/>
      <protection/>
    </xf>
    <xf numFmtId="166" fontId="13" fillId="0" borderId="13" xfId="141" applyFont="1" applyBorder="1" applyAlignment="1" quotePrefix="1">
      <alignment horizontal="right"/>
      <protection/>
    </xf>
    <xf numFmtId="166" fontId="7" fillId="0" borderId="13" xfId="141" applyFont="1" applyBorder="1">
      <alignment/>
      <protection/>
    </xf>
    <xf numFmtId="166" fontId="7" fillId="0" borderId="13" xfId="141" applyFont="1" applyBorder="1" applyAlignment="1">
      <alignment horizontal="right"/>
      <protection/>
    </xf>
    <xf numFmtId="2" fontId="2" fillId="0" borderId="83" xfId="170" applyNumberFormat="1" applyFont="1" applyBorder="1">
      <alignment/>
      <protection/>
    </xf>
    <xf numFmtId="166" fontId="13" fillId="0" borderId="13" xfId="167" applyFont="1" applyBorder="1">
      <alignment/>
      <protection/>
    </xf>
    <xf numFmtId="166" fontId="13" fillId="0" borderId="13" xfId="167" applyFont="1" applyBorder="1" applyAlignment="1" quotePrefix="1">
      <alignment horizontal="right"/>
      <protection/>
    </xf>
    <xf numFmtId="166" fontId="7" fillId="0" borderId="13" xfId="167" applyFont="1" applyBorder="1">
      <alignment/>
      <protection/>
    </xf>
    <xf numFmtId="166" fontId="7" fillId="0" borderId="13" xfId="167" applyFont="1" applyBorder="1" applyAlignment="1">
      <alignment horizontal="right"/>
      <protection/>
    </xf>
    <xf numFmtId="166" fontId="13" fillId="0" borderId="13" xfId="167" applyFont="1" applyBorder="1" applyAlignment="1">
      <alignment horizontal="right"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13" fillId="0" borderId="13" xfId="168" applyFont="1" applyBorder="1" applyAlignment="1" quotePrefix="1">
      <alignment/>
      <protection/>
    </xf>
    <xf numFmtId="167" fontId="7" fillId="0" borderId="13" xfId="168" applyNumberFormat="1" applyFont="1" applyBorder="1" applyAlignment="1">
      <alignment horizontal="left"/>
      <protection/>
    </xf>
    <xf numFmtId="166" fontId="7" fillId="0" borderId="13" xfId="168" applyFont="1" applyBorder="1" applyAlignment="1">
      <alignment horizontal="right"/>
      <protection/>
    </xf>
    <xf numFmtId="166" fontId="7" fillId="0" borderId="13" xfId="168" applyFont="1" applyBorder="1" applyAlignment="1">
      <alignment/>
      <protection/>
    </xf>
    <xf numFmtId="167" fontId="13" fillId="0" borderId="13" xfId="168" applyNumberFormat="1" applyFont="1" applyBorder="1" applyAlignment="1">
      <alignment horizontal="left"/>
      <protection/>
    </xf>
    <xf numFmtId="166" fontId="13" fillId="0" borderId="13" xfId="168" applyFont="1" applyBorder="1" applyAlignment="1">
      <alignment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13" fillId="0" borderId="13" xfId="169" applyFont="1" applyBorder="1" applyAlignment="1">
      <alignment horizontal="right"/>
      <protection/>
    </xf>
    <xf numFmtId="167" fontId="13" fillId="0" borderId="13" xfId="169" applyNumberFormat="1" applyFont="1" applyBorder="1" applyAlignment="1">
      <alignment horizontal="left"/>
      <protection/>
    </xf>
    <xf numFmtId="2" fontId="2" fillId="0" borderId="52" xfId="170" applyNumberFormat="1" applyFont="1" applyBorder="1">
      <alignment/>
      <protection/>
    </xf>
    <xf numFmtId="2" fontId="2" fillId="0" borderId="90" xfId="170" applyNumberFormat="1" applyFont="1" applyBorder="1">
      <alignment/>
      <protection/>
    </xf>
    <xf numFmtId="2" fontId="2" fillId="0" borderId="37" xfId="170" applyNumberFormat="1" applyFont="1" applyBorder="1">
      <alignment/>
      <protection/>
    </xf>
    <xf numFmtId="2" fontId="2" fillId="0" borderId="15" xfId="170" applyNumberFormat="1" applyFont="1" applyBorder="1">
      <alignment/>
      <protection/>
    </xf>
    <xf numFmtId="2" fontId="2" fillId="0" borderId="36" xfId="170" applyNumberFormat="1" applyFont="1" applyBorder="1">
      <alignment/>
      <protection/>
    </xf>
    <xf numFmtId="2" fontId="2" fillId="0" borderId="15" xfId="170" applyNumberFormat="1" applyFont="1" applyFill="1" applyBorder="1">
      <alignment/>
      <protection/>
    </xf>
    <xf numFmtId="2" fontId="1" fillId="0" borderId="33" xfId="170" applyNumberFormat="1" applyFont="1" applyBorder="1">
      <alignment/>
      <protection/>
    </xf>
    <xf numFmtId="2" fontId="1" fillId="0" borderId="27" xfId="170" applyNumberFormat="1" applyFont="1" applyBorder="1">
      <alignment/>
      <protection/>
    </xf>
    <xf numFmtId="2" fontId="1" fillId="0" borderId="71" xfId="170" applyNumberFormat="1" applyFont="1" applyBorder="1">
      <alignment/>
      <protection/>
    </xf>
    <xf numFmtId="166" fontId="1" fillId="0" borderId="0" xfId="176" applyFont="1" applyFill="1" applyBorder="1" applyAlignment="1">
      <alignment horizontal="right"/>
      <protection/>
    </xf>
    <xf numFmtId="166" fontId="2" fillId="0" borderId="13" xfId="176" applyFont="1" applyFill="1" applyBorder="1" applyAlignment="1">
      <alignment horizontal="right"/>
      <protection/>
    </xf>
    <xf numFmtId="166" fontId="9" fillId="34" borderId="19" xfId="176" applyFont="1" applyFill="1" applyBorder="1">
      <alignment/>
      <protection/>
    </xf>
    <xf numFmtId="166" fontId="1" fillId="34" borderId="13" xfId="176" applyFont="1" applyFill="1" applyBorder="1">
      <alignment/>
      <protection/>
    </xf>
    <xf numFmtId="166" fontId="1" fillId="0" borderId="13" xfId="176" applyFont="1" applyFill="1" applyBorder="1">
      <alignment/>
      <protection/>
    </xf>
    <xf numFmtId="166" fontId="2" fillId="34" borderId="13" xfId="176" applyFont="1" applyFill="1" applyBorder="1">
      <alignment/>
      <protection/>
    </xf>
    <xf numFmtId="166" fontId="2" fillId="34" borderId="14" xfId="176" applyFont="1" applyFill="1" applyBorder="1" applyAlignment="1">
      <alignment horizontal="right"/>
      <protection/>
    </xf>
    <xf numFmtId="166" fontId="2" fillId="0" borderId="0" xfId="176" applyFont="1" applyFill="1" applyBorder="1" applyAlignment="1">
      <alignment horizontal="right"/>
      <protection/>
    </xf>
    <xf numFmtId="166" fontId="2" fillId="34" borderId="13" xfId="176" applyFont="1" applyFill="1" applyBorder="1" applyAlignment="1">
      <alignment horizontal="right"/>
      <protection/>
    </xf>
    <xf numFmtId="166" fontId="2" fillId="34" borderId="16" xfId="176" applyFont="1" applyFill="1" applyBorder="1">
      <alignment/>
      <protection/>
    </xf>
    <xf numFmtId="166" fontId="2" fillId="34" borderId="12" xfId="176" applyFont="1" applyFill="1" applyBorder="1" applyAlignment="1">
      <alignment horizontal="right"/>
      <protection/>
    </xf>
    <xf numFmtId="166" fontId="2" fillId="0" borderId="16" xfId="176" applyFont="1" applyFill="1" applyBorder="1" applyAlignment="1">
      <alignment horizontal="right"/>
      <protection/>
    </xf>
    <xf numFmtId="166" fontId="2" fillId="34" borderId="16" xfId="176" applyFont="1" applyFill="1" applyBorder="1" applyAlignment="1">
      <alignment horizontal="right"/>
      <protection/>
    </xf>
    <xf numFmtId="166" fontId="2" fillId="34" borderId="18" xfId="176" applyFont="1" applyFill="1" applyBorder="1" applyAlignment="1">
      <alignment horizontal="right"/>
      <protection/>
    </xf>
    <xf numFmtId="166" fontId="2" fillId="34" borderId="19" xfId="176" applyFont="1" applyFill="1" applyBorder="1" applyAlignment="1">
      <alignment horizontal="right"/>
      <protection/>
    </xf>
    <xf numFmtId="166" fontId="2" fillId="0" borderId="18" xfId="176" applyFont="1" applyFill="1" applyBorder="1" applyAlignment="1">
      <alignment horizontal="right"/>
      <protection/>
    </xf>
    <xf numFmtId="166" fontId="1" fillId="0" borderId="14" xfId="176" applyFont="1" applyFill="1" applyBorder="1" applyAlignment="1">
      <alignment horizontal="right"/>
      <protection/>
    </xf>
    <xf numFmtId="166" fontId="2" fillId="0" borderId="14" xfId="176" applyFont="1" applyFill="1" applyBorder="1" applyAlignment="1">
      <alignment horizontal="right"/>
      <protection/>
    </xf>
    <xf numFmtId="166" fontId="9" fillId="34" borderId="12" xfId="176" applyFont="1" applyFill="1" applyBorder="1">
      <alignment/>
      <protection/>
    </xf>
    <xf numFmtId="166" fontId="9" fillId="34" borderId="16" xfId="176" applyFont="1" applyFill="1" applyBorder="1">
      <alignment/>
      <protection/>
    </xf>
    <xf numFmtId="166" fontId="9" fillId="0" borderId="12" xfId="176" applyFont="1" applyFill="1" applyBorder="1">
      <alignment/>
      <protection/>
    </xf>
    <xf numFmtId="164" fontId="2" fillId="34" borderId="14" xfId="176" applyNumberFormat="1" applyFont="1" applyFill="1" applyBorder="1" applyAlignment="1">
      <alignment horizontal="right"/>
      <protection/>
    </xf>
    <xf numFmtId="164" fontId="2" fillId="34" borderId="13" xfId="176" applyNumberFormat="1" applyFont="1" applyFill="1" applyBorder="1" applyAlignment="1">
      <alignment horizontal="right"/>
      <protection/>
    </xf>
    <xf numFmtId="164" fontId="2" fillId="0" borderId="14" xfId="176" applyNumberFormat="1" applyFont="1" applyFill="1" applyBorder="1" applyAlignment="1">
      <alignment horizontal="right"/>
      <protection/>
    </xf>
    <xf numFmtId="166" fontId="2" fillId="34" borderId="19" xfId="176" applyFont="1" applyFill="1" applyBorder="1">
      <alignment/>
      <protection/>
    </xf>
    <xf numFmtId="166" fontId="9" fillId="0" borderId="18" xfId="176" applyFont="1" applyFill="1" applyBorder="1">
      <alignment/>
      <protection/>
    </xf>
    <xf numFmtId="168" fontId="2" fillId="34" borderId="0" xfId="179" applyNumberFormat="1" applyFont="1" applyFill="1" applyBorder="1">
      <alignment/>
      <protection/>
    </xf>
    <xf numFmtId="168" fontId="2" fillId="34" borderId="0" xfId="179" applyNumberFormat="1" applyFont="1" applyFill="1" applyBorder="1" applyAlignment="1">
      <alignment horizontal="right"/>
      <protection/>
    </xf>
    <xf numFmtId="166" fontId="1" fillId="0" borderId="13" xfId="180" applyFont="1" applyFill="1" applyBorder="1" applyAlignment="1">
      <alignment horizontal="right"/>
      <protection/>
    </xf>
    <xf numFmtId="166" fontId="2" fillId="0" borderId="13" xfId="180" applyFont="1" applyFill="1" applyBorder="1" applyAlignment="1">
      <alignment horizontal="right"/>
      <protection/>
    </xf>
    <xf numFmtId="166" fontId="2" fillId="34" borderId="14" xfId="180" applyFont="1" applyFill="1" applyBorder="1" applyAlignment="1">
      <alignment horizontal="right"/>
      <protection/>
    </xf>
    <xf numFmtId="166" fontId="2" fillId="0" borderId="0" xfId="180" applyFont="1" applyFill="1" applyBorder="1" applyAlignment="1">
      <alignment horizontal="right"/>
      <protection/>
    </xf>
    <xf numFmtId="166" fontId="2" fillId="34" borderId="13" xfId="180" applyFont="1" applyFill="1" applyBorder="1" applyAlignment="1">
      <alignment horizontal="right"/>
      <protection/>
    </xf>
    <xf numFmtId="166" fontId="2" fillId="0" borderId="16" xfId="180" applyFont="1" applyFill="1" applyBorder="1" applyAlignment="1">
      <alignment horizontal="right"/>
      <protection/>
    </xf>
    <xf numFmtId="166" fontId="2" fillId="34" borderId="16" xfId="180" applyFont="1" applyFill="1" applyBorder="1" applyAlignment="1">
      <alignment horizontal="right"/>
      <protection/>
    </xf>
    <xf numFmtId="166" fontId="2" fillId="34" borderId="18" xfId="180" applyFont="1" applyFill="1" applyBorder="1" applyAlignment="1">
      <alignment horizontal="right"/>
      <protection/>
    </xf>
    <xf numFmtId="166" fontId="2" fillId="0" borderId="21" xfId="180" applyFont="1" applyFill="1" applyBorder="1" applyAlignment="1">
      <alignment horizontal="right"/>
      <protection/>
    </xf>
    <xf numFmtId="166" fontId="2" fillId="0" borderId="19" xfId="180" applyFont="1" applyFill="1" applyBorder="1" applyAlignment="1">
      <alignment horizontal="right"/>
      <protection/>
    </xf>
    <xf numFmtId="166" fontId="2" fillId="34" borderId="19" xfId="180" applyFont="1" applyFill="1" applyBorder="1" applyAlignment="1">
      <alignment horizontal="right"/>
      <protection/>
    </xf>
    <xf numFmtId="166" fontId="1" fillId="34" borderId="13" xfId="180" applyFont="1" applyFill="1" applyBorder="1" applyAlignment="1">
      <alignment horizontal="right"/>
      <protection/>
    </xf>
    <xf numFmtId="166" fontId="2" fillId="0" borderId="14" xfId="180" applyFont="1" applyFill="1" applyBorder="1" applyAlignment="1">
      <alignment horizontal="right"/>
      <protection/>
    </xf>
    <xf numFmtId="164" fontId="2" fillId="0" borderId="13" xfId="180" applyNumberFormat="1" applyFont="1" applyFill="1" applyBorder="1" applyAlignment="1">
      <alignment horizontal="right"/>
      <protection/>
    </xf>
    <xf numFmtId="164" fontId="2" fillId="34" borderId="13" xfId="180" applyNumberFormat="1" applyFont="1" applyFill="1" applyBorder="1" applyAlignment="1">
      <alignment horizontal="right"/>
      <protection/>
    </xf>
    <xf numFmtId="166" fontId="9" fillId="34" borderId="13" xfId="180" applyFont="1" applyFill="1" applyBorder="1">
      <alignment/>
      <protection/>
    </xf>
    <xf numFmtId="166" fontId="9" fillId="0" borderId="13" xfId="180" applyFont="1" applyFill="1" applyBorder="1">
      <alignment/>
      <protection/>
    </xf>
    <xf numFmtId="1" fontId="1" fillId="33" borderId="15" xfId="120" applyNumberFormat="1" applyFont="1" applyFill="1" applyBorder="1" applyAlignment="1" applyProtection="1">
      <alignment horizontal="right"/>
      <protection/>
    </xf>
    <xf numFmtId="2" fontId="2" fillId="0" borderId="15" xfId="120" applyNumberFormat="1" applyFont="1" applyFill="1" applyBorder="1">
      <alignment/>
      <protection/>
    </xf>
    <xf numFmtId="164" fontId="2" fillId="0" borderId="15" xfId="120" applyNumberFormat="1" applyFont="1" applyBorder="1">
      <alignment/>
      <protection/>
    </xf>
    <xf numFmtId="164" fontId="2" fillId="0" borderId="26" xfId="121" applyNumberFormat="1" applyFont="1" applyFill="1" applyBorder="1">
      <alignment/>
      <protection/>
    </xf>
    <xf numFmtId="164" fontId="7" fillId="0" borderId="47" xfId="121" applyNumberFormat="1" applyFont="1" applyFill="1" applyBorder="1" applyAlignment="1">
      <alignment vertical="center"/>
      <protection/>
    </xf>
    <xf numFmtId="2" fontId="2" fillId="34" borderId="26" xfId="120" applyNumberFormat="1" applyFont="1" applyFill="1" applyBorder="1">
      <alignment/>
      <protection/>
    </xf>
    <xf numFmtId="2" fontId="2" fillId="34" borderId="47" xfId="120" applyNumberFormat="1" applyFont="1" applyFill="1" applyBorder="1">
      <alignment/>
      <protection/>
    </xf>
    <xf numFmtId="1" fontId="1" fillId="33" borderId="36" xfId="120" applyNumberFormat="1" applyFont="1" applyFill="1" applyBorder="1" applyAlignment="1" applyProtection="1">
      <alignment horizontal="right"/>
      <protection/>
    </xf>
    <xf numFmtId="164" fontId="2" fillId="0" borderId="36" xfId="120" applyNumberFormat="1" applyFont="1" applyBorder="1">
      <alignment/>
      <protection/>
    </xf>
    <xf numFmtId="2" fontId="2" fillId="0" borderId="27" xfId="120" applyNumberFormat="1" applyFont="1" applyFill="1" applyBorder="1">
      <alignment/>
      <protection/>
    </xf>
    <xf numFmtId="164" fontId="2" fillId="0" borderId="27" xfId="120" applyNumberFormat="1" applyFont="1" applyBorder="1">
      <alignment/>
      <protection/>
    </xf>
    <xf numFmtId="164" fontId="2" fillId="0" borderId="71" xfId="120" applyNumberFormat="1" applyFont="1" applyBorder="1">
      <alignment/>
      <protection/>
    </xf>
    <xf numFmtId="2" fontId="2" fillId="34" borderId="46" xfId="131" applyNumberFormat="1" applyFont="1" applyFill="1" applyBorder="1">
      <alignment/>
      <protection/>
    </xf>
    <xf numFmtId="2" fontId="1" fillId="34" borderId="36" xfId="131" applyNumberFormat="1" applyFont="1" applyFill="1" applyBorder="1">
      <alignment/>
      <protection/>
    </xf>
    <xf numFmtId="166" fontId="1" fillId="0" borderId="31" xfId="180" applyFont="1" applyFill="1" applyBorder="1" applyAlignment="1">
      <alignment horizontal="right"/>
      <protection/>
    </xf>
    <xf numFmtId="166" fontId="2" fillId="0" borderId="31" xfId="180" applyFont="1" applyFill="1" applyBorder="1" applyAlignment="1">
      <alignment horizontal="right"/>
      <protection/>
    </xf>
    <xf numFmtId="166" fontId="2" fillId="0" borderId="46" xfId="180" applyFont="1" applyFill="1" applyBorder="1" applyAlignment="1">
      <alignment horizontal="right"/>
      <protection/>
    </xf>
    <xf numFmtId="166" fontId="9" fillId="0" borderId="31" xfId="180" applyFont="1" applyFill="1" applyBorder="1">
      <alignment/>
      <protection/>
    </xf>
    <xf numFmtId="164" fontId="2" fillId="0" borderId="31" xfId="180" applyNumberFormat="1" applyFont="1" applyFill="1" applyBorder="1" applyAlignment="1">
      <alignment horizontal="right"/>
      <protection/>
    </xf>
    <xf numFmtId="166" fontId="2" fillId="0" borderId="100" xfId="180" applyFont="1" applyFill="1" applyBorder="1" applyAlignment="1">
      <alignment horizontal="right"/>
      <protection/>
    </xf>
    <xf numFmtId="166" fontId="2" fillId="0" borderId="63" xfId="180" applyFont="1" applyFill="1" applyBorder="1" applyAlignment="1">
      <alignment horizontal="right"/>
      <protection/>
    </xf>
    <xf numFmtId="166" fontId="1" fillId="34" borderId="26" xfId="180" applyFont="1" applyFill="1" applyBorder="1" applyAlignment="1">
      <alignment horizontal="right"/>
      <protection/>
    </xf>
    <xf numFmtId="166" fontId="1" fillId="34" borderId="35" xfId="180" applyFont="1" applyFill="1" applyBorder="1" applyAlignment="1">
      <alignment horizontal="right"/>
      <protection/>
    </xf>
    <xf numFmtId="166" fontId="1" fillId="0" borderId="26" xfId="180" applyFont="1" applyFill="1" applyBorder="1" applyAlignment="1">
      <alignment horizontal="right"/>
      <protection/>
    </xf>
    <xf numFmtId="166" fontId="1" fillId="0" borderId="35" xfId="180" applyFont="1" applyFill="1" applyBorder="1" applyAlignment="1">
      <alignment horizontal="right"/>
      <protection/>
    </xf>
    <xf numFmtId="166" fontId="1" fillId="0" borderId="47" xfId="180" applyFont="1" applyFill="1" applyBorder="1" applyAlignment="1">
      <alignment horizontal="right"/>
      <protection/>
    </xf>
    <xf numFmtId="166" fontId="1" fillId="0" borderId="31" xfId="176" applyFont="1" applyFill="1" applyBorder="1" applyAlignment="1">
      <alignment horizontal="right"/>
      <protection/>
    </xf>
    <xf numFmtId="166" fontId="2" fillId="0" borderId="31" xfId="176" applyFont="1" applyFill="1" applyBorder="1" applyAlignment="1">
      <alignment horizontal="right"/>
      <protection/>
    </xf>
    <xf numFmtId="166" fontId="19" fillId="0" borderId="0" xfId="176" applyBorder="1">
      <alignment/>
      <protection/>
    </xf>
    <xf numFmtId="166" fontId="2" fillId="0" borderId="46" xfId="176" applyFont="1" applyFill="1" applyBorder="1" applyAlignment="1">
      <alignment horizontal="right"/>
      <protection/>
    </xf>
    <xf numFmtId="166" fontId="2" fillId="0" borderId="29" xfId="176" applyFont="1" applyFill="1" applyBorder="1" applyAlignment="1">
      <alignment horizontal="right"/>
      <protection/>
    </xf>
    <xf numFmtId="166" fontId="1" fillId="0" borderId="63" xfId="176" applyFont="1" applyFill="1" applyBorder="1" applyAlignment="1">
      <alignment horizontal="right"/>
      <protection/>
    </xf>
    <xf numFmtId="166" fontId="2" fillId="0" borderId="63" xfId="176" applyFont="1" applyFill="1" applyBorder="1" applyAlignment="1">
      <alignment horizontal="right"/>
      <protection/>
    </xf>
    <xf numFmtId="166" fontId="2" fillId="0" borderId="45" xfId="176" applyFont="1" applyFill="1" applyBorder="1" applyAlignment="1">
      <alignment horizontal="right"/>
      <protection/>
    </xf>
    <xf numFmtId="164" fontId="2" fillId="0" borderId="31" xfId="176" applyNumberFormat="1" applyFont="1" applyFill="1" applyBorder="1" applyAlignment="1">
      <alignment horizontal="right"/>
      <protection/>
    </xf>
    <xf numFmtId="166" fontId="9" fillId="0" borderId="29" xfId="176" applyFont="1" applyFill="1" applyBorder="1">
      <alignment/>
      <protection/>
    </xf>
    <xf numFmtId="166" fontId="1" fillId="34" borderId="26" xfId="176" applyFont="1" applyFill="1" applyBorder="1">
      <alignment/>
      <protection/>
    </xf>
    <xf numFmtId="166" fontId="1" fillId="34" borderId="26" xfId="176" applyFont="1" applyFill="1" applyBorder="1" applyAlignment="1">
      <alignment horizontal="right"/>
      <protection/>
    </xf>
    <xf numFmtId="166" fontId="1" fillId="0" borderId="35" xfId="176" applyFont="1" applyFill="1" applyBorder="1" applyAlignment="1">
      <alignment horizontal="right"/>
      <protection/>
    </xf>
    <xf numFmtId="166" fontId="1" fillId="0" borderId="47" xfId="176" applyFont="1" applyFill="1" applyBorder="1" applyAlignment="1">
      <alignment horizontal="right"/>
      <protection/>
    </xf>
    <xf numFmtId="164" fontId="2" fillId="0" borderId="13" xfId="120" applyNumberFormat="1" applyFont="1" applyBorder="1">
      <alignment/>
      <protection/>
    </xf>
    <xf numFmtId="164" fontId="2" fillId="0" borderId="29" xfId="120" applyNumberFormat="1" applyFont="1" applyBorder="1">
      <alignment/>
      <protection/>
    </xf>
    <xf numFmtId="164" fontId="2" fillId="0" borderId="31" xfId="120" applyNumberFormat="1" applyFont="1" applyBorder="1">
      <alignment/>
      <protection/>
    </xf>
    <xf numFmtId="164" fontId="2" fillId="0" borderId="13" xfId="120" applyNumberFormat="1" applyFont="1" applyBorder="1" applyAlignment="1">
      <alignment horizontal="right"/>
      <protection/>
    </xf>
    <xf numFmtId="164" fontId="2" fillId="0" borderId="31" xfId="120" applyNumberFormat="1" applyFont="1" applyBorder="1" applyAlignment="1">
      <alignment horizontal="right"/>
      <protection/>
    </xf>
    <xf numFmtId="0" fontId="2" fillId="0" borderId="0" xfId="120" applyFont="1" applyBorder="1">
      <alignment/>
      <protection/>
    </xf>
    <xf numFmtId="164" fontId="2" fillId="0" borderId="19" xfId="120" applyNumberFormat="1" applyFont="1" applyBorder="1">
      <alignment/>
      <protection/>
    </xf>
    <xf numFmtId="164" fontId="2" fillId="0" borderId="16" xfId="120" applyNumberFormat="1" applyFont="1" applyBorder="1">
      <alignment/>
      <protection/>
    </xf>
    <xf numFmtId="164" fontId="2" fillId="0" borderId="46" xfId="120" applyNumberFormat="1" applyFont="1" applyBorder="1">
      <alignment/>
      <protection/>
    </xf>
    <xf numFmtId="164" fontId="2" fillId="0" borderId="27" xfId="120" applyNumberFormat="1" applyFont="1" applyFill="1" applyBorder="1">
      <alignment/>
      <protection/>
    </xf>
    <xf numFmtId="164" fontId="2" fillId="0" borderId="71" xfId="120" applyNumberFormat="1" applyFont="1" applyFill="1" applyBorder="1">
      <alignment/>
      <protection/>
    </xf>
    <xf numFmtId="166" fontId="7" fillId="0" borderId="23" xfId="169" applyFont="1" applyBorder="1" applyAlignment="1">
      <alignment horizontal="left"/>
      <protection/>
    </xf>
    <xf numFmtId="166" fontId="13" fillId="0" borderId="31" xfId="169" applyFont="1" applyBorder="1" applyAlignment="1" quotePrefix="1">
      <alignment horizontal="right"/>
      <protection/>
    </xf>
    <xf numFmtId="167" fontId="7" fillId="0" borderId="23" xfId="169" applyNumberFormat="1" applyFont="1" applyBorder="1" applyAlignment="1">
      <alignment horizontal="left"/>
      <protection/>
    </xf>
    <xf numFmtId="166" fontId="7" fillId="0" borderId="31" xfId="169" applyFont="1" applyBorder="1" applyAlignment="1">
      <alignment horizontal="right"/>
      <protection/>
    </xf>
    <xf numFmtId="167" fontId="7" fillId="0" borderId="41" xfId="169" applyNumberFormat="1" applyFont="1" applyBorder="1" applyAlignment="1">
      <alignment horizontal="left"/>
      <protection/>
    </xf>
    <xf numFmtId="167" fontId="13" fillId="0" borderId="26" xfId="169" applyNumberFormat="1" applyFont="1" applyBorder="1" applyAlignment="1">
      <alignment horizontal="left"/>
      <protection/>
    </xf>
    <xf numFmtId="166" fontId="13" fillId="0" borderId="26" xfId="169" applyFont="1" applyBorder="1" applyAlignment="1">
      <alignment horizontal="right"/>
      <protection/>
    </xf>
    <xf numFmtId="166" fontId="13" fillId="0" borderId="26" xfId="169" applyFont="1" applyBorder="1" applyAlignment="1" quotePrefix="1">
      <alignment horizontal="right"/>
      <protection/>
    </xf>
    <xf numFmtId="166" fontId="13" fillId="0" borderId="47" xfId="169" applyFont="1" applyBorder="1" applyAlignment="1" quotePrefix="1">
      <alignment horizontal="right"/>
      <protection/>
    </xf>
    <xf numFmtId="166" fontId="13" fillId="33" borderId="46" xfId="120" applyNumberFormat="1" applyFont="1" applyFill="1" applyBorder="1" applyAlignment="1" quotePrefix="1">
      <alignment horizontal="center"/>
      <protection/>
    </xf>
    <xf numFmtId="166" fontId="7" fillId="0" borderId="23" xfId="168" applyFont="1" applyBorder="1" applyAlignment="1">
      <alignment horizontal="left"/>
      <protection/>
    </xf>
    <xf numFmtId="166" fontId="13" fillId="0" borderId="31" xfId="168" applyFont="1" applyBorder="1" applyAlignment="1" quotePrefix="1">
      <alignment horizontal="right"/>
      <protection/>
    </xf>
    <xf numFmtId="167" fontId="7" fillId="0" borderId="23" xfId="168" applyNumberFormat="1" applyFont="1" applyBorder="1" applyAlignment="1">
      <alignment horizontal="left"/>
      <protection/>
    </xf>
    <xf numFmtId="166" fontId="7" fillId="0" borderId="31" xfId="168" applyFont="1" applyBorder="1" applyAlignment="1">
      <alignment horizontal="right"/>
      <protection/>
    </xf>
    <xf numFmtId="167" fontId="7" fillId="0" borderId="41" xfId="168" applyNumberFormat="1" applyFont="1" applyBorder="1" applyAlignment="1">
      <alignment horizontal="left"/>
      <protection/>
    </xf>
    <xf numFmtId="167" fontId="13" fillId="0" borderId="26" xfId="168" applyNumberFormat="1" applyFont="1" applyBorder="1" applyAlignment="1">
      <alignment horizontal="left"/>
      <protection/>
    </xf>
    <xf numFmtId="166" fontId="13" fillId="0" borderId="26" xfId="168" applyFont="1" applyBorder="1" applyAlignment="1">
      <alignment/>
      <protection/>
    </xf>
    <xf numFmtId="166" fontId="13" fillId="0" borderId="26" xfId="168" applyFont="1" applyBorder="1" applyAlignment="1" quotePrefix="1">
      <alignment horizontal="right"/>
      <protection/>
    </xf>
    <xf numFmtId="166" fontId="13" fillId="0" borderId="47" xfId="168" applyFont="1" applyBorder="1" applyAlignment="1" quotePrefix="1">
      <alignment horizontal="right"/>
      <protection/>
    </xf>
    <xf numFmtId="166" fontId="7" fillId="0" borderId="23" xfId="167" applyFont="1" applyBorder="1">
      <alignment/>
      <protection/>
    </xf>
    <xf numFmtId="166" fontId="13" fillId="0" borderId="31" xfId="167" applyFont="1" applyBorder="1" applyAlignment="1" quotePrefix="1">
      <alignment horizontal="right"/>
      <protection/>
    </xf>
    <xf numFmtId="167" fontId="7" fillId="0" borderId="23" xfId="167" applyNumberFormat="1" applyFont="1" applyBorder="1" applyAlignment="1">
      <alignment horizontal="left"/>
      <protection/>
    </xf>
    <xf numFmtId="166" fontId="7" fillId="0" borderId="31" xfId="167" applyFont="1" applyBorder="1" applyAlignment="1">
      <alignment horizontal="right"/>
      <protection/>
    </xf>
    <xf numFmtId="166" fontId="7" fillId="0" borderId="41" xfId="167" applyFont="1" applyBorder="1">
      <alignment/>
      <protection/>
    </xf>
    <xf numFmtId="166" fontId="13" fillId="0" borderId="26" xfId="167" applyFont="1" applyBorder="1">
      <alignment/>
      <protection/>
    </xf>
    <xf numFmtId="166" fontId="13" fillId="0" borderId="26" xfId="167" applyFont="1" applyBorder="1" applyAlignment="1">
      <alignment horizontal="right"/>
      <protection/>
    </xf>
    <xf numFmtId="166" fontId="13" fillId="0" borderId="26" xfId="167" applyFont="1" applyBorder="1" applyAlignment="1" quotePrefix="1">
      <alignment horizontal="right"/>
      <protection/>
    </xf>
    <xf numFmtId="166" fontId="13" fillId="0" borderId="47" xfId="167" applyFont="1" applyBorder="1" applyAlignment="1" quotePrefix="1">
      <alignment horizontal="right"/>
      <protection/>
    </xf>
    <xf numFmtId="166" fontId="13" fillId="33" borderId="28" xfId="201" applyFont="1" applyFill="1" applyBorder="1" applyAlignment="1">
      <alignment horizontal="center"/>
      <protection/>
    </xf>
    <xf numFmtId="166" fontId="13" fillId="33" borderId="25" xfId="201" applyFont="1" applyFill="1" applyBorder="1">
      <alignment/>
      <protection/>
    </xf>
    <xf numFmtId="166" fontId="7" fillId="0" borderId="23" xfId="141" applyFont="1" applyBorder="1" applyAlignment="1">
      <alignment horizontal="center"/>
      <protection/>
    </xf>
    <xf numFmtId="166" fontId="13" fillId="0" borderId="31" xfId="141" applyFont="1" applyBorder="1" applyAlignment="1" quotePrefix="1">
      <alignment horizontal="right"/>
      <protection/>
    </xf>
    <xf numFmtId="167" fontId="7" fillId="0" borderId="23" xfId="141" applyNumberFormat="1" applyFont="1" applyBorder="1" applyAlignment="1">
      <alignment horizontal="left"/>
      <protection/>
    </xf>
    <xf numFmtId="166" fontId="7" fillId="0" borderId="31" xfId="141" applyFont="1" applyBorder="1" applyAlignment="1">
      <alignment horizontal="right"/>
      <protection/>
    </xf>
    <xf numFmtId="167" fontId="13" fillId="0" borderId="23" xfId="141" applyNumberFormat="1" applyFont="1" applyBorder="1" applyAlignment="1">
      <alignment horizontal="left"/>
      <protection/>
    </xf>
    <xf numFmtId="166" fontId="7" fillId="0" borderId="41" xfId="141" applyFont="1" applyBorder="1">
      <alignment/>
      <protection/>
    </xf>
    <xf numFmtId="166" fontId="13" fillId="0" borderId="35" xfId="141" applyFont="1" applyBorder="1">
      <alignment/>
      <protection/>
    </xf>
    <xf numFmtId="166" fontId="13" fillId="0" borderId="26" xfId="141" applyFont="1" applyBorder="1" applyAlignment="1">
      <alignment horizontal="right"/>
      <protection/>
    </xf>
    <xf numFmtId="166" fontId="13" fillId="0" borderId="26" xfId="141" applyFont="1" applyBorder="1" applyAlignment="1" quotePrefix="1">
      <alignment horizontal="right"/>
      <protection/>
    </xf>
    <xf numFmtId="166" fontId="13" fillId="0" borderId="47" xfId="141" applyFont="1" applyBorder="1" applyAlignment="1" quotePrefix="1">
      <alignment horizontal="right"/>
      <protection/>
    </xf>
    <xf numFmtId="164" fontId="1" fillId="0" borderId="31" xfId="194" applyNumberFormat="1" applyFont="1" applyBorder="1">
      <alignment/>
      <protection/>
    </xf>
    <xf numFmtId="164" fontId="2" fillId="0" borderId="31" xfId="194" applyNumberFormat="1" applyFont="1" applyBorder="1">
      <alignment/>
      <protection/>
    </xf>
    <xf numFmtId="164" fontId="2" fillId="0" borderId="46" xfId="194" applyNumberFormat="1" applyFont="1" applyBorder="1">
      <alignment/>
      <protection/>
    </xf>
    <xf numFmtId="164" fontId="2" fillId="0" borderId="26" xfId="194" applyNumberFormat="1" applyFont="1" applyBorder="1">
      <alignment/>
      <protection/>
    </xf>
    <xf numFmtId="164" fontId="2" fillId="0" borderId="47" xfId="194" applyNumberFormat="1" applyFont="1" applyBorder="1">
      <alignment/>
      <protection/>
    </xf>
    <xf numFmtId="0" fontId="15" fillId="0" borderId="0" xfId="0" applyFont="1" applyAlignment="1">
      <alignment/>
    </xf>
    <xf numFmtId="164" fontId="2" fillId="0" borderId="13" xfId="188" applyNumberFormat="1" applyFont="1" applyBorder="1" applyAlignment="1">
      <alignment horizontal="center" vertical="center"/>
      <protection/>
    </xf>
    <xf numFmtId="166" fontId="2" fillId="0" borderId="14" xfId="188" applyNumberFormat="1" applyFont="1" applyBorder="1" applyAlignment="1" applyProtection="1">
      <alignment horizontal="center" vertical="center"/>
      <protection/>
    </xf>
    <xf numFmtId="166" fontId="2" fillId="0" borderId="63" xfId="188" applyNumberFormat="1" applyFont="1" applyBorder="1" applyAlignment="1" applyProtection="1">
      <alignment horizontal="center" vertical="center"/>
      <protection/>
    </xf>
    <xf numFmtId="165" fontId="2" fillId="0" borderId="13" xfId="188" applyNumberFormat="1" applyFont="1" applyFill="1" applyBorder="1" applyAlignment="1" applyProtection="1">
      <alignment horizontal="center" vertical="center"/>
      <protection/>
    </xf>
    <xf numFmtId="165" fontId="2" fillId="0" borderId="31" xfId="188" applyNumberFormat="1" applyFont="1" applyFill="1" applyBorder="1" applyAlignment="1" applyProtection="1">
      <alignment horizontal="center" vertical="center"/>
      <protection/>
    </xf>
    <xf numFmtId="166" fontId="2" fillId="0" borderId="31" xfId="188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8" applyNumberFormat="1" applyFont="1" applyBorder="1" applyAlignment="1" applyProtection="1">
      <alignment horizontal="center" vertical="center"/>
      <protection/>
    </xf>
    <xf numFmtId="164" fontId="1" fillId="0" borderId="27" xfId="188" applyNumberFormat="1" applyFont="1" applyBorder="1" applyAlignment="1">
      <alignment horizontal="center" vertical="center"/>
      <protection/>
    </xf>
    <xf numFmtId="164" fontId="1" fillId="0" borderId="71" xfId="188" applyNumberFormat="1" applyFont="1" applyBorder="1" applyAlignment="1">
      <alignment horizontal="center" vertical="center"/>
      <protection/>
    </xf>
    <xf numFmtId="2" fontId="2" fillId="0" borderId="36" xfId="170" applyNumberFormat="1" applyFont="1" applyBorder="1" applyAlignment="1" quotePrefix="1">
      <alignment horizontal="right"/>
      <protection/>
    </xf>
    <xf numFmtId="0" fontId="2" fillId="35" borderId="15" xfId="120" applyFont="1" applyFill="1" applyBorder="1" applyAlignment="1">
      <alignment horizontal="center"/>
      <protection/>
    </xf>
    <xf numFmtId="0" fontId="2" fillId="35" borderId="36" xfId="120" applyFont="1" applyFill="1" applyBorder="1">
      <alignment/>
      <protection/>
    </xf>
    <xf numFmtId="0" fontId="1" fillId="33" borderId="25" xfId="0" applyFont="1" applyFill="1" applyBorder="1" applyAlignment="1" quotePrefix="1">
      <alignment horizontal="centerContinuous"/>
    </xf>
    <xf numFmtId="166" fontId="1" fillId="35" borderId="16" xfId="0" applyNumberFormat="1" applyFont="1" applyFill="1" applyBorder="1" applyAlignment="1" quotePrefix="1">
      <alignment horizontal="centerContinuous"/>
    </xf>
    <xf numFmtId="166" fontId="1" fillId="35" borderId="46" xfId="0" applyNumberFormat="1" applyFont="1" applyFill="1" applyBorder="1" applyAlignment="1" quotePrefix="1">
      <alignment horizontal="centerContinuous"/>
    </xf>
    <xf numFmtId="167" fontId="1" fillId="33" borderId="16" xfId="0" applyNumberFormat="1" applyFont="1" applyFill="1" applyBorder="1" applyAlignment="1" quotePrefix="1">
      <alignment horizontal="center"/>
    </xf>
    <xf numFmtId="167" fontId="1" fillId="33" borderId="15" xfId="0" applyNumberFormat="1" applyFont="1" applyFill="1" applyBorder="1" applyAlignment="1" quotePrefix="1">
      <alignment horizontal="center"/>
    </xf>
    <xf numFmtId="167" fontId="1" fillId="33" borderId="36" xfId="0" applyNumberFormat="1" applyFont="1" applyFill="1" applyBorder="1" applyAlignment="1" quotePrefix="1">
      <alignment horizontal="center"/>
    </xf>
    <xf numFmtId="0" fontId="9" fillId="35" borderId="85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" fillId="35" borderId="85" xfId="0" applyFont="1" applyFill="1" applyBorder="1" applyAlignment="1" quotePrefix="1">
      <alignment horizontal="centerContinuous"/>
    </xf>
    <xf numFmtId="0" fontId="1" fillId="35" borderId="54" xfId="0" applyFont="1" applyFill="1" applyBorder="1" applyAlignment="1" quotePrefix="1">
      <alignment horizontal="centerContinuous"/>
    </xf>
    <xf numFmtId="166" fontId="1" fillId="35" borderId="14" xfId="120" applyNumberFormat="1" applyFont="1" applyFill="1" applyBorder="1" applyAlignment="1" quotePrefix="1">
      <alignment horizontal="center"/>
      <protection/>
    </xf>
    <xf numFmtId="166" fontId="1" fillId="35" borderId="13" xfId="120" applyNumberFormat="1" applyFont="1" applyFill="1" applyBorder="1" applyAlignment="1" quotePrefix="1">
      <alignment horizontal="center"/>
      <protection/>
    </xf>
    <xf numFmtId="167" fontId="1" fillId="35" borderId="12" xfId="120" applyNumberFormat="1" applyFont="1" applyFill="1" applyBorder="1" applyAlignment="1" quotePrefix="1">
      <alignment horizontal="center"/>
      <protection/>
    </xf>
    <xf numFmtId="167" fontId="1" fillId="35" borderId="16" xfId="120" applyNumberFormat="1" applyFont="1" applyFill="1" applyBorder="1" applyAlignment="1" quotePrefix="1">
      <alignment horizontal="center"/>
      <protection/>
    </xf>
    <xf numFmtId="167" fontId="1" fillId="35" borderId="46" xfId="120" applyNumberFormat="1" applyFont="1" applyFill="1" applyBorder="1" applyAlignment="1" quotePrefix="1">
      <alignment horizontal="center"/>
      <protection/>
    </xf>
    <xf numFmtId="2" fontId="2" fillId="34" borderId="13" xfId="120" applyNumberFormat="1" applyFont="1" applyFill="1" applyBorder="1">
      <alignment/>
      <protection/>
    </xf>
    <xf numFmtId="2" fontId="2" fillId="34" borderId="31" xfId="120" applyNumberFormat="1" applyFont="1" applyFill="1" applyBorder="1">
      <alignment/>
      <protection/>
    </xf>
    <xf numFmtId="0" fontId="2" fillId="35" borderId="37" xfId="0" applyFont="1" applyFill="1" applyBorder="1" applyAlignment="1">
      <alignment/>
    </xf>
    <xf numFmtId="1" fontId="1" fillId="35" borderId="11" xfId="120" applyNumberFormat="1" applyFont="1" applyFill="1" applyBorder="1" applyAlignment="1" applyProtection="1">
      <alignment horizontal="right"/>
      <protection/>
    </xf>
    <xf numFmtId="1" fontId="1" fillId="35" borderId="15" xfId="120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2" fillId="0" borderId="14" xfId="185" applyNumberFormat="1" applyFont="1" applyBorder="1" applyAlignment="1" applyProtection="1" quotePrefix="1">
      <alignment horizontal="right"/>
      <protection/>
    </xf>
    <xf numFmtId="166" fontId="2" fillId="0" borderId="0" xfId="185" applyNumberFormat="1" applyFont="1" applyFill="1" applyBorder="1" applyAlignment="1" applyProtection="1">
      <alignment horizontal="right"/>
      <protection/>
    </xf>
    <xf numFmtId="166" fontId="2" fillId="0" borderId="14" xfId="185" applyNumberFormat="1" applyFont="1" applyFill="1" applyBorder="1" applyAlignment="1" applyProtection="1">
      <alignment horizontal="right"/>
      <protection/>
    </xf>
    <xf numFmtId="166" fontId="2" fillId="0" borderId="63" xfId="185" applyNumberFormat="1" applyFont="1" applyFill="1" applyBorder="1" applyAlignment="1" applyProtection="1" quotePrefix="1">
      <alignment horizontal="right"/>
      <protection/>
    </xf>
    <xf numFmtId="0" fontId="2" fillId="0" borderId="14" xfId="185" applyFont="1" applyFill="1" applyBorder="1" applyAlignment="1">
      <alignment horizontal="right"/>
      <protection/>
    </xf>
    <xf numFmtId="166" fontId="2" fillId="0" borderId="14" xfId="185" applyNumberFormat="1" applyFont="1" applyBorder="1" applyAlignment="1" applyProtection="1">
      <alignment horizontal="right"/>
      <protection/>
    </xf>
    <xf numFmtId="166" fontId="2" fillId="0" borderId="63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>
      <alignment horizontal="right"/>
      <protection/>
    </xf>
    <xf numFmtId="166" fontId="2" fillId="0" borderId="10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Fill="1" applyBorder="1" applyAlignment="1" applyProtection="1">
      <alignment horizontal="right"/>
      <protection/>
    </xf>
    <xf numFmtId="166" fontId="2" fillId="0" borderId="65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 quotePrefix="1">
      <alignment horizontal="right"/>
      <protection/>
    </xf>
    <xf numFmtId="166" fontId="2" fillId="0" borderId="65" xfId="185" applyNumberFormat="1" applyFont="1" applyFill="1" applyBorder="1" applyAlignment="1" applyProtection="1" quotePrefix="1">
      <alignment horizontal="right"/>
      <protection/>
    </xf>
    <xf numFmtId="166" fontId="1" fillId="0" borderId="14" xfId="185" applyNumberFormat="1" applyFont="1" applyBorder="1" applyAlignment="1" applyProtection="1">
      <alignment horizontal="right"/>
      <protection/>
    </xf>
    <xf numFmtId="166" fontId="1" fillId="0" borderId="0" xfId="185" applyNumberFormat="1" applyFont="1" applyFill="1" applyBorder="1" applyAlignment="1" applyProtection="1">
      <alignment horizontal="right"/>
      <protection/>
    </xf>
    <xf numFmtId="166" fontId="1" fillId="0" borderId="14" xfId="185" applyNumberFormat="1" applyFont="1" applyFill="1" applyBorder="1" applyAlignment="1" applyProtection="1">
      <alignment horizontal="right"/>
      <protection/>
    </xf>
    <xf numFmtId="166" fontId="1" fillId="0" borderId="63" xfId="185" applyNumberFormat="1" applyFont="1" applyFill="1" applyBorder="1" applyAlignment="1" applyProtection="1">
      <alignment horizontal="right"/>
      <protection/>
    </xf>
    <xf numFmtId="0" fontId="2" fillId="0" borderId="11" xfId="185" applyFont="1" applyFill="1" applyBorder="1" applyAlignment="1">
      <alignment horizontal="right"/>
      <protection/>
    </xf>
    <xf numFmtId="166" fontId="2" fillId="0" borderId="35" xfId="185" applyNumberFormat="1" applyFont="1" applyBorder="1" applyAlignment="1" applyProtection="1">
      <alignment horizontal="right"/>
      <protection/>
    </xf>
    <xf numFmtId="166" fontId="2" fillId="0" borderId="67" xfId="185" applyNumberFormat="1" applyFont="1" applyFill="1" applyBorder="1" applyAlignment="1" applyProtection="1">
      <alignment horizontal="right"/>
      <protection/>
    </xf>
    <xf numFmtId="0" fontId="2" fillId="0" borderId="35" xfId="185" applyFont="1" applyFill="1" applyBorder="1" applyAlignment="1">
      <alignment horizontal="right"/>
      <protection/>
    </xf>
    <xf numFmtId="166" fontId="2" fillId="0" borderId="68" xfId="185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quotePrefix="1">
      <alignment horizontal="left"/>
    </xf>
    <xf numFmtId="166" fontId="2" fillId="0" borderId="62" xfId="117" applyNumberFormat="1" applyFont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>
      <alignment horizontal="right"/>
      <protection/>
    </xf>
    <xf numFmtId="166" fontId="2" fillId="0" borderId="11" xfId="117" applyNumberFormat="1" applyFont="1" applyBorder="1" applyAlignment="1" applyProtection="1">
      <alignment horizontal="right"/>
      <protection/>
    </xf>
    <xf numFmtId="166" fontId="2" fillId="0" borderId="10" xfId="117" applyNumberFormat="1" applyFont="1" applyFill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 quotePrefix="1">
      <alignment horizontal="right"/>
      <protection/>
    </xf>
    <xf numFmtId="166" fontId="2" fillId="0" borderId="65" xfId="117" applyNumberFormat="1" applyFont="1" applyFill="1" applyBorder="1" applyAlignment="1" applyProtection="1">
      <alignment horizontal="right"/>
      <protection/>
    </xf>
    <xf numFmtId="166" fontId="2" fillId="0" borderId="22" xfId="117" applyNumberFormat="1" applyFont="1" applyBorder="1" applyAlignment="1" applyProtection="1">
      <alignment horizontal="right"/>
      <protection/>
    </xf>
    <xf numFmtId="167" fontId="22" fillId="0" borderId="14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>
      <alignment horizontal="right"/>
      <protection/>
    </xf>
    <xf numFmtId="166" fontId="2" fillId="0" borderId="0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Fill="1" applyBorder="1" applyAlignment="1" applyProtection="1">
      <alignment horizontal="right"/>
      <protection/>
    </xf>
    <xf numFmtId="166" fontId="2" fillId="0" borderId="63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 quotePrefix="1">
      <alignment horizontal="right"/>
      <protection/>
    </xf>
    <xf numFmtId="166" fontId="2" fillId="0" borderId="63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Fill="1" applyBorder="1" applyAlignment="1" applyProtection="1">
      <alignment horizontal="right"/>
      <protection/>
    </xf>
    <xf numFmtId="166" fontId="2" fillId="0" borderId="65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Border="1" applyAlignment="1" applyProtection="1" quotePrefix="1">
      <alignment horizontal="right"/>
      <protection/>
    </xf>
    <xf numFmtId="166" fontId="1" fillId="0" borderId="62" xfId="117" applyNumberFormat="1" applyFont="1" applyBorder="1" applyAlignment="1" applyProtection="1">
      <alignment horizontal="right"/>
      <protection/>
    </xf>
    <xf numFmtId="167" fontId="23" fillId="0" borderId="11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Border="1" applyAlignment="1" applyProtection="1">
      <alignment horizontal="right"/>
      <protection/>
    </xf>
    <xf numFmtId="166" fontId="1" fillId="0" borderId="10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Fill="1" applyBorder="1" applyAlignment="1" applyProtection="1">
      <alignment horizontal="right"/>
      <protection/>
    </xf>
    <xf numFmtId="166" fontId="1" fillId="0" borderId="65" xfId="117" applyNumberFormat="1" applyFont="1" applyFill="1" applyBorder="1" applyAlignment="1" applyProtection="1">
      <alignment horizontal="right"/>
      <protection/>
    </xf>
    <xf numFmtId="166" fontId="2" fillId="0" borderId="24" xfId="117" applyNumberFormat="1" applyFont="1" applyBorder="1" applyAlignment="1" applyProtection="1">
      <alignment horizontal="right"/>
      <protection/>
    </xf>
    <xf numFmtId="167" fontId="22" fillId="0" borderId="12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Border="1" applyAlignment="1" applyProtection="1" quotePrefix="1">
      <alignment horizontal="right"/>
      <protection/>
    </xf>
    <xf numFmtId="166" fontId="2" fillId="0" borderId="20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Fill="1" applyBorder="1" applyAlignment="1" applyProtection="1">
      <alignment horizontal="right"/>
      <protection/>
    </xf>
    <xf numFmtId="166" fontId="2" fillId="0" borderId="45" xfId="117" applyNumberFormat="1" applyFont="1" applyFill="1" applyBorder="1" applyAlignment="1" applyProtection="1" quotePrefix="1">
      <alignment horizontal="right"/>
      <protection/>
    </xf>
    <xf numFmtId="166" fontId="2" fillId="0" borderId="69" xfId="117" applyNumberFormat="1" applyFont="1" applyBorder="1" applyAlignment="1" applyProtection="1">
      <alignment horizontal="right"/>
      <protection/>
    </xf>
    <xf numFmtId="167" fontId="22" fillId="0" borderId="35" xfId="117" applyNumberFormat="1" applyFont="1" applyFill="1" applyBorder="1" applyAlignment="1" applyProtection="1">
      <alignment horizontal="right"/>
      <protection/>
    </xf>
    <xf numFmtId="166" fontId="2" fillId="0" borderId="35" xfId="117" applyNumberFormat="1" applyFont="1" applyBorder="1" applyAlignment="1" applyProtection="1">
      <alignment horizontal="right"/>
      <protection/>
    </xf>
    <xf numFmtId="166" fontId="2" fillId="0" borderId="67" xfId="117" applyNumberFormat="1" applyFont="1" applyFill="1" applyBorder="1" applyAlignment="1" applyProtection="1">
      <alignment horizontal="right"/>
      <protection/>
    </xf>
    <xf numFmtId="166" fontId="2" fillId="0" borderId="35" xfId="117" applyNumberFormat="1" applyFont="1" applyFill="1" applyBorder="1" applyAlignment="1" applyProtection="1">
      <alignment horizontal="right"/>
      <protection/>
    </xf>
    <xf numFmtId="166" fontId="2" fillId="0" borderId="68" xfId="117" applyNumberFormat="1" applyFont="1" applyFill="1" applyBorder="1" applyAlignment="1" applyProtection="1">
      <alignment horizontal="right"/>
      <protection/>
    </xf>
    <xf numFmtId="164" fontId="2" fillId="0" borderId="13" xfId="121" applyNumberFormat="1" applyFont="1" applyFill="1" applyBorder="1" applyAlignment="1" quotePrefix="1">
      <alignment horizontal="right"/>
      <protection/>
    </xf>
    <xf numFmtId="164" fontId="2" fillId="0" borderId="13" xfId="121" applyNumberFormat="1" applyFont="1" applyFill="1" applyBorder="1" applyAlignment="1">
      <alignment horizontal="right"/>
      <protection/>
    </xf>
    <xf numFmtId="164" fontId="2" fillId="0" borderId="31" xfId="121" applyNumberFormat="1" applyFont="1" applyFill="1" applyBorder="1" applyAlignment="1" quotePrefix="1">
      <alignment horizontal="right"/>
      <protection/>
    </xf>
    <xf numFmtId="164" fontId="2" fillId="0" borderId="31" xfId="121" applyNumberFormat="1" applyFont="1" applyFill="1" applyBorder="1" applyAlignment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7" fillId="0" borderId="31" xfId="122" applyNumberFormat="1" applyFont="1" applyFill="1" applyBorder="1" applyAlignment="1" quotePrefix="1">
      <alignment horizontal="right" vertical="center"/>
      <protection/>
    </xf>
    <xf numFmtId="164" fontId="7" fillId="0" borderId="31" xfId="122" applyNumberFormat="1" applyFont="1" applyFill="1" applyBorder="1" applyAlignment="1">
      <alignment horizontal="right" vertical="center"/>
      <protection/>
    </xf>
    <xf numFmtId="164" fontId="1" fillId="0" borderId="15" xfId="122" applyNumberFormat="1" applyFont="1" applyFill="1" applyBorder="1" applyAlignment="1">
      <alignment horizontal="right"/>
      <protection/>
    </xf>
    <xf numFmtId="164" fontId="13" fillId="0" borderId="36" xfId="122" applyNumberFormat="1" applyFont="1" applyFill="1" applyBorder="1" applyAlignment="1">
      <alignment horizontal="right" vertical="center"/>
      <protection/>
    </xf>
    <xf numFmtId="164" fontId="1" fillId="0" borderId="26" xfId="79" applyNumberFormat="1" applyFont="1" applyFill="1" applyBorder="1" applyAlignment="1">
      <alignment horizontal="right"/>
    </xf>
    <xf numFmtId="164" fontId="1" fillId="0" borderId="47" xfId="79" applyNumberFormat="1" applyFont="1" applyFill="1" applyBorder="1" applyAlignment="1">
      <alignment horizontal="right"/>
    </xf>
    <xf numFmtId="164" fontId="1" fillId="0" borderId="15" xfId="123" applyNumberFormat="1" applyFont="1" applyFill="1" applyBorder="1" applyAlignment="1" quotePrefix="1">
      <alignment horizontal="right"/>
      <protection/>
    </xf>
    <xf numFmtId="164" fontId="1" fillId="0" borderId="15" xfId="123" applyNumberFormat="1" applyFont="1" applyFill="1" applyBorder="1" applyAlignment="1">
      <alignment horizontal="right"/>
      <protection/>
    </xf>
    <xf numFmtId="164" fontId="1" fillId="0" borderId="36" xfId="123" applyNumberFormat="1" applyFont="1" applyFill="1" applyBorder="1" applyAlignment="1" quotePrefix="1">
      <alignment horizontal="right"/>
      <protection/>
    </xf>
    <xf numFmtId="166" fontId="1" fillId="33" borderId="101" xfId="201" applyFont="1" applyFill="1" applyBorder="1">
      <alignment/>
      <protection/>
    </xf>
    <xf numFmtId="166" fontId="1" fillId="33" borderId="70" xfId="201" applyFont="1" applyFill="1" applyBorder="1" applyAlignment="1">
      <alignment horizontal="center"/>
      <protection/>
    </xf>
    <xf numFmtId="0" fontId="2" fillId="33" borderId="40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8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0" borderId="27" xfId="0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33" borderId="15" xfId="120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15" fontId="8" fillId="0" borderId="15" xfId="120" applyNumberFormat="1" applyFont="1" applyFill="1" applyBorder="1" applyAlignment="1" quotePrefix="1">
      <alignment horizontal="center" vertical="center"/>
      <protection/>
    </xf>
    <xf numFmtId="164" fontId="2" fillId="0" borderId="13" xfId="0" applyNumberFormat="1" applyFont="1" applyFill="1" applyBorder="1" applyAlignment="1">
      <alignment/>
    </xf>
    <xf numFmtId="166" fontId="2" fillId="0" borderId="65" xfId="115" applyNumberFormat="1" applyFont="1" applyFill="1" applyBorder="1" applyAlignment="1" applyProtection="1" quotePrefix="1">
      <alignment horizontal="right"/>
      <protection/>
    </xf>
    <xf numFmtId="166" fontId="2" fillId="0" borderId="12" xfId="115" applyNumberFormat="1" applyFont="1" applyBorder="1" applyAlignment="1" applyProtection="1" quotePrefix="1">
      <alignment horizontal="right"/>
      <protection/>
    </xf>
    <xf numFmtId="166" fontId="2" fillId="0" borderId="20" xfId="115" applyNumberFormat="1" applyFont="1" applyFill="1" applyBorder="1" applyAlignment="1" applyProtection="1">
      <alignment horizontal="right"/>
      <protection/>
    </xf>
    <xf numFmtId="166" fontId="2" fillId="0" borderId="12" xfId="115" applyNumberFormat="1" applyFont="1" applyFill="1" applyBorder="1" applyAlignment="1" applyProtection="1">
      <alignment horizontal="right"/>
      <protection/>
    </xf>
    <xf numFmtId="166" fontId="2" fillId="0" borderId="45" xfId="115" applyNumberFormat="1" applyFont="1" applyFill="1" applyBorder="1" applyAlignment="1" applyProtection="1" quotePrefix="1">
      <alignment horizontal="right"/>
      <protection/>
    </xf>
    <xf numFmtId="164" fontId="2" fillId="0" borderId="16" xfId="44" applyNumberFormat="1" applyFont="1" applyFill="1" applyBorder="1" applyAlignment="1">
      <alignment/>
    </xf>
    <xf numFmtId="2" fontId="2" fillId="0" borderId="16" xfId="44" applyNumberFormat="1" applyFont="1" applyFill="1" applyBorder="1" applyAlignment="1">
      <alignment/>
    </xf>
    <xf numFmtId="164" fontId="2" fillId="0" borderId="46" xfId="44" applyNumberFormat="1" applyFont="1" applyFill="1" applyBorder="1" applyAlignment="1">
      <alignment/>
    </xf>
    <xf numFmtId="2" fontId="2" fillId="0" borderId="46" xfId="44" applyNumberFormat="1" applyFont="1" applyFill="1" applyBorder="1" applyAlignment="1">
      <alignment/>
    </xf>
    <xf numFmtId="164" fontId="2" fillId="0" borderId="15" xfId="44" applyNumberFormat="1" applyFont="1" applyFill="1" applyBorder="1" applyAlignment="1">
      <alignment/>
    </xf>
    <xf numFmtId="2" fontId="2" fillId="0" borderId="15" xfId="44" applyNumberFormat="1" applyFont="1" applyFill="1" applyBorder="1" applyAlignment="1">
      <alignment/>
    </xf>
    <xf numFmtId="2" fontId="2" fillId="0" borderId="36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2" fontId="2" fillId="0" borderId="13" xfId="44" applyNumberFormat="1" applyFont="1" applyFill="1" applyBorder="1" applyAlignment="1">
      <alignment/>
    </xf>
    <xf numFmtId="2" fontId="2" fillId="0" borderId="31" xfId="44" applyNumberFormat="1" applyFont="1" applyFill="1" applyBorder="1" applyAlignment="1">
      <alignment/>
    </xf>
    <xf numFmtId="164" fontId="1" fillId="0" borderId="26" xfId="44" applyNumberFormat="1" applyFont="1" applyFill="1" applyBorder="1" applyAlignment="1">
      <alignment/>
    </xf>
    <xf numFmtId="2" fontId="1" fillId="0" borderId="26" xfId="44" applyNumberFormat="1" applyFont="1" applyFill="1" applyBorder="1" applyAlignment="1">
      <alignment/>
    </xf>
    <xf numFmtId="2" fontId="1" fillId="0" borderId="47" xfId="44" applyNumberFormat="1" applyFont="1" applyFill="1" applyBorder="1" applyAlignment="1">
      <alignment/>
    </xf>
    <xf numFmtId="2" fontId="2" fillId="0" borderId="63" xfId="128" applyNumberFormat="1" applyFont="1" applyBorder="1" applyAlignment="1" applyProtection="1">
      <alignment horizontal="center" vertical="center"/>
      <protection/>
    </xf>
    <xf numFmtId="177" fontId="1" fillId="0" borderId="26" xfId="132" applyNumberFormat="1" applyFont="1" applyFill="1" applyBorder="1">
      <alignment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8" fontId="2" fillId="36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0" fontId="1" fillId="0" borderId="84" xfId="130" applyFont="1" applyFill="1" applyBorder="1" applyAlignment="1">
      <alignment horizontal="center"/>
      <protection/>
    </xf>
    <xf numFmtId="0" fontId="1" fillId="0" borderId="20" xfId="130" applyFont="1" applyFill="1" applyBorder="1" applyAlignment="1">
      <alignment horizontal="center"/>
      <protection/>
    </xf>
    <xf numFmtId="0" fontId="2" fillId="0" borderId="61" xfId="130" applyFont="1" applyFill="1" applyBorder="1" applyAlignment="1">
      <alignment horizontal="center"/>
      <protection/>
    </xf>
    <xf numFmtId="0" fontId="2" fillId="0" borderId="22" xfId="130" applyFont="1" applyFill="1" applyBorder="1" applyAlignment="1">
      <alignment horizontal="center"/>
      <protection/>
    </xf>
    <xf numFmtId="0" fontId="0" fillId="0" borderId="22" xfId="130" applyFont="1" applyFill="1" applyBorder="1">
      <alignment/>
      <protection/>
    </xf>
    <xf numFmtId="164" fontId="2" fillId="0" borderId="22" xfId="130" applyNumberFormat="1" applyFont="1" applyFill="1" applyBorder="1" applyAlignment="1">
      <alignment horizontal="center"/>
      <protection/>
    </xf>
    <xf numFmtId="0" fontId="8" fillId="0" borderId="22" xfId="130" applyFont="1" applyFill="1" applyBorder="1" applyAlignment="1">
      <alignment horizontal="center"/>
      <protection/>
    </xf>
    <xf numFmtId="0" fontId="8" fillId="0" borderId="24" xfId="130" applyFont="1" applyFill="1" applyBorder="1" applyAlignment="1">
      <alignment horizontal="center"/>
      <protection/>
    </xf>
    <xf numFmtId="2" fontId="2" fillId="0" borderId="22" xfId="130" applyNumberFormat="1" applyFont="1" applyFill="1" applyBorder="1" applyAlignment="1">
      <alignment horizontal="center"/>
      <protection/>
    </xf>
    <xf numFmtId="0" fontId="2" fillId="0" borderId="100" xfId="130" applyFont="1" applyFill="1" applyBorder="1" applyAlignment="1">
      <alignment horizontal="center"/>
      <protection/>
    </xf>
    <xf numFmtId="0" fontId="2" fillId="0" borderId="63" xfId="130" applyFont="1" applyFill="1" applyBorder="1" applyAlignment="1">
      <alignment horizontal="center"/>
      <protection/>
    </xf>
    <xf numFmtId="0" fontId="0" fillId="0" borderId="63" xfId="130" applyFont="1" applyFill="1" applyBorder="1">
      <alignment/>
      <protection/>
    </xf>
    <xf numFmtId="164" fontId="2" fillId="0" borderId="63" xfId="130" applyNumberFormat="1" applyFont="1" applyFill="1" applyBorder="1" applyAlignment="1">
      <alignment horizontal="center"/>
      <protection/>
    </xf>
    <xf numFmtId="0" fontId="8" fillId="0" borderId="63" xfId="130" applyFont="1" applyFill="1" applyBorder="1" applyAlignment="1">
      <alignment horizontal="center"/>
      <protection/>
    </xf>
    <xf numFmtId="0" fontId="8" fillId="0" borderId="45" xfId="130" applyFont="1" applyFill="1" applyBorder="1" applyAlignment="1">
      <alignment horizontal="center"/>
      <protection/>
    </xf>
    <xf numFmtId="2" fontId="2" fillId="0" borderId="63" xfId="130" applyNumberFormat="1" applyFont="1" applyFill="1" applyBorder="1" applyAlignment="1">
      <alignment horizontal="center"/>
      <protection/>
    </xf>
    <xf numFmtId="0" fontId="1" fillId="0" borderId="25" xfId="130" applyFont="1" applyFill="1" applyBorder="1" applyAlignment="1">
      <alignment horizontal="center"/>
      <protection/>
    </xf>
    <xf numFmtId="0" fontId="1" fillId="0" borderId="16" xfId="130" applyFont="1" applyFill="1" applyBorder="1" applyAlignment="1">
      <alignment horizontal="center"/>
      <protection/>
    </xf>
    <xf numFmtId="0" fontId="2" fillId="0" borderId="19" xfId="130" applyFont="1" applyFill="1" applyBorder="1" applyAlignment="1">
      <alignment horizontal="center"/>
      <protection/>
    </xf>
    <xf numFmtId="0" fontId="2" fillId="0" borderId="13" xfId="130" applyFont="1" applyFill="1" applyBorder="1" applyAlignment="1">
      <alignment horizontal="center"/>
      <protection/>
    </xf>
    <xf numFmtId="0" fontId="0" fillId="0" borderId="13" xfId="130" applyFont="1" applyFill="1" applyBorder="1">
      <alignment/>
      <protection/>
    </xf>
    <xf numFmtId="164" fontId="2" fillId="0" borderId="13" xfId="130" applyNumberFormat="1" applyFont="1" applyFill="1" applyBorder="1" applyAlignment="1">
      <alignment horizontal="center"/>
      <protection/>
    </xf>
    <xf numFmtId="0" fontId="8" fillId="0" borderId="13" xfId="130" applyFont="1" applyFill="1" applyBorder="1" applyAlignment="1">
      <alignment horizontal="center"/>
      <protection/>
    </xf>
    <xf numFmtId="0" fontId="8" fillId="0" borderId="16" xfId="130" applyFont="1" applyFill="1" applyBorder="1" applyAlignment="1">
      <alignment horizontal="center"/>
      <protection/>
    </xf>
    <xf numFmtId="2" fontId="2" fillId="0" borderId="13" xfId="130" applyNumberFormat="1" applyFont="1" applyFill="1" applyBorder="1" applyAlignment="1">
      <alignment horizontal="center"/>
      <protection/>
    </xf>
    <xf numFmtId="2" fontId="2" fillId="0" borderId="16" xfId="130" applyNumberFormat="1" applyFont="1" applyFill="1" applyBorder="1" applyAlignment="1">
      <alignment horizontal="center"/>
      <protection/>
    </xf>
    <xf numFmtId="2" fontId="2" fillId="0" borderId="62" xfId="130" applyNumberFormat="1" applyFont="1" applyFill="1" applyBorder="1" applyAlignment="1">
      <alignment horizontal="center"/>
      <protection/>
    </xf>
    <xf numFmtId="2" fontId="2" fillId="0" borderId="65" xfId="130" applyNumberFormat="1" applyFont="1" applyFill="1" applyBorder="1" applyAlignment="1">
      <alignment horizontal="center"/>
      <protection/>
    </xf>
    <xf numFmtId="2" fontId="2" fillId="0" borderId="15" xfId="130" applyNumberFormat="1" applyFont="1" applyFill="1" applyBorder="1" applyAlignment="1">
      <alignment horizontal="center"/>
      <protection/>
    </xf>
    <xf numFmtId="49" fontId="1" fillId="33" borderId="11" xfId="0" applyNumberFormat="1" applyFont="1" applyFill="1" applyBorder="1" applyAlignment="1">
      <alignment horizontal="centerContinuous"/>
    </xf>
    <xf numFmtId="164" fontId="1" fillId="0" borderId="14" xfId="0" applyNumberFormat="1" applyFont="1" applyBorder="1" applyAlignment="1" quotePrefix="1">
      <alignment horizontal="right"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 quotePrefix="1">
      <alignment horizontal="right" vertical="center"/>
    </xf>
    <xf numFmtId="164" fontId="2" fillId="0" borderId="12" xfId="0" applyNumberFormat="1" applyFont="1" applyBorder="1" applyAlignment="1" quotePrefix="1">
      <alignment horizontal="right" vertical="center"/>
    </xf>
    <xf numFmtId="164" fontId="2" fillId="0" borderId="35" xfId="0" applyNumberFormat="1" applyFont="1" applyBorder="1" applyAlignment="1" applyProtection="1">
      <alignment horizontal="right" vertical="center"/>
      <protection/>
    </xf>
    <xf numFmtId="164" fontId="1" fillId="33" borderId="70" xfId="0" applyNumberFormat="1" applyFont="1" applyFill="1" applyBorder="1" applyAlignment="1">
      <alignment horizontal="center"/>
    </xf>
    <xf numFmtId="49" fontId="1" fillId="33" borderId="62" xfId="0" applyNumberFormat="1" applyFont="1" applyFill="1" applyBorder="1" applyAlignment="1">
      <alignment horizontal="center"/>
    </xf>
    <xf numFmtId="164" fontId="1" fillId="0" borderId="61" xfId="0" applyNumberFormat="1" applyFont="1" applyBorder="1" applyAlignment="1" applyProtection="1">
      <alignment horizontal="right" vertical="center"/>
      <protection/>
    </xf>
    <xf numFmtId="164" fontId="2" fillId="0" borderId="22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 applyProtection="1">
      <alignment horizontal="right" vertical="center"/>
      <protection/>
    </xf>
    <xf numFmtId="164" fontId="1" fillId="0" borderId="61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 applyProtection="1">
      <alignment horizontal="right" vertical="center"/>
      <protection/>
    </xf>
    <xf numFmtId="164" fontId="1" fillId="0" borderId="62" xfId="0" applyNumberFormat="1" applyFont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 applyProtection="1">
      <alignment horizontal="right" vertical="center"/>
      <protection/>
    </xf>
    <xf numFmtId="164" fontId="12" fillId="0" borderId="22" xfId="0" applyNumberFormat="1" applyFont="1" applyBorder="1" applyAlignment="1" applyProtection="1">
      <alignment horizontal="right" vertical="center"/>
      <protection/>
    </xf>
    <xf numFmtId="164" fontId="2" fillId="0" borderId="69" xfId="0" applyNumberFormat="1" applyFont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84" xfId="0" applyFont="1" applyBorder="1" applyAlignment="1" applyProtection="1">
      <alignment horizontal="center"/>
      <protection/>
    </xf>
    <xf numFmtId="0" fontId="1" fillId="0" borderId="98" xfId="0" applyFont="1" applyBorder="1" applyAlignment="1" applyProtection="1">
      <alignment horizontal="center"/>
      <protection/>
    </xf>
    <xf numFmtId="167" fontId="1" fillId="0" borderId="62" xfId="0" applyNumberFormat="1" applyFont="1" applyFill="1" applyBorder="1" applyAlignment="1" applyProtection="1" quotePrefix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/>
      <protection/>
    </xf>
    <xf numFmtId="0" fontId="1" fillId="0" borderId="96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1" fillId="0" borderId="97" xfId="0" applyFont="1" applyBorder="1" applyAlignment="1" applyProtection="1">
      <alignment horizontal="center" vertical="center"/>
      <protection/>
    </xf>
    <xf numFmtId="167" fontId="1" fillId="0" borderId="62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5" xfId="0" applyNumberFormat="1" applyFont="1" applyFill="1" applyBorder="1" applyAlignment="1" applyProtection="1">
      <alignment horizontal="center"/>
      <protection/>
    </xf>
    <xf numFmtId="167" fontId="1" fillId="0" borderId="70" xfId="0" applyNumberFormat="1" applyFont="1" applyBorder="1" applyAlignment="1" applyProtection="1" quotePrefix="1">
      <alignment horizontal="center"/>
      <protection/>
    </xf>
    <xf numFmtId="167" fontId="1" fillId="0" borderId="96" xfId="0" applyNumberFormat="1" applyFont="1" applyBorder="1" applyAlignment="1" applyProtection="1" quotePrefix="1">
      <alignment horizontal="center"/>
      <protection/>
    </xf>
    <xf numFmtId="167" fontId="1" fillId="0" borderId="97" xfId="0" applyNumberFormat="1" applyFont="1" applyBorder="1" applyAlignment="1" applyProtection="1" quotePrefix="1">
      <alignment horizontal="center"/>
      <protection/>
    </xf>
    <xf numFmtId="167" fontId="1" fillId="0" borderId="65" xfId="0" applyNumberFormat="1" applyFont="1" applyBorder="1" applyAlignment="1" applyProtection="1" quotePrefix="1">
      <alignment horizontal="center"/>
      <protection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center"/>
    </xf>
    <xf numFmtId="164" fontId="1" fillId="0" borderId="36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83" xfId="42" applyNumberFormat="1" applyFont="1" applyFill="1" applyBorder="1" applyAlignment="1">
      <alignment horizontal="center" wrapText="1"/>
    </xf>
    <xf numFmtId="164" fontId="1" fillId="0" borderId="83" xfId="42" applyNumberFormat="1" applyFont="1" applyFill="1" applyBorder="1" applyAlignment="1" quotePrefix="1">
      <alignment horizontal="center" wrapText="1"/>
    </xf>
    <xf numFmtId="164" fontId="1" fillId="0" borderId="90" xfId="42" applyNumberFormat="1" applyFont="1" applyFill="1" applyBorder="1" applyAlignment="1" quotePrefix="1">
      <alignment horizontal="center" wrapText="1"/>
    </xf>
    <xf numFmtId="1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67" xfId="0" applyFont="1" applyFill="1" applyBorder="1" applyAlignment="1">
      <alignment horizontal="center"/>
    </xf>
    <xf numFmtId="164" fontId="1" fillId="0" borderId="15" xfId="0" applyNumberFormat="1" applyFont="1" applyFill="1" applyBorder="1" applyAlignment="1" quotePrefix="1">
      <alignment horizontal="center"/>
    </xf>
    <xf numFmtId="164" fontId="1" fillId="0" borderId="36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0" xfId="42" applyNumberFormat="1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96" xfId="0" applyFont="1" applyFill="1" applyBorder="1" applyAlignment="1">
      <alignment horizontal="center"/>
    </xf>
    <xf numFmtId="0" fontId="1" fillId="33" borderId="97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2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 vertical="center"/>
      <protection/>
    </xf>
    <xf numFmtId="0" fontId="1" fillId="0" borderId="102" xfId="0" applyFont="1" applyFill="1" applyBorder="1" applyAlignment="1" applyProtection="1">
      <alignment horizontal="center" vertical="center"/>
      <protection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33" borderId="6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/>
    </xf>
    <xf numFmtId="0" fontId="1" fillId="33" borderId="103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 quotePrefix="1">
      <alignment horizontal="center" vertical="center"/>
    </xf>
    <xf numFmtId="0" fontId="1" fillId="33" borderId="96" xfId="0" applyFont="1" applyFill="1" applyBorder="1" applyAlignment="1" quotePrefix="1">
      <alignment horizontal="center" vertical="center"/>
    </xf>
    <xf numFmtId="0" fontId="1" fillId="33" borderId="97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28" xfId="0" applyNumberFormat="1" applyFont="1" applyFill="1" applyBorder="1" applyAlignment="1">
      <alignment horizontal="center" vertical="center"/>
    </xf>
    <xf numFmtId="177" fontId="1" fillId="33" borderId="23" xfId="0" applyNumberFormat="1" applyFont="1" applyFill="1" applyBorder="1" applyAlignment="1">
      <alignment horizontal="center" vertical="center"/>
    </xf>
    <xf numFmtId="177" fontId="1" fillId="33" borderId="34" xfId="0" applyNumberFormat="1" applyFont="1" applyFill="1" applyBorder="1" applyAlignment="1">
      <alignment horizontal="center" vertical="center"/>
    </xf>
    <xf numFmtId="39" fontId="1" fillId="33" borderId="70" xfId="0" applyNumberFormat="1" applyFont="1" applyFill="1" applyBorder="1" applyAlignment="1" applyProtection="1" quotePrefix="1">
      <alignment horizontal="center"/>
      <protection/>
    </xf>
    <xf numFmtId="39" fontId="1" fillId="33" borderId="96" xfId="0" applyNumberFormat="1" applyFont="1" applyFill="1" applyBorder="1" applyAlignment="1" applyProtection="1" quotePrefix="1">
      <alignment horizontal="center"/>
      <protection/>
    </xf>
    <xf numFmtId="39" fontId="1" fillId="33" borderId="103" xfId="0" applyNumberFormat="1" applyFont="1" applyFill="1" applyBorder="1" applyAlignment="1" applyProtection="1" quotePrefix="1">
      <alignment horizontal="center"/>
      <protection/>
    </xf>
    <xf numFmtId="39" fontId="1" fillId="33" borderId="97" xfId="0" applyNumberFormat="1" applyFont="1" applyFill="1" applyBorder="1" applyAlignment="1" applyProtection="1" quotePrefix="1">
      <alignment horizontal="center"/>
      <protection/>
    </xf>
    <xf numFmtId="39" fontId="1" fillId="33" borderId="62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39" fontId="1" fillId="33" borderId="65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39" fontId="1" fillId="33" borderId="70" xfId="0" applyNumberFormat="1" applyFont="1" applyFill="1" applyBorder="1" applyAlignment="1" quotePrefix="1">
      <alignment horizontal="center"/>
    </xf>
    <xf numFmtId="0" fontId="1" fillId="33" borderId="96" xfId="0" applyFont="1" applyFill="1" applyBorder="1" applyAlignment="1" quotePrefix="1">
      <alignment horizontal="center"/>
    </xf>
    <xf numFmtId="0" fontId="1" fillId="33" borderId="103" xfId="0" applyFont="1" applyFill="1" applyBorder="1" applyAlignment="1" quotePrefix="1">
      <alignment horizontal="center"/>
    </xf>
    <xf numFmtId="39" fontId="1" fillId="33" borderId="96" xfId="0" applyNumberFormat="1" applyFont="1" applyFill="1" applyBorder="1" applyAlignment="1" quotePrefix="1">
      <alignment horizontal="center"/>
    </xf>
    <xf numFmtId="0" fontId="1" fillId="33" borderId="97" xfId="0" applyFont="1" applyFill="1" applyBorder="1" applyAlignment="1" quotePrefix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03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3" borderId="9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04" xfId="0" applyFont="1" applyFill="1" applyBorder="1" applyAlignment="1">
      <alignment horizontal="center" vertical="center" wrapText="1"/>
    </xf>
    <xf numFmtId="0" fontId="13" fillId="33" borderId="105" xfId="0" applyFont="1" applyFill="1" applyBorder="1" applyAlignment="1">
      <alignment horizontal="center" vertical="center" wrapText="1"/>
    </xf>
    <xf numFmtId="0" fontId="13" fillId="33" borderId="106" xfId="0" applyFont="1" applyFill="1" applyBorder="1" applyAlignment="1">
      <alignment horizontal="center" vertical="center" wrapText="1"/>
    </xf>
    <xf numFmtId="0" fontId="13" fillId="33" borderId="107" xfId="0" applyFont="1" applyFill="1" applyBorder="1" applyAlignment="1">
      <alignment horizontal="center" vertical="center" wrapText="1"/>
    </xf>
    <xf numFmtId="165" fontId="13" fillId="33" borderId="28" xfId="188" applyNumberFormat="1" applyFont="1" applyFill="1" applyBorder="1" applyAlignment="1" applyProtection="1">
      <alignment horizontal="center" vertical="center"/>
      <protection/>
    </xf>
    <xf numFmtId="165" fontId="13" fillId="33" borderId="34" xfId="188" applyFont="1" applyFill="1" applyBorder="1" applyAlignment="1">
      <alignment horizontal="center" vertical="center"/>
      <protection/>
    </xf>
    <xf numFmtId="165" fontId="13" fillId="33" borderId="83" xfId="188" applyNumberFormat="1" applyFont="1" applyFill="1" applyBorder="1" applyAlignment="1" applyProtection="1">
      <alignment horizontal="center" vertical="center"/>
      <protection/>
    </xf>
    <xf numFmtId="165" fontId="13" fillId="33" borderId="90" xfId="188" applyNumberFormat="1" applyFont="1" applyFill="1" applyBorder="1" applyAlignment="1" applyProtection="1">
      <alignment horizontal="center" vertical="center"/>
      <protection/>
    </xf>
    <xf numFmtId="165" fontId="1" fillId="0" borderId="0" xfId="188" applyFont="1" applyAlignment="1">
      <alignment horizontal="center"/>
      <protection/>
    </xf>
    <xf numFmtId="165" fontId="5" fillId="0" borderId="0" xfId="188" applyNumberFormat="1" applyFont="1" applyAlignment="1" applyProtection="1">
      <alignment horizontal="center"/>
      <protection/>
    </xf>
    <xf numFmtId="165" fontId="1" fillId="0" borderId="0" xfId="188" applyNumberFormat="1" applyFont="1" applyAlignment="1" applyProtection="1">
      <alignment horizontal="center"/>
      <protection/>
    </xf>
    <xf numFmtId="165" fontId="1" fillId="0" borderId="0" xfId="188" applyFont="1" applyBorder="1" applyAlignment="1" quotePrefix="1">
      <alignment horizontal="center"/>
      <protection/>
    </xf>
    <xf numFmtId="0" fontId="2" fillId="33" borderId="70" xfId="189" applyFont="1" applyFill="1" applyBorder="1" applyAlignment="1">
      <alignment horizontal="center" vertical="center"/>
      <protection/>
    </xf>
    <xf numFmtId="0" fontId="2" fillId="33" borderId="96" xfId="189" applyFont="1" applyFill="1" applyBorder="1" applyAlignment="1">
      <alignment horizontal="center" vertical="center"/>
      <protection/>
    </xf>
    <xf numFmtId="0" fontId="2" fillId="33" borderId="97" xfId="189" applyFont="1" applyFill="1" applyBorder="1" applyAlignment="1">
      <alignment horizontal="center" vertical="center"/>
      <protection/>
    </xf>
    <xf numFmtId="0" fontId="13" fillId="0" borderId="0" xfId="189" applyFont="1" applyAlignment="1">
      <alignment horizontal="center"/>
      <protection/>
    </xf>
    <xf numFmtId="0" fontId="1" fillId="33" borderId="53" xfId="189" applyNumberFormat="1" applyFont="1" applyFill="1" applyBorder="1" applyAlignment="1">
      <alignment horizontal="center" vertical="center"/>
      <protection/>
    </xf>
    <xf numFmtId="0" fontId="1" fillId="33" borderId="39" xfId="189" applyFont="1" applyFill="1" applyBorder="1" applyAlignment="1">
      <alignment horizontal="center" vertical="center"/>
      <protection/>
    </xf>
    <xf numFmtId="0" fontId="2" fillId="33" borderId="25" xfId="189" applyFont="1" applyFill="1" applyBorder="1" applyAlignment="1">
      <alignment horizontal="center" vertical="center"/>
      <protection/>
    </xf>
    <xf numFmtId="0" fontId="2" fillId="33" borderId="16" xfId="189" applyFont="1" applyFill="1" applyBorder="1" applyAlignment="1">
      <alignment horizontal="center" vertical="center"/>
      <protection/>
    </xf>
    <xf numFmtId="0" fontId="2" fillId="33" borderId="70" xfId="0" applyFont="1" applyFill="1" applyBorder="1" applyAlignment="1" applyProtection="1" quotePrefix="1">
      <alignment horizontal="center" vertical="center"/>
      <protection/>
    </xf>
    <xf numFmtId="0" fontId="2" fillId="33" borderId="103" xfId="0" applyFont="1" applyFill="1" applyBorder="1" applyAlignment="1" applyProtection="1" quotePrefix="1">
      <alignment horizontal="center" vertical="center"/>
      <protection/>
    </xf>
    <xf numFmtId="0" fontId="2" fillId="33" borderId="96" xfId="0" applyFont="1" applyFill="1" applyBorder="1" applyAlignment="1" applyProtection="1" quotePrefix="1">
      <alignment horizontal="center" vertical="center"/>
      <protection/>
    </xf>
    <xf numFmtId="0" fontId="5" fillId="0" borderId="0" xfId="189" applyFont="1" applyAlignment="1">
      <alignment horizontal="center"/>
      <protection/>
    </xf>
    <xf numFmtId="165" fontId="1" fillId="0" borderId="0" xfId="192" applyFont="1" applyAlignment="1">
      <alignment horizontal="center"/>
      <protection/>
    </xf>
    <xf numFmtId="165" fontId="5" fillId="0" borderId="0" xfId="192" applyNumberFormat="1" applyFont="1" applyAlignment="1" applyProtection="1">
      <alignment horizontal="center"/>
      <protection/>
    </xf>
    <xf numFmtId="165" fontId="1" fillId="0" borderId="0" xfId="192" applyNumberFormat="1" applyFont="1" applyAlignment="1" applyProtection="1">
      <alignment horizontal="center"/>
      <protection/>
    </xf>
    <xf numFmtId="165" fontId="1" fillId="0" borderId="0" xfId="192" applyFont="1" applyBorder="1" applyAlignment="1">
      <alignment horizontal="center"/>
      <protection/>
    </xf>
    <xf numFmtId="165" fontId="1" fillId="0" borderId="0" xfId="192" applyFont="1" applyBorder="1" applyAlignment="1" quotePrefix="1">
      <alignment horizontal="center"/>
      <protection/>
    </xf>
    <xf numFmtId="164" fontId="1" fillId="33" borderId="19" xfId="189" applyNumberFormat="1" applyFont="1" applyFill="1" applyBorder="1" applyAlignment="1">
      <alignment horizontal="center" vertical="center"/>
      <protection/>
    </xf>
    <xf numFmtId="0" fontId="1" fillId="33" borderId="16" xfId="189" applyFont="1" applyFill="1" applyBorder="1" applyAlignment="1">
      <alignment horizontal="center" vertical="center"/>
      <protection/>
    </xf>
    <xf numFmtId="164" fontId="1" fillId="33" borderId="29" xfId="189" applyNumberFormat="1" applyFont="1" applyFill="1" applyBorder="1" applyAlignment="1">
      <alignment horizontal="center" vertical="center"/>
      <protection/>
    </xf>
    <xf numFmtId="0" fontId="1" fillId="33" borderId="46" xfId="189" applyFont="1" applyFill="1" applyBorder="1" applyAlignment="1">
      <alignment horizontal="center" vertical="center"/>
      <protection/>
    </xf>
    <xf numFmtId="0" fontId="1" fillId="33" borderId="25" xfId="189" applyFont="1" applyFill="1" applyBorder="1" applyAlignment="1">
      <alignment horizontal="center" vertical="center"/>
      <protection/>
    </xf>
    <xf numFmtId="0" fontId="1" fillId="33" borderId="70" xfId="0" applyFont="1" applyFill="1" applyBorder="1" applyAlignment="1" applyProtection="1" quotePrefix="1">
      <alignment horizontal="center" vertical="center"/>
      <protection/>
    </xf>
    <xf numFmtId="0" fontId="1" fillId="33" borderId="103" xfId="0" applyFont="1" applyFill="1" applyBorder="1" applyAlignment="1" applyProtection="1" quotePrefix="1">
      <alignment horizontal="center" vertical="center"/>
      <protection/>
    </xf>
    <xf numFmtId="0" fontId="1" fillId="33" borderId="96" xfId="0" applyFont="1" applyFill="1" applyBorder="1" applyAlignment="1" applyProtection="1" quotePrefix="1">
      <alignment horizontal="center" vertical="center"/>
      <protection/>
    </xf>
    <xf numFmtId="0" fontId="1" fillId="33" borderId="28" xfId="189" applyFont="1" applyFill="1" applyBorder="1" applyAlignment="1">
      <alignment horizontal="center" vertical="center"/>
      <protection/>
    </xf>
    <xf numFmtId="0" fontId="1" fillId="33" borderId="23" xfId="189" applyFont="1" applyFill="1" applyBorder="1" applyAlignment="1">
      <alignment horizontal="center" vertical="center"/>
      <protection/>
    </xf>
    <xf numFmtId="0" fontId="1" fillId="33" borderId="34" xfId="189" applyFont="1" applyFill="1" applyBorder="1" applyAlignment="1">
      <alignment horizontal="center" vertical="center"/>
      <protection/>
    </xf>
    <xf numFmtId="0" fontId="1" fillId="0" borderId="0" xfId="189" applyFont="1" applyAlignment="1">
      <alignment horizontal="center"/>
      <protection/>
    </xf>
    <xf numFmtId="0" fontId="1" fillId="33" borderId="70" xfId="189" applyFont="1" applyFill="1" applyBorder="1" applyAlignment="1">
      <alignment horizontal="center" vertical="center"/>
      <protection/>
    </xf>
    <xf numFmtId="0" fontId="1" fillId="33" borderId="96" xfId="189" applyFont="1" applyFill="1" applyBorder="1" applyAlignment="1">
      <alignment horizontal="center" vertical="center"/>
      <protection/>
    </xf>
    <xf numFmtId="0" fontId="1" fillId="33" borderId="97" xfId="189" applyFont="1" applyFill="1" applyBorder="1" applyAlignment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67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2" fillId="0" borderId="67" xfId="0" applyFont="1" applyBorder="1" applyAlignment="1">
      <alignment horizontal="right"/>
    </xf>
    <xf numFmtId="164" fontId="1" fillId="33" borderId="83" xfId="0" applyNumberFormat="1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13" fillId="33" borderId="70" xfId="0" applyFont="1" applyFill="1" applyBorder="1" applyAlignment="1">
      <alignment horizontal="center"/>
    </xf>
    <xf numFmtId="0" fontId="13" fillId="33" borderId="103" xfId="0" applyFont="1" applyFill="1" applyBorder="1" applyAlignment="1">
      <alignment horizontal="center"/>
    </xf>
    <xf numFmtId="0" fontId="13" fillId="33" borderId="97" xfId="0" applyFont="1" applyFill="1" applyBorder="1" applyAlignment="1">
      <alignment horizontal="center"/>
    </xf>
    <xf numFmtId="0" fontId="15" fillId="0" borderId="67" xfId="0" applyFont="1" applyBorder="1" applyAlignment="1">
      <alignment horizontal="right"/>
    </xf>
    <xf numFmtId="1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166" fontId="1" fillId="0" borderId="62" xfId="193" applyNumberFormat="1" applyFont="1" applyBorder="1" applyAlignment="1" applyProtection="1" quotePrefix="1">
      <alignment/>
      <protection/>
    </xf>
    <xf numFmtId="166" fontId="19" fillId="0" borderId="10" xfId="120" applyNumberFormat="1" applyFont="1" applyBorder="1" applyAlignment="1">
      <alignment/>
      <protection/>
    </xf>
    <xf numFmtId="166" fontId="19" fillId="0" borderId="11" xfId="120" applyNumberFormat="1" applyFont="1" applyBorder="1" applyAlignment="1">
      <alignment/>
      <protection/>
    </xf>
    <xf numFmtId="4" fontId="1" fillId="0" borderId="0" xfId="193" applyNumberFormat="1" applyFont="1" applyFill="1" applyAlignment="1">
      <alignment horizontal="center"/>
      <protection/>
    </xf>
    <xf numFmtId="166" fontId="1" fillId="0" borderId="10" xfId="193" applyNumberFormat="1" applyFont="1" applyBorder="1" applyAlignment="1" applyProtection="1" quotePrefix="1">
      <alignment/>
      <protection/>
    </xf>
    <xf numFmtId="166" fontId="1" fillId="0" borderId="11" xfId="193" applyNumberFormat="1" applyFont="1" applyBorder="1" applyAlignment="1" applyProtection="1" quotePrefix="1">
      <alignment/>
      <protection/>
    </xf>
    <xf numFmtId="0" fontId="1" fillId="0" borderId="0" xfId="193" applyFont="1" applyAlignment="1">
      <alignment horizontal="center"/>
      <protection/>
    </xf>
    <xf numFmtId="0" fontId="5" fillId="0" borderId="0" xfId="193" applyFont="1" applyAlignment="1">
      <alignment horizontal="center"/>
      <protection/>
    </xf>
    <xf numFmtId="0" fontId="2" fillId="33" borderId="53" xfId="193" applyFont="1" applyFill="1" applyBorder="1" applyAlignment="1">
      <alignment horizontal="center" vertical="center"/>
      <protection/>
    </xf>
    <xf numFmtId="0" fontId="2" fillId="33" borderId="39" xfId="193" applyFont="1" applyFill="1" applyBorder="1" applyAlignment="1">
      <alignment horizontal="center" vertical="center"/>
      <protection/>
    </xf>
    <xf numFmtId="0" fontId="1" fillId="33" borderId="108" xfId="193" applyFont="1" applyFill="1" applyBorder="1" applyAlignment="1" applyProtection="1">
      <alignment horizontal="center" vertical="center"/>
      <protection/>
    </xf>
    <xf numFmtId="0" fontId="1" fillId="33" borderId="109" xfId="193" applyFont="1" applyFill="1" applyBorder="1" applyAlignment="1" applyProtection="1">
      <alignment horizontal="center" vertical="center"/>
      <protection/>
    </xf>
    <xf numFmtId="0" fontId="1" fillId="33" borderId="25" xfId="193" applyFont="1" applyFill="1" applyBorder="1" applyAlignment="1" applyProtection="1">
      <alignment horizontal="center" vertical="center"/>
      <protection/>
    </xf>
    <xf numFmtId="0" fontId="1" fillId="33" borderId="16" xfId="193" applyFont="1" applyFill="1" applyBorder="1" applyAlignment="1" applyProtection="1">
      <alignment horizontal="center" vertical="center"/>
      <protection/>
    </xf>
    <xf numFmtId="0" fontId="1" fillId="33" borderId="103" xfId="193" applyFont="1" applyFill="1" applyBorder="1" applyAlignment="1" applyProtection="1">
      <alignment horizontal="center"/>
      <protection/>
    </xf>
    <xf numFmtId="0" fontId="1" fillId="33" borderId="90" xfId="193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6" fontId="5" fillId="0" borderId="14" xfId="201" applyFont="1" applyBorder="1" applyAlignment="1" applyProtection="1">
      <alignment horizontal="center"/>
      <protection/>
    </xf>
    <xf numFmtId="166" fontId="5" fillId="0" borderId="13" xfId="201" applyFont="1" applyBorder="1" applyAlignment="1" applyProtection="1">
      <alignment horizontal="center"/>
      <protection/>
    </xf>
    <xf numFmtId="166" fontId="5" fillId="0" borderId="22" xfId="201" applyFont="1" applyBorder="1" applyAlignment="1" applyProtection="1">
      <alignment horizontal="center"/>
      <protection/>
    </xf>
    <xf numFmtId="166" fontId="15" fillId="0" borderId="35" xfId="201" applyFont="1" applyBorder="1" applyAlignment="1" applyProtection="1">
      <alignment horizontal="right"/>
      <protection/>
    </xf>
    <xf numFmtId="166" fontId="15" fillId="0" borderId="26" xfId="201" applyFont="1" applyBorder="1" applyAlignment="1" applyProtection="1">
      <alignment horizontal="right"/>
      <protection/>
    </xf>
    <xf numFmtId="166" fontId="15" fillId="0" borderId="69" xfId="201" applyFont="1" applyBorder="1" applyAlignment="1" applyProtection="1">
      <alignment horizontal="right"/>
      <protection/>
    </xf>
    <xf numFmtId="166" fontId="13" fillId="33" borderId="83" xfId="201" applyFont="1" applyFill="1" applyBorder="1" applyAlignment="1" applyProtection="1">
      <alignment horizontal="center" wrapText="1"/>
      <protection hidden="1"/>
    </xf>
    <xf numFmtId="166" fontId="13" fillId="33" borderId="83" xfId="201" applyFont="1" applyFill="1" applyBorder="1" applyAlignment="1">
      <alignment horizontal="center"/>
      <protection/>
    </xf>
    <xf numFmtId="166" fontId="13" fillId="33" borderId="90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33" borderId="83" xfId="201" applyFont="1" applyFill="1" applyBorder="1" applyAlignment="1" applyProtection="1">
      <alignment horizontal="center"/>
      <protection/>
    </xf>
    <xf numFmtId="166" fontId="1" fillId="33" borderId="83" xfId="201" applyFont="1" applyFill="1" applyBorder="1" applyAlignment="1">
      <alignment horizontal="center"/>
      <protection/>
    </xf>
    <xf numFmtId="166" fontId="1" fillId="33" borderId="90" xfId="201" applyFont="1" applyFill="1" applyBorder="1" applyAlignment="1">
      <alignment horizontal="center"/>
      <protection/>
    </xf>
    <xf numFmtId="166" fontId="1" fillId="33" borderId="103" xfId="201" applyFont="1" applyFill="1" applyBorder="1" applyAlignment="1" applyProtection="1">
      <alignment horizontal="center"/>
      <protection/>
    </xf>
    <xf numFmtId="166" fontId="1" fillId="33" borderId="110" xfId="201" applyFont="1" applyFill="1" applyBorder="1" applyAlignment="1" applyProtection="1">
      <alignment horizontal="center"/>
      <protection/>
    </xf>
    <xf numFmtId="166" fontId="1" fillId="33" borderId="103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7" xfId="120" applyNumberFormat="1" applyFont="1" applyBorder="1" applyAlignment="1">
      <alignment horizontal="right"/>
      <protection/>
    </xf>
    <xf numFmtId="0" fontId="1" fillId="33" borderId="5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/>
    </xf>
    <xf numFmtId="0" fontId="1" fillId="33" borderId="98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33" borderId="52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3" borderId="11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0" xfId="66"/>
    <cellStyle name="Comma 2 21" xfId="67"/>
    <cellStyle name="Comma 2 22" xfId="68"/>
    <cellStyle name="Comma 2 23" xfId="69"/>
    <cellStyle name="Comma 2 24" xfId="70"/>
    <cellStyle name="Comma 2 25" xfId="71"/>
    <cellStyle name="Comma 2 3" xfId="72"/>
    <cellStyle name="Comma 2 4" xfId="73"/>
    <cellStyle name="Comma 2 5" xfId="74"/>
    <cellStyle name="Comma 2 6" xfId="75"/>
    <cellStyle name="Comma 2 7" xfId="76"/>
    <cellStyle name="Comma 2 8" xfId="77"/>
    <cellStyle name="Comma 2 9" xfId="78"/>
    <cellStyle name="Comma 20" xfId="79"/>
    <cellStyle name="Comma 21" xfId="80"/>
    <cellStyle name="Comma 22" xfId="81"/>
    <cellStyle name="Comma 23" xfId="82"/>
    <cellStyle name="Comma 24" xfId="83"/>
    <cellStyle name="Comma 25" xfId="84"/>
    <cellStyle name="Comma 26" xfId="85"/>
    <cellStyle name="Comma 27" xfId="86"/>
    <cellStyle name="Comma 28" xfId="87"/>
    <cellStyle name="Comma 29" xfId="88"/>
    <cellStyle name="Comma 3" xfId="89"/>
    <cellStyle name="Comma 30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Explanatory Text" xfId="99"/>
    <cellStyle name="Followed Hyperlink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Input" xfId="107"/>
    <cellStyle name="Linked Cell" xfId="108"/>
    <cellStyle name="Neutral" xfId="109"/>
    <cellStyle name="Normal 10" xfId="110"/>
    <cellStyle name="Normal 11" xfId="111"/>
    <cellStyle name="Normal 1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0" xfId="121"/>
    <cellStyle name="Normal 21" xfId="122"/>
    <cellStyle name="Normal 22" xfId="123"/>
    <cellStyle name="Normal 23" xfId="124"/>
    <cellStyle name="Normal 24" xfId="125"/>
    <cellStyle name="Normal 25" xfId="126"/>
    <cellStyle name="Normal 26" xfId="127"/>
    <cellStyle name="Normal 27" xfId="128"/>
    <cellStyle name="Normal 28" xfId="129"/>
    <cellStyle name="Normal 29" xfId="130"/>
    <cellStyle name="Normal 3" xfId="131"/>
    <cellStyle name="Normal 30" xfId="132"/>
    <cellStyle name="Normal 31" xfId="133"/>
    <cellStyle name="Normal 32" xfId="134"/>
    <cellStyle name="Normal 33" xfId="135"/>
    <cellStyle name="Normal 34" xfId="136"/>
    <cellStyle name="Normal 35" xfId="137"/>
    <cellStyle name="Normal 36" xfId="138"/>
    <cellStyle name="Normal 37" xfId="139"/>
    <cellStyle name="Normal 38" xfId="140"/>
    <cellStyle name="Normal 39" xfId="141"/>
    <cellStyle name="Normal 4" xfId="142"/>
    <cellStyle name="Normal 4 10" xfId="143"/>
    <cellStyle name="Normal 4 11" xfId="144"/>
    <cellStyle name="Normal 4 12" xfId="145"/>
    <cellStyle name="Normal 4 13" xfId="146"/>
    <cellStyle name="Normal 4 14" xfId="147"/>
    <cellStyle name="Normal 4 15" xfId="148"/>
    <cellStyle name="Normal 4 16" xfId="149"/>
    <cellStyle name="Normal 4 17" xfId="150"/>
    <cellStyle name="Normal 4 18" xfId="151"/>
    <cellStyle name="Normal 4 19" xfId="152"/>
    <cellStyle name="Normal 4 2" xfId="153"/>
    <cellStyle name="Normal 4 20" xfId="154"/>
    <cellStyle name="Normal 4 21" xfId="155"/>
    <cellStyle name="Normal 4 22" xfId="156"/>
    <cellStyle name="Normal 4 23" xfId="157"/>
    <cellStyle name="Normal 4 24" xfId="158"/>
    <cellStyle name="Normal 4 25" xfId="159"/>
    <cellStyle name="Normal 4 3" xfId="160"/>
    <cellStyle name="Normal 4 4" xfId="161"/>
    <cellStyle name="Normal 4 5" xfId="162"/>
    <cellStyle name="Normal 4 6" xfId="163"/>
    <cellStyle name="Normal 4 7" xfId="164"/>
    <cellStyle name="Normal 4 8" xfId="165"/>
    <cellStyle name="Normal 4 9" xfId="166"/>
    <cellStyle name="Normal 40" xfId="167"/>
    <cellStyle name="Normal 41" xfId="168"/>
    <cellStyle name="Normal 42" xfId="169"/>
    <cellStyle name="Normal 43" xfId="170"/>
    <cellStyle name="Normal 44" xfId="171"/>
    <cellStyle name="Normal 45" xfId="172"/>
    <cellStyle name="Normal 46" xfId="173"/>
    <cellStyle name="Normal 47" xfId="174"/>
    <cellStyle name="Normal 48" xfId="175"/>
    <cellStyle name="Normal 49" xfId="176"/>
    <cellStyle name="Normal 5" xfId="177"/>
    <cellStyle name="Normal 50" xfId="178"/>
    <cellStyle name="Normal 51" xfId="179"/>
    <cellStyle name="Normal 52" xfId="180"/>
    <cellStyle name="Normal 53" xfId="181"/>
    <cellStyle name="Normal 54" xfId="182"/>
    <cellStyle name="Normal 55" xfId="183"/>
    <cellStyle name="Normal 6" xfId="184"/>
    <cellStyle name="Normal 7" xfId="185"/>
    <cellStyle name="Normal 8" xfId="186"/>
    <cellStyle name="Normal 9" xfId="187"/>
    <cellStyle name="Normal_bartaman point" xfId="188"/>
    <cellStyle name="Normal_Bartamane_Book1" xfId="189"/>
    <cellStyle name="Normal_Book1" xfId="190"/>
    <cellStyle name="Normal_Comm_wt" xfId="191"/>
    <cellStyle name="Normal_CPI" xfId="192"/>
    <cellStyle name="Normal_Direction of Trade_BartamanFormat 2063-64" xfId="193"/>
    <cellStyle name="Normal_Direction of Trade_BartamanFormat 2063-64 2" xfId="194"/>
    <cellStyle name="Normal_Direction of Trade_BartamanFormat 2063-64 3" xfId="195"/>
    <cellStyle name="Normal_Direction of Trade_BartamanFormat 2063-64 4" xfId="196"/>
    <cellStyle name="Normal_Direction of Trade_BartamanFormat 2063-64 5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685" t="s">
        <v>673</v>
      </c>
      <c r="B1" s="1685"/>
      <c r="C1" s="1685"/>
      <c r="D1" s="1685"/>
      <c r="E1" s="1685"/>
      <c r="F1" s="1685"/>
      <c r="G1" s="1685"/>
    </row>
    <row r="2" spans="1:7" s="53" customFormat="1" ht="15.75">
      <c r="A2" s="1686" t="s">
        <v>1499</v>
      </c>
      <c r="B2" s="1686"/>
      <c r="C2" s="1686"/>
      <c r="D2" s="1686"/>
      <c r="E2" s="1686"/>
      <c r="F2" s="1686"/>
      <c r="G2" s="1686"/>
    </row>
    <row r="3" spans="1:5" ht="15.75">
      <c r="A3" s="35" t="s">
        <v>519</v>
      </c>
      <c r="B3" s="48" t="s">
        <v>354</v>
      </c>
      <c r="C3" s="30"/>
      <c r="D3" s="30"/>
      <c r="E3" s="30"/>
    </row>
    <row r="4" spans="1:5" ht="15.75">
      <c r="A4" s="37">
        <v>1</v>
      </c>
      <c r="B4" s="33" t="s">
        <v>674</v>
      </c>
      <c r="C4" s="33"/>
      <c r="D4" s="33"/>
      <c r="E4" s="33"/>
    </row>
    <row r="5" spans="1:5" ht="15.75">
      <c r="A5" s="37">
        <v>2</v>
      </c>
      <c r="B5" s="33" t="s">
        <v>1078</v>
      </c>
      <c r="C5" s="33"/>
      <c r="D5" s="33"/>
      <c r="E5" s="33"/>
    </row>
    <row r="6" spans="1:5" ht="15.75">
      <c r="A6" s="37">
        <v>3</v>
      </c>
      <c r="B6" s="31" t="s">
        <v>1103</v>
      </c>
      <c r="C6" s="33"/>
      <c r="D6" s="33"/>
      <c r="E6" s="33"/>
    </row>
    <row r="7" spans="1:5" ht="15.75">
      <c r="A7" s="37">
        <v>4</v>
      </c>
      <c r="B7" s="31" t="s">
        <v>676</v>
      </c>
      <c r="C7" s="33"/>
      <c r="D7" s="33"/>
      <c r="E7" s="33"/>
    </row>
    <row r="8" spans="1:5" ht="15.75">
      <c r="A8" s="37">
        <v>5</v>
      </c>
      <c r="B8" s="31" t="s">
        <v>1104</v>
      </c>
      <c r="C8" s="33"/>
      <c r="D8" s="33"/>
      <c r="E8" s="33"/>
    </row>
    <row r="9" spans="1:5" ht="15.75">
      <c r="A9" s="37">
        <v>6</v>
      </c>
      <c r="B9" s="31" t="s">
        <v>1105</v>
      </c>
      <c r="C9" s="33"/>
      <c r="D9" s="33"/>
      <c r="E9" s="33"/>
    </row>
    <row r="10" spans="1:5" ht="15.75">
      <c r="A10" s="37">
        <v>7</v>
      </c>
      <c r="B10" s="31" t="s">
        <v>1257</v>
      </c>
      <c r="C10" s="33"/>
      <c r="D10" s="33"/>
      <c r="E10" s="33"/>
    </row>
    <row r="11" spans="1:5" ht="15.75">
      <c r="A11" s="37">
        <v>8</v>
      </c>
      <c r="B11" s="31" t="s">
        <v>54</v>
      </c>
      <c r="C11" s="33"/>
      <c r="D11" s="33"/>
      <c r="E11" s="33"/>
    </row>
    <row r="12" spans="1:5" ht="15.75">
      <c r="A12" s="37">
        <v>9</v>
      </c>
      <c r="B12" s="31" t="s">
        <v>55</v>
      </c>
      <c r="C12" s="33"/>
      <c r="D12" s="33"/>
      <c r="E12" s="33"/>
    </row>
    <row r="13" spans="1:5" ht="15.75">
      <c r="A13" s="37">
        <v>10</v>
      </c>
      <c r="B13" s="31" t="s">
        <v>56</v>
      </c>
      <c r="C13" s="33"/>
      <c r="D13" s="33"/>
      <c r="E13" s="33"/>
    </row>
    <row r="14" spans="1:5" ht="15.75">
      <c r="A14" s="37">
        <v>11</v>
      </c>
      <c r="B14" s="31" t="s">
        <v>1217</v>
      </c>
      <c r="C14" s="33"/>
      <c r="D14" s="33"/>
      <c r="E14" s="33"/>
    </row>
    <row r="15" spans="1:5" ht="15.75">
      <c r="A15" s="37">
        <v>12</v>
      </c>
      <c r="B15" s="31" t="s">
        <v>1219</v>
      </c>
      <c r="C15" s="33"/>
      <c r="D15" s="33"/>
      <c r="E15" s="33"/>
    </row>
    <row r="16" spans="1:5" ht="15.75">
      <c r="A16" s="37">
        <v>13</v>
      </c>
      <c r="B16" s="31" t="s">
        <v>1258</v>
      </c>
      <c r="C16" s="33"/>
      <c r="D16" s="33"/>
      <c r="E16" s="33"/>
    </row>
    <row r="17" spans="1:5" ht="15.75">
      <c r="A17" s="37">
        <v>14</v>
      </c>
      <c r="B17" s="31" t="s">
        <v>57</v>
      </c>
      <c r="C17" s="33"/>
      <c r="D17" s="33"/>
      <c r="E17" s="33"/>
    </row>
    <row r="18" spans="1:5" ht="15.75">
      <c r="A18" s="37">
        <v>15</v>
      </c>
      <c r="B18" s="31" t="s">
        <v>1236</v>
      </c>
      <c r="C18" s="33"/>
      <c r="D18" s="33"/>
      <c r="E18" s="33"/>
    </row>
    <row r="19" spans="1:5" ht="15.75">
      <c r="A19" s="37">
        <v>16</v>
      </c>
      <c r="B19" s="31" t="s">
        <v>943</v>
      </c>
      <c r="C19" s="33"/>
      <c r="D19" s="33"/>
      <c r="E19" s="33"/>
    </row>
    <row r="20" spans="1:5" ht="15.75">
      <c r="A20" s="37">
        <v>17</v>
      </c>
      <c r="B20" s="31" t="s">
        <v>1248</v>
      </c>
      <c r="C20" s="33"/>
      <c r="D20" s="33"/>
      <c r="E20" s="33"/>
    </row>
    <row r="21" spans="1:5" s="35" customFormat="1" ht="15.75">
      <c r="A21" s="37">
        <v>18</v>
      </c>
      <c r="B21" s="31" t="s">
        <v>1005</v>
      </c>
      <c r="C21" s="32"/>
      <c r="D21" s="32"/>
      <c r="E21" s="32"/>
    </row>
    <row r="22" spans="1:7" ht="15.75">
      <c r="A22" s="37" t="s">
        <v>481</v>
      </c>
      <c r="B22" s="35" t="s">
        <v>1006</v>
      </c>
      <c r="C22" s="33"/>
      <c r="D22" s="33"/>
      <c r="E22" s="33"/>
      <c r="G22" s="33"/>
    </row>
    <row r="23" spans="1:5" ht="15.75">
      <c r="A23" s="37">
        <v>19</v>
      </c>
      <c r="B23" s="31" t="s">
        <v>814</v>
      </c>
      <c r="C23" s="33"/>
      <c r="D23" s="33"/>
      <c r="E23" s="33"/>
    </row>
    <row r="24" spans="1:2" ht="15.75">
      <c r="A24" s="37">
        <v>20</v>
      </c>
      <c r="B24" s="31" t="s">
        <v>278</v>
      </c>
    </row>
    <row r="25" spans="1:5" ht="15.75">
      <c r="A25" s="37">
        <v>21</v>
      </c>
      <c r="B25" s="31" t="s">
        <v>539</v>
      </c>
      <c r="C25" s="33"/>
      <c r="D25" s="33"/>
      <c r="E25" s="33"/>
    </row>
    <row r="26" spans="1:5" ht="15.75">
      <c r="A26" s="37">
        <v>22</v>
      </c>
      <c r="B26" s="31" t="s">
        <v>12</v>
      </c>
      <c r="C26" s="33"/>
      <c r="D26" s="33"/>
      <c r="E26" s="33"/>
    </row>
    <row r="27" spans="1:5" ht="15.75">
      <c r="A27" s="37">
        <v>23</v>
      </c>
      <c r="B27" s="31" t="s">
        <v>60</v>
      </c>
      <c r="C27" s="33"/>
      <c r="D27" s="33"/>
      <c r="E27" s="33"/>
    </row>
    <row r="28" spans="1:5" ht="15.75">
      <c r="A28" s="37">
        <v>24</v>
      </c>
      <c r="B28" s="31" t="s">
        <v>61</v>
      </c>
      <c r="C28" s="33"/>
      <c r="D28" s="33"/>
      <c r="E28" s="33"/>
    </row>
    <row r="29" spans="1:5" ht="15.75">
      <c r="A29" s="37" t="s">
        <v>481</v>
      </c>
      <c r="B29" s="35" t="s">
        <v>1007</v>
      </c>
      <c r="C29" s="33"/>
      <c r="D29" s="33"/>
      <c r="E29" s="33"/>
    </row>
    <row r="30" spans="1:5" ht="15.75" customHeight="1">
      <c r="A30" s="37">
        <v>25</v>
      </c>
      <c r="B30" s="31" t="s">
        <v>402</v>
      </c>
      <c r="C30" s="33"/>
      <c r="D30" s="33"/>
      <c r="E30" s="33"/>
    </row>
    <row r="31" spans="1:5" ht="15.75">
      <c r="A31" s="37">
        <v>26</v>
      </c>
      <c r="B31" s="33" t="s">
        <v>403</v>
      </c>
      <c r="C31" s="33"/>
      <c r="D31" s="33"/>
      <c r="E31" s="33"/>
    </row>
    <row r="32" spans="1:5" ht="15.75">
      <c r="A32" s="37">
        <v>27</v>
      </c>
      <c r="B32" s="33" t="s">
        <v>563</v>
      </c>
      <c r="C32" s="33"/>
      <c r="D32" s="33"/>
      <c r="E32" s="33"/>
    </row>
    <row r="33" spans="1:5" ht="15.75">
      <c r="A33" s="37">
        <v>28</v>
      </c>
      <c r="B33" s="33" t="s">
        <v>1008</v>
      </c>
      <c r="C33" s="33"/>
      <c r="D33" s="33"/>
      <c r="E33" s="33"/>
    </row>
    <row r="34" spans="1:5" ht="15.75">
      <c r="A34" s="37">
        <v>29</v>
      </c>
      <c r="B34" s="33" t="s">
        <v>589</v>
      </c>
      <c r="C34" s="33"/>
      <c r="D34" s="33"/>
      <c r="E34" s="33"/>
    </row>
    <row r="35" spans="1:5" ht="15.75">
      <c r="A35" s="37"/>
      <c r="B35" s="32" t="s">
        <v>1009</v>
      </c>
      <c r="C35" s="33"/>
      <c r="D35" s="33"/>
      <c r="E35" s="33"/>
    </row>
    <row r="36" spans="1:5" ht="15.75">
      <c r="A36" s="37">
        <v>30</v>
      </c>
      <c r="B36" s="33" t="s">
        <v>677</v>
      </c>
      <c r="C36" s="33"/>
      <c r="D36" s="33"/>
      <c r="E36" s="33"/>
    </row>
    <row r="37" spans="1:5" ht="15.75">
      <c r="A37" s="37">
        <v>31</v>
      </c>
      <c r="B37" s="33" t="s">
        <v>965</v>
      </c>
      <c r="C37" s="33"/>
      <c r="D37" s="33"/>
      <c r="E37" s="33"/>
    </row>
    <row r="38" spans="1:6" ht="15.75">
      <c r="A38" s="37">
        <v>32</v>
      </c>
      <c r="B38" s="31" t="s">
        <v>478</v>
      </c>
      <c r="C38" s="33"/>
      <c r="D38" s="33"/>
      <c r="E38" s="33"/>
      <c r="F38" s="31" t="s">
        <v>481</v>
      </c>
    </row>
    <row r="39" spans="1:5" ht="15.75">
      <c r="A39" s="37">
        <v>33</v>
      </c>
      <c r="B39" s="33" t="s">
        <v>819</v>
      </c>
      <c r="C39" s="33"/>
      <c r="D39" s="33"/>
      <c r="E39" s="33"/>
    </row>
    <row r="40" spans="1:5" ht="15.75">
      <c r="A40" s="37"/>
      <c r="B40" s="32" t="s">
        <v>1010</v>
      </c>
      <c r="C40" s="33"/>
      <c r="D40" s="33"/>
      <c r="E40" s="33"/>
    </row>
    <row r="41" spans="1:5" ht="15.75">
      <c r="A41" s="37">
        <v>34</v>
      </c>
      <c r="B41" s="33" t="s">
        <v>678</v>
      </c>
      <c r="C41" s="33"/>
      <c r="D41" s="33"/>
      <c r="E41" s="33"/>
    </row>
    <row r="42" spans="1:5" ht="15.75">
      <c r="A42" s="37">
        <v>35</v>
      </c>
      <c r="B42" s="33" t="s">
        <v>352</v>
      </c>
      <c r="C42" s="33"/>
      <c r="D42" s="33"/>
      <c r="E42" s="33"/>
    </row>
    <row r="43" spans="1:5" ht="15.75">
      <c r="A43" s="37">
        <v>36</v>
      </c>
      <c r="B43" s="33" t="s">
        <v>353</v>
      </c>
      <c r="C43" s="33"/>
      <c r="D43" s="33"/>
      <c r="E43" s="33"/>
    </row>
    <row r="44" spans="1:5" ht="15.75">
      <c r="A44" s="37">
        <v>37</v>
      </c>
      <c r="B44" s="33" t="s">
        <v>400</v>
      </c>
      <c r="C44" s="33"/>
      <c r="D44" s="33"/>
      <c r="E44" s="33"/>
    </row>
    <row r="45" spans="1:5" ht="15.75">
      <c r="A45" s="37">
        <v>38</v>
      </c>
      <c r="B45" s="33" t="s">
        <v>401</v>
      </c>
      <c r="C45" s="33"/>
      <c r="D45" s="33"/>
      <c r="E45" s="33"/>
    </row>
    <row r="46" spans="1:5" ht="15.75">
      <c r="A46" s="37">
        <v>39</v>
      </c>
      <c r="B46" s="33" t="s">
        <v>1011</v>
      </c>
      <c r="C46" s="33"/>
      <c r="D46" s="33"/>
      <c r="E46" s="33"/>
    </row>
    <row r="47" spans="1:5" ht="15.75">
      <c r="A47" s="37">
        <v>40</v>
      </c>
      <c r="B47" s="33" t="s">
        <v>480</v>
      </c>
      <c r="C47" s="33"/>
      <c r="D47" s="33"/>
      <c r="E47" s="33"/>
    </row>
    <row r="48" spans="1:5" ht="15.75">
      <c r="A48" s="37">
        <v>41</v>
      </c>
      <c r="B48" s="33" t="s">
        <v>679</v>
      </c>
      <c r="C48" s="33"/>
      <c r="D48" s="33"/>
      <c r="E48" s="33"/>
    </row>
    <row r="49" spans="1:5" ht="15.75">
      <c r="A49" s="37">
        <v>42</v>
      </c>
      <c r="B49" s="33" t="s">
        <v>1012</v>
      </c>
      <c r="C49" s="33"/>
      <c r="D49" s="33"/>
      <c r="E49" s="33"/>
    </row>
    <row r="50" spans="1:5" ht="15.75">
      <c r="A50" s="37">
        <v>43</v>
      </c>
      <c r="B50" s="49" t="s">
        <v>787</v>
      </c>
      <c r="C50" s="33"/>
      <c r="D50" s="33"/>
      <c r="E50" s="33"/>
    </row>
    <row r="51" spans="1:2" ht="15.75">
      <c r="A51" s="37">
        <v>44</v>
      </c>
      <c r="B51" s="49" t="s">
        <v>780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5" width="8.421875" style="40" bestFit="1" customWidth="1"/>
    <col min="6" max="6" width="7.140625" style="40" bestFit="1" customWidth="1"/>
    <col min="7" max="7" width="7.28125" style="40" bestFit="1" customWidth="1"/>
    <col min="8" max="8" width="7.140625" style="40" bestFit="1" customWidth="1"/>
    <col min="9" max="9" width="7.28125" style="40" bestFit="1" customWidth="1"/>
    <col min="10" max="16384" width="9.140625" style="40" customWidth="1"/>
  </cols>
  <sheetData>
    <row r="1" spans="1:9" ht="12.75">
      <c r="A1" s="1727" t="s">
        <v>561</v>
      </c>
      <c r="B1" s="1727"/>
      <c r="C1" s="1727"/>
      <c r="D1" s="1727"/>
      <c r="E1" s="1727"/>
      <c r="F1" s="1727"/>
      <c r="G1" s="1727"/>
      <c r="H1" s="1727"/>
      <c r="I1" s="1727"/>
    </row>
    <row r="2" spans="1:9" ht="15.75">
      <c r="A2" s="1726" t="s">
        <v>1163</v>
      </c>
      <c r="B2" s="1726"/>
      <c r="C2" s="1726"/>
      <c r="D2" s="1726"/>
      <c r="E2" s="1726"/>
      <c r="F2" s="1726"/>
      <c r="G2" s="1726"/>
      <c r="H2" s="1726"/>
      <c r="I2" s="1726"/>
    </row>
    <row r="3" spans="1:9" ht="13.5" thickBot="1">
      <c r="A3" s="57"/>
      <c r="B3" s="57"/>
      <c r="C3" s="57"/>
      <c r="D3" s="57"/>
      <c r="E3" s="57"/>
      <c r="F3" s="57"/>
      <c r="G3" s="57"/>
      <c r="H3" s="1728" t="s">
        <v>279</v>
      </c>
      <c r="I3" s="1728"/>
    </row>
    <row r="4" spans="1:9" ht="13.5" thickTop="1">
      <c r="A4" s="536"/>
      <c r="B4" s="610">
        <v>2011</v>
      </c>
      <c r="C4" s="610">
        <v>2011</v>
      </c>
      <c r="D4" s="610">
        <v>2012</v>
      </c>
      <c r="E4" s="610">
        <v>2013</v>
      </c>
      <c r="F4" s="1720" t="s">
        <v>1490</v>
      </c>
      <c r="G4" s="1721"/>
      <c r="H4" s="1721"/>
      <c r="I4" s="1722"/>
    </row>
    <row r="5" spans="1:9" ht="12.75">
      <c r="A5" s="625" t="s">
        <v>398</v>
      </c>
      <c r="B5" s="612" t="s">
        <v>778</v>
      </c>
      <c r="C5" s="612" t="s">
        <v>645</v>
      </c>
      <c r="D5" s="612" t="s">
        <v>1476</v>
      </c>
      <c r="E5" s="612" t="s">
        <v>1476</v>
      </c>
      <c r="F5" s="1723" t="s">
        <v>520</v>
      </c>
      <c r="G5" s="1724"/>
      <c r="H5" s="1723" t="s">
        <v>365</v>
      </c>
      <c r="I5" s="1725"/>
    </row>
    <row r="6" spans="1:9" ht="12.75">
      <c r="A6" s="627"/>
      <c r="B6" s="513"/>
      <c r="C6" s="513"/>
      <c r="D6" s="513"/>
      <c r="E6" s="513"/>
      <c r="F6" s="513" t="s">
        <v>484</v>
      </c>
      <c r="G6" s="513" t="s">
        <v>473</v>
      </c>
      <c r="H6" s="513" t="s">
        <v>484</v>
      </c>
      <c r="I6" s="514" t="s">
        <v>473</v>
      </c>
    </row>
    <row r="7" spans="1:9" s="57" customFormat="1" ht="12.75">
      <c r="A7" s="147" t="s">
        <v>1164</v>
      </c>
      <c r="B7" s="1128">
        <v>16662.05452869</v>
      </c>
      <c r="C7" s="1128">
        <v>20304.933046739992</v>
      </c>
      <c r="D7" s="1128">
        <v>23325.669200779994</v>
      </c>
      <c r="E7" s="1128">
        <v>27159.286048338705</v>
      </c>
      <c r="F7" s="1128">
        <v>3642.878518049991</v>
      </c>
      <c r="G7" s="1128">
        <v>21.863321307569866</v>
      </c>
      <c r="H7" s="1128">
        <v>3833.616847558711</v>
      </c>
      <c r="I7" s="1132">
        <v>16.435184836757085</v>
      </c>
    </row>
    <row r="8" spans="1:9" s="57" customFormat="1" ht="12.75">
      <c r="A8" s="147" t="s">
        <v>1165</v>
      </c>
      <c r="B8" s="1128">
        <v>2834.0999955400007</v>
      </c>
      <c r="C8" s="1128">
        <v>2605.7321552999997</v>
      </c>
      <c r="D8" s="1128">
        <v>2443.2657572499998</v>
      </c>
      <c r="E8" s="1128">
        <v>2178.8968068579416</v>
      </c>
      <c r="F8" s="1128">
        <v>-228.367840240001</v>
      </c>
      <c r="G8" s="1128">
        <v>-8.057861070512033</v>
      </c>
      <c r="H8" s="1128">
        <v>-264.3689503920582</v>
      </c>
      <c r="I8" s="1132">
        <v>-10.82031087316579</v>
      </c>
    </row>
    <row r="9" spans="1:9" s="57" customFormat="1" ht="12.75">
      <c r="A9" s="147" t="s">
        <v>1166</v>
      </c>
      <c r="B9" s="1128">
        <v>8230.855684220001</v>
      </c>
      <c r="C9" s="1128">
        <v>7523.139057895</v>
      </c>
      <c r="D9" s="1128">
        <v>7593.59513932</v>
      </c>
      <c r="E9" s="1128">
        <v>8067.91270845</v>
      </c>
      <c r="F9" s="1128">
        <v>-707.716626325001</v>
      </c>
      <c r="G9" s="1128">
        <v>-8.598335986886738</v>
      </c>
      <c r="H9" s="1128">
        <v>474.31756912999936</v>
      </c>
      <c r="I9" s="1132">
        <v>6.24628467053715</v>
      </c>
    </row>
    <row r="10" spans="1:9" s="57" customFormat="1" ht="12.75">
      <c r="A10" s="147" t="s">
        <v>1167</v>
      </c>
      <c r="B10" s="1128">
        <v>14275.088249399541</v>
      </c>
      <c r="C10" s="1128">
        <v>10892.699411549998</v>
      </c>
      <c r="D10" s="1128">
        <v>10616.257456842</v>
      </c>
      <c r="E10" s="1128">
        <v>10263.30996525643</v>
      </c>
      <c r="F10" s="1128">
        <v>-3382.388837849543</v>
      </c>
      <c r="G10" s="1128">
        <v>-23.694346253809098</v>
      </c>
      <c r="H10" s="1128">
        <v>-352.9474915855699</v>
      </c>
      <c r="I10" s="1132">
        <v>-3.3245943122649226</v>
      </c>
    </row>
    <row r="11" spans="1:10" ht="12.75">
      <c r="A11" s="148" t="s">
        <v>1168</v>
      </c>
      <c r="B11" s="1129">
        <v>13629.232340019542</v>
      </c>
      <c r="C11" s="1129">
        <v>10442.462517969996</v>
      </c>
      <c r="D11" s="1129">
        <v>10104.533768822002</v>
      </c>
      <c r="E11" s="1129">
        <v>9783.041958744263</v>
      </c>
      <c r="F11" s="1129">
        <v>-3186.769822049546</v>
      </c>
      <c r="G11" s="1129">
        <v>-23.381873186593403</v>
      </c>
      <c r="H11" s="1129">
        <v>-321.4918100777395</v>
      </c>
      <c r="I11" s="1131">
        <v>-3.1816590199314003</v>
      </c>
      <c r="J11" s="57"/>
    </row>
    <row r="12" spans="1:10" ht="12.75">
      <c r="A12" s="148" t="s">
        <v>1169</v>
      </c>
      <c r="B12" s="1129">
        <v>645.8559093800001</v>
      </c>
      <c r="C12" s="1129">
        <v>450.23689357999996</v>
      </c>
      <c r="D12" s="1129">
        <v>511.72368801999977</v>
      </c>
      <c r="E12" s="1129">
        <v>480.2680065121691</v>
      </c>
      <c r="F12" s="1129">
        <v>-195.6190158000001</v>
      </c>
      <c r="G12" s="1129">
        <v>-30.2883372218097</v>
      </c>
      <c r="H12" s="1129">
        <v>-31.45568150783066</v>
      </c>
      <c r="I12" s="1131">
        <v>-6.147005160058424</v>
      </c>
      <c r="J12" s="57"/>
    </row>
    <row r="13" spans="1:9" s="57" customFormat="1" ht="12.75">
      <c r="A13" s="147" t="s">
        <v>1170</v>
      </c>
      <c r="B13" s="1128">
        <v>606585.1087456392</v>
      </c>
      <c r="C13" s="1128">
        <v>631772.3147142072</v>
      </c>
      <c r="D13" s="1128">
        <v>678906.9945349424</v>
      </c>
      <c r="E13" s="1128">
        <v>770394.5072049478</v>
      </c>
      <c r="F13" s="1128">
        <v>25187.205968567985</v>
      </c>
      <c r="G13" s="1128">
        <v>4.152295466114022</v>
      </c>
      <c r="H13" s="1128">
        <v>91487.51267000532</v>
      </c>
      <c r="I13" s="1132">
        <v>13.475706305349691</v>
      </c>
    </row>
    <row r="14" spans="1:10" ht="12.75">
      <c r="A14" s="148" t="s">
        <v>1171</v>
      </c>
      <c r="B14" s="1129">
        <v>525060.9612765791</v>
      </c>
      <c r="C14" s="1129">
        <v>538904.4554223256</v>
      </c>
      <c r="D14" s="1129">
        <v>573535.8345931795</v>
      </c>
      <c r="E14" s="1129">
        <v>635675.7661786854</v>
      </c>
      <c r="F14" s="1129">
        <v>13843.494145746576</v>
      </c>
      <c r="G14" s="1129">
        <v>2.636549880244178</v>
      </c>
      <c r="H14" s="1129">
        <v>62139.93158550584</v>
      </c>
      <c r="I14" s="1131">
        <v>10.834533404452912</v>
      </c>
      <c r="J14" s="57"/>
    </row>
    <row r="15" spans="1:10" ht="12.75">
      <c r="A15" s="148" t="s">
        <v>1172</v>
      </c>
      <c r="B15" s="1129">
        <v>433995.852555396</v>
      </c>
      <c r="C15" s="1129">
        <v>443626.52245539596</v>
      </c>
      <c r="D15" s="1129">
        <v>478271.63838345493</v>
      </c>
      <c r="E15" s="1129">
        <v>528201.9063556929</v>
      </c>
      <c r="F15" s="1129">
        <v>9630.669899999979</v>
      </c>
      <c r="G15" s="1129">
        <v>2.219069570203025</v>
      </c>
      <c r="H15" s="1129">
        <v>49930.267972237954</v>
      </c>
      <c r="I15" s="1131">
        <v>10.439730054033916</v>
      </c>
      <c r="J15" s="57"/>
    </row>
    <row r="16" spans="1:10" ht="12.75">
      <c r="A16" s="148" t="s">
        <v>1173</v>
      </c>
      <c r="B16" s="1129">
        <v>17283.51676812</v>
      </c>
      <c r="C16" s="1129">
        <v>17634.8130450455</v>
      </c>
      <c r="D16" s="1129">
        <v>19650.547087962004</v>
      </c>
      <c r="E16" s="1129">
        <v>26572.130553749324</v>
      </c>
      <c r="F16" s="1129">
        <v>351.2962769254991</v>
      </c>
      <c r="G16" s="1129">
        <v>2.0325509075414345</v>
      </c>
      <c r="H16" s="1129">
        <v>6921.58346578732</v>
      </c>
      <c r="I16" s="1131">
        <v>35.22336266163046</v>
      </c>
      <c r="J16" s="57"/>
    </row>
    <row r="17" spans="1:10" ht="12.75">
      <c r="A17" s="148" t="s">
        <v>1174</v>
      </c>
      <c r="B17" s="1129">
        <v>2674.7060753499995</v>
      </c>
      <c r="C17" s="1129">
        <v>2663.3543833400004</v>
      </c>
      <c r="D17" s="1129">
        <v>2640.409026640001</v>
      </c>
      <c r="E17" s="1129">
        <v>2705.2056048823106</v>
      </c>
      <c r="F17" s="1129">
        <v>-11.35169200999917</v>
      </c>
      <c r="G17" s="1129">
        <v>-0.4244089514962402</v>
      </c>
      <c r="H17" s="1129">
        <v>64.7965782423098</v>
      </c>
      <c r="I17" s="1131">
        <v>2.4540356281377127</v>
      </c>
      <c r="J17" s="57"/>
    </row>
    <row r="18" spans="1:10" ht="12.75">
      <c r="A18" s="148" t="s">
        <v>1175</v>
      </c>
      <c r="B18" s="1129">
        <v>56000.688014681306</v>
      </c>
      <c r="C18" s="1129">
        <v>55481.00165738439</v>
      </c>
      <c r="D18" s="1129">
        <v>52771.088552612506</v>
      </c>
      <c r="E18" s="1129">
        <v>56984.2025714286</v>
      </c>
      <c r="F18" s="1129">
        <v>-519.686357296916</v>
      </c>
      <c r="G18" s="1129">
        <v>-0.9279999509303768</v>
      </c>
      <c r="H18" s="1129">
        <v>4213.114018816093</v>
      </c>
      <c r="I18" s="1131">
        <v>7.983754238110211</v>
      </c>
      <c r="J18" s="57"/>
    </row>
    <row r="19" spans="1:10" ht="12.75">
      <c r="A19" s="148" t="s">
        <v>1176</v>
      </c>
      <c r="B19" s="1129">
        <v>15106.197863031895</v>
      </c>
      <c r="C19" s="1129">
        <v>19498.76387770974</v>
      </c>
      <c r="D19" s="1129">
        <v>20202.151542509895</v>
      </c>
      <c r="E19" s="1129">
        <v>21212.321092932045</v>
      </c>
      <c r="F19" s="1129">
        <v>4392.566014677846</v>
      </c>
      <c r="G19" s="1129">
        <v>29.077905999281246</v>
      </c>
      <c r="H19" s="1129">
        <v>1010.1695504221498</v>
      </c>
      <c r="I19" s="1131">
        <v>5.000306765824049</v>
      </c>
      <c r="J19" s="57"/>
    </row>
    <row r="20" spans="1:10" ht="12.75">
      <c r="A20" s="148" t="s">
        <v>1177</v>
      </c>
      <c r="B20" s="1129">
        <v>81524.14746906002</v>
      </c>
      <c r="C20" s="1129">
        <v>92867.85929188147</v>
      </c>
      <c r="D20" s="1129">
        <v>105371.15994176298</v>
      </c>
      <c r="E20" s="1129">
        <v>134718.7410262626</v>
      </c>
      <c r="F20" s="1129">
        <v>11343.711822821453</v>
      </c>
      <c r="G20" s="1129">
        <v>13.914542101929506</v>
      </c>
      <c r="H20" s="1129">
        <v>29347.58108449963</v>
      </c>
      <c r="I20" s="1131">
        <v>27.851625720661694</v>
      </c>
      <c r="J20" s="57"/>
    </row>
    <row r="21" spans="1:10" ht="12.75">
      <c r="A21" s="148" t="s">
        <v>1178</v>
      </c>
      <c r="B21" s="1129">
        <v>7145.059496209001</v>
      </c>
      <c r="C21" s="1129">
        <v>8183.651814013266</v>
      </c>
      <c r="D21" s="1129">
        <v>9370.159705709004</v>
      </c>
      <c r="E21" s="1129">
        <v>11806.601370693554</v>
      </c>
      <c r="F21" s="1129">
        <v>1038.592317804265</v>
      </c>
      <c r="G21" s="1129">
        <v>14.535810630482745</v>
      </c>
      <c r="H21" s="1129">
        <v>2436.44166498455</v>
      </c>
      <c r="I21" s="1131">
        <v>26.002135945453382</v>
      </c>
      <c r="J21" s="57"/>
    </row>
    <row r="22" spans="1:10" ht="12.75">
      <c r="A22" s="148" t="s">
        <v>1179</v>
      </c>
      <c r="B22" s="1129">
        <v>2364.8419921600007</v>
      </c>
      <c r="C22" s="1129">
        <v>2734.69419732</v>
      </c>
      <c r="D22" s="1129">
        <v>3396.9698277199996</v>
      </c>
      <c r="E22" s="1129">
        <v>4319.303406583082</v>
      </c>
      <c r="F22" s="1129">
        <v>369.85220515999936</v>
      </c>
      <c r="G22" s="1129">
        <v>15.639615939929396</v>
      </c>
      <c r="H22" s="1129">
        <v>922.333578863082</v>
      </c>
      <c r="I22" s="1131">
        <v>27.151656495051647</v>
      </c>
      <c r="J22" s="57"/>
    </row>
    <row r="23" spans="1:10" ht="12.75">
      <c r="A23" s="148" t="s">
        <v>1180</v>
      </c>
      <c r="B23" s="1129">
        <v>89.762</v>
      </c>
      <c r="C23" s="1129">
        <v>119.43535903</v>
      </c>
      <c r="D23" s="1129">
        <v>146.48635903</v>
      </c>
      <c r="E23" s="1129">
        <v>284.7466752228192</v>
      </c>
      <c r="F23" s="1129">
        <v>29.67335903</v>
      </c>
      <c r="G23" s="1129">
        <v>33.057818486664736</v>
      </c>
      <c r="H23" s="1129">
        <v>138.2603161928192</v>
      </c>
      <c r="I23" s="1131">
        <v>94.38443081550268</v>
      </c>
      <c r="J23" s="57"/>
    </row>
    <row r="24" spans="1:10" ht="12.75">
      <c r="A24" s="148" t="s">
        <v>1181</v>
      </c>
      <c r="B24" s="1129">
        <v>4690.455504049001</v>
      </c>
      <c r="C24" s="1129">
        <v>5329.522257663264</v>
      </c>
      <c r="D24" s="1129">
        <v>5826.703518959001</v>
      </c>
      <c r="E24" s="1129">
        <v>7202.551288887654</v>
      </c>
      <c r="F24" s="1129">
        <v>639.0667536142628</v>
      </c>
      <c r="G24" s="1129">
        <v>13.624833516970646</v>
      </c>
      <c r="H24" s="1129">
        <v>1375.8477699286532</v>
      </c>
      <c r="I24" s="1131">
        <v>23.61279865110525</v>
      </c>
      <c r="J24" s="57"/>
    </row>
    <row r="25" spans="1:10" ht="12.75">
      <c r="A25" s="148" t="s">
        <v>1182</v>
      </c>
      <c r="B25" s="1129">
        <v>74379.08797285099</v>
      </c>
      <c r="C25" s="1129">
        <v>84684.2074778682</v>
      </c>
      <c r="D25" s="1129">
        <v>96001.000236054</v>
      </c>
      <c r="E25" s="1129">
        <v>122912.13965556903</v>
      </c>
      <c r="F25" s="1129">
        <v>10305.11950501721</v>
      </c>
      <c r="G25" s="1129">
        <v>13.854861340567481</v>
      </c>
      <c r="H25" s="1129">
        <v>26911.139419515035</v>
      </c>
      <c r="I25" s="1131">
        <v>28.032144824891446</v>
      </c>
      <c r="J25" s="57"/>
    </row>
    <row r="26" spans="1:10" ht="12.75">
      <c r="A26" s="148" t="s">
        <v>1183</v>
      </c>
      <c r="B26" s="1129">
        <v>15109.386876110997</v>
      </c>
      <c r="C26" s="1129">
        <v>18585.496552924997</v>
      </c>
      <c r="D26" s="1129">
        <v>18539.428882022</v>
      </c>
      <c r="E26" s="1129">
        <v>23007.876673239185</v>
      </c>
      <c r="F26" s="1129">
        <v>3476.1096768139996</v>
      </c>
      <c r="G26" s="1129">
        <v>23.006292083962542</v>
      </c>
      <c r="H26" s="1129">
        <v>4468.447791217186</v>
      </c>
      <c r="I26" s="1131">
        <v>24.10240261257625</v>
      </c>
      <c r="J26" s="57"/>
    </row>
    <row r="27" spans="1:10" ht="12.75">
      <c r="A27" s="148" t="s">
        <v>1184</v>
      </c>
      <c r="B27" s="1129">
        <v>3165.57456809</v>
      </c>
      <c r="C27" s="1129">
        <v>3712.5370044500005</v>
      </c>
      <c r="D27" s="1129">
        <v>3884.662701269999</v>
      </c>
      <c r="E27" s="1129">
        <v>4105.049158646459</v>
      </c>
      <c r="F27" s="1129">
        <v>546.9624363600005</v>
      </c>
      <c r="G27" s="1129">
        <v>17.278456867627007</v>
      </c>
      <c r="H27" s="1129">
        <v>220.38645737645948</v>
      </c>
      <c r="I27" s="1131">
        <v>5.673245641234419</v>
      </c>
      <c r="J27" s="57"/>
    </row>
    <row r="28" spans="1:9" ht="12.75">
      <c r="A28" s="148" t="s">
        <v>1185</v>
      </c>
      <c r="B28" s="1129">
        <v>56104.12652865002</v>
      </c>
      <c r="C28" s="1129">
        <v>62386.1739204932</v>
      </c>
      <c r="D28" s="1129">
        <v>73576.90865276201</v>
      </c>
      <c r="E28" s="1129">
        <v>95799.21382368337</v>
      </c>
      <c r="F28" s="1129">
        <v>6282.047391843182</v>
      </c>
      <c r="G28" s="1129">
        <v>11.197121817118397</v>
      </c>
      <c r="H28" s="1129">
        <v>22222.30517092136</v>
      </c>
      <c r="I28" s="1131">
        <v>30.20282528557573</v>
      </c>
    </row>
    <row r="29" spans="1:9" ht="12.75">
      <c r="A29" s="148" t="s">
        <v>1186</v>
      </c>
      <c r="B29" s="1129">
        <v>3291.0073626600006</v>
      </c>
      <c r="C29" s="1129">
        <v>3350.181800459999</v>
      </c>
      <c r="D29" s="1129">
        <v>4244.56395338</v>
      </c>
      <c r="E29" s="1129">
        <v>5148.487390257639</v>
      </c>
      <c r="F29" s="1129">
        <v>59.174437799998486</v>
      </c>
      <c r="G29" s="1129">
        <v>1.798064582638003</v>
      </c>
      <c r="H29" s="1129">
        <v>903.9234368776388</v>
      </c>
      <c r="I29" s="1131">
        <v>21.296025853440916</v>
      </c>
    </row>
    <row r="30" spans="1:9" ht="12.75">
      <c r="A30" s="148" t="s">
        <v>1187</v>
      </c>
      <c r="B30" s="1129">
        <v>2145.4123314099998</v>
      </c>
      <c r="C30" s="1129">
        <v>1937.1017456800005</v>
      </c>
      <c r="D30" s="1129">
        <v>2256.2036021500003</v>
      </c>
      <c r="E30" s="1129">
        <v>2520.027169125003</v>
      </c>
      <c r="F30" s="1129">
        <v>-208.31058572999927</v>
      </c>
      <c r="G30" s="1129">
        <v>-9.709582753870636</v>
      </c>
      <c r="H30" s="1129">
        <v>263.8235669750029</v>
      </c>
      <c r="I30" s="1131">
        <v>11.693251740383623</v>
      </c>
    </row>
    <row r="31" spans="1:9" ht="12.75">
      <c r="A31" s="148" t="s">
        <v>1188</v>
      </c>
      <c r="B31" s="1129">
        <v>50667.70683458002</v>
      </c>
      <c r="C31" s="1129">
        <v>57098.89037435321</v>
      </c>
      <c r="D31" s="1129">
        <v>67076.141097232</v>
      </c>
      <c r="E31" s="1129">
        <v>88130.69926430073</v>
      </c>
      <c r="F31" s="1129">
        <v>6431.183539773185</v>
      </c>
      <c r="G31" s="1129">
        <v>12.692864827630187</v>
      </c>
      <c r="H31" s="1129">
        <v>21054.558167068724</v>
      </c>
      <c r="I31" s="1131">
        <v>31.38904209851388</v>
      </c>
    </row>
    <row r="32" spans="1:9" s="57" customFormat="1" ht="12.75">
      <c r="A32" s="147" t="s">
        <v>1189</v>
      </c>
      <c r="B32" s="1128">
        <v>6203.767240751</v>
      </c>
      <c r="C32" s="1128">
        <v>10715.155706519701</v>
      </c>
      <c r="D32" s="1128">
        <v>9828.094216265003</v>
      </c>
      <c r="E32" s="1128">
        <v>8274.203434464238</v>
      </c>
      <c r="F32" s="1128">
        <v>4511.388465768701</v>
      </c>
      <c r="G32" s="1128">
        <v>72.72014391730424</v>
      </c>
      <c r="H32" s="1128">
        <v>-1553.8907818007647</v>
      </c>
      <c r="I32" s="1132">
        <v>-15.810702946143449</v>
      </c>
    </row>
    <row r="33" spans="1:10" ht="12.75">
      <c r="A33" s="148" t="s">
        <v>1190</v>
      </c>
      <c r="B33" s="1129">
        <v>338.74181803</v>
      </c>
      <c r="C33" s="1129">
        <v>405.55839665900436</v>
      </c>
      <c r="D33" s="1129">
        <v>658.9224136390043</v>
      </c>
      <c r="E33" s="1129">
        <v>1233.410101792422</v>
      </c>
      <c r="F33" s="1129">
        <v>66.81657862900437</v>
      </c>
      <c r="G33" s="1129">
        <v>19.724927680197695</v>
      </c>
      <c r="H33" s="1129">
        <v>574.4876881534177</v>
      </c>
      <c r="I33" s="1131">
        <v>87.18593817149393</v>
      </c>
      <c r="J33" s="57"/>
    </row>
    <row r="34" spans="1:10" ht="12.75">
      <c r="A34" s="148" t="s">
        <v>1191</v>
      </c>
      <c r="B34" s="1129">
        <v>5865.025422721001</v>
      </c>
      <c r="C34" s="1129">
        <v>10309.5973058607</v>
      </c>
      <c r="D34" s="1129">
        <v>9169.171802625997</v>
      </c>
      <c r="E34" s="1129">
        <v>7040.793332671817</v>
      </c>
      <c r="F34" s="1129">
        <v>4444.571883139699</v>
      </c>
      <c r="G34" s="1129">
        <v>75.78094829600413</v>
      </c>
      <c r="H34" s="1129">
        <v>-2128.37846995418</v>
      </c>
      <c r="I34" s="1131">
        <v>-23.212330576515374</v>
      </c>
      <c r="J34" s="57"/>
    </row>
    <row r="35" spans="1:10" ht="12.75">
      <c r="A35" s="148" t="s">
        <v>1192</v>
      </c>
      <c r="B35" s="1129">
        <v>4365.160812443</v>
      </c>
      <c r="C35" s="1129">
        <v>7980.130425476299</v>
      </c>
      <c r="D35" s="1129">
        <v>8087.9601995409985</v>
      </c>
      <c r="E35" s="1129">
        <v>6525.118207244215</v>
      </c>
      <c r="F35" s="1129">
        <v>3614.9696130332986</v>
      </c>
      <c r="G35" s="1129">
        <v>82.8141222822476</v>
      </c>
      <c r="H35" s="1129">
        <v>-1562.8419922967832</v>
      </c>
      <c r="I35" s="1131">
        <v>-19.32306729681331</v>
      </c>
      <c r="J35" s="57"/>
    </row>
    <row r="36" spans="1:10" ht="12.75">
      <c r="A36" s="148" t="s">
        <v>1193</v>
      </c>
      <c r="B36" s="1129">
        <v>1033.07699995</v>
      </c>
      <c r="C36" s="1129">
        <v>1629.4600457295999</v>
      </c>
      <c r="D36" s="1129">
        <v>293.45955275000006</v>
      </c>
      <c r="E36" s="1129">
        <v>253.32349444400003</v>
      </c>
      <c r="F36" s="1129">
        <v>596.3830457795998</v>
      </c>
      <c r="G36" s="1129">
        <v>57.72880877305992</v>
      </c>
      <c r="H36" s="1129">
        <v>-40.136058306000024</v>
      </c>
      <c r="I36" s="1131">
        <v>-13.67686208538325</v>
      </c>
      <c r="J36" s="57"/>
    </row>
    <row r="37" spans="1:10" ht="12.75">
      <c r="A37" s="148" t="s">
        <v>1194</v>
      </c>
      <c r="B37" s="1129">
        <v>174.91799999999998</v>
      </c>
      <c r="C37" s="1129">
        <v>519.36012099</v>
      </c>
      <c r="D37" s="1129">
        <v>191.76</v>
      </c>
      <c r="E37" s="1129">
        <v>124.55080473359999</v>
      </c>
      <c r="F37" s="1129">
        <v>344.44212099000003</v>
      </c>
      <c r="G37" s="1129">
        <v>196.91633850718625</v>
      </c>
      <c r="H37" s="1129">
        <v>-67.2091952664</v>
      </c>
      <c r="I37" s="1131">
        <v>-35.04859995118899</v>
      </c>
      <c r="J37" s="57"/>
    </row>
    <row r="38" spans="1:10" ht="12.75">
      <c r="A38" s="148" t="s">
        <v>1195</v>
      </c>
      <c r="B38" s="1129">
        <v>291.86961032799996</v>
      </c>
      <c r="C38" s="1129">
        <v>180.64671416479996</v>
      </c>
      <c r="D38" s="1129">
        <v>595.9920503349999</v>
      </c>
      <c r="E38" s="1129">
        <v>137.80082625</v>
      </c>
      <c r="F38" s="1129">
        <v>-111.2228961632</v>
      </c>
      <c r="G38" s="1129">
        <v>-38.1070492533323</v>
      </c>
      <c r="H38" s="1129">
        <v>-458.19122408499993</v>
      </c>
      <c r="I38" s="1131">
        <v>-76.87874759863931</v>
      </c>
      <c r="J38" s="57"/>
    </row>
    <row r="39" spans="1:9" s="57" customFormat="1" ht="12.75">
      <c r="A39" s="147" t="s">
        <v>1196</v>
      </c>
      <c r="B39" s="1133">
        <v>11148.98999763</v>
      </c>
      <c r="C39" s="1133">
        <v>13923.676675456554</v>
      </c>
      <c r="D39" s="1133">
        <v>16959.3057455</v>
      </c>
      <c r="E39" s="1133">
        <v>19020.899173814494</v>
      </c>
      <c r="F39" s="1133">
        <v>2774.686677826554</v>
      </c>
      <c r="G39" s="1133">
        <v>24.887336686250357</v>
      </c>
      <c r="H39" s="1133">
        <v>2061.5934283144925</v>
      </c>
      <c r="I39" s="1130">
        <v>12.156119237731874</v>
      </c>
    </row>
    <row r="40" spans="1:10" ht="12.75">
      <c r="A40" s="148" t="s">
        <v>1197</v>
      </c>
      <c r="B40" s="1129">
        <v>2716.5804566300008</v>
      </c>
      <c r="C40" s="1129">
        <v>2498.75655101</v>
      </c>
      <c r="D40" s="1129">
        <v>2422.90301433</v>
      </c>
      <c r="E40" s="1129">
        <v>3056.4403420073645</v>
      </c>
      <c r="F40" s="1129">
        <v>-217.82390562000091</v>
      </c>
      <c r="G40" s="1129">
        <v>-8.018312326748385</v>
      </c>
      <c r="H40" s="1129">
        <v>633.5373276773644</v>
      </c>
      <c r="I40" s="1131">
        <v>26.14786163252824</v>
      </c>
      <c r="J40" s="57"/>
    </row>
    <row r="41" spans="1:10" ht="12.75">
      <c r="A41" s="148" t="s">
        <v>1198</v>
      </c>
      <c r="B41" s="1129">
        <v>5014.325893809999</v>
      </c>
      <c r="C41" s="1129">
        <v>7039.800471310001</v>
      </c>
      <c r="D41" s="1129">
        <v>9245.312872189998</v>
      </c>
      <c r="E41" s="1129">
        <v>10768.628004559505</v>
      </c>
      <c r="F41" s="1129">
        <v>2025.474577500002</v>
      </c>
      <c r="G41" s="1129">
        <v>40.39375621756807</v>
      </c>
      <c r="H41" s="1129">
        <v>1523.3151323695074</v>
      </c>
      <c r="I41" s="1131">
        <v>16.47662067718288</v>
      </c>
      <c r="J41" s="57"/>
    </row>
    <row r="42" spans="1:10" ht="12.75">
      <c r="A42" s="148" t="s">
        <v>1199</v>
      </c>
      <c r="B42" s="1129">
        <v>1806.8143829300009</v>
      </c>
      <c r="C42" s="1129">
        <v>1902.71966728</v>
      </c>
      <c r="D42" s="1129">
        <v>1136.1252200499998</v>
      </c>
      <c r="E42" s="1129">
        <v>1123.7807549764443</v>
      </c>
      <c r="F42" s="1129">
        <v>95.90528434999919</v>
      </c>
      <c r="G42" s="1129">
        <v>5.307976583320941</v>
      </c>
      <c r="H42" s="1129">
        <v>-12.344465073555511</v>
      </c>
      <c r="I42" s="1131">
        <v>-1.0865408896575892</v>
      </c>
      <c r="J42" s="57"/>
    </row>
    <row r="43" spans="1:10" ht="12.75">
      <c r="A43" s="148" t="s">
        <v>1200</v>
      </c>
      <c r="B43" s="1129">
        <v>269.46817531</v>
      </c>
      <c r="C43" s="1129">
        <v>392.74352675</v>
      </c>
      <c r="D43" s="1129">
        <v>1242.35851288</v>
      </c>
      <c r="E43" s="1129">
        <v>1317.7604361122203</v>
      </c>
      <c r="F43" s="1129">
        <v>123.27535144000001</v>
      </c>
      <c r="G43" s="1129">
        <v>45.747647676087276</v>
      </c>
      <c r="H43" s="1129">
        <v>75.40192323222027</v>
      </c>
      <c r="I43" s="1131">
        <v>6.06925637410619</v>
      </c>
      <c r="J43" s="57"/>
    </row>
    <row r="44" spans="1:10" ht="12.75">
      <c r="A44" s="148" t="s">
        <v>1201</v>
      </c>
      <c r="B44" s="1129">
        <v>1341.79616876</v>
      </c>
      <c r="C44" s="1129">
        <v>2089.69877771655</v>
      </c>
      <c r="D44" s="1129">
        <v>2912.567198580001</v>
      </c>
      <c r="E44" s="1129">
        <v>2754.2689479600003</v>
      </c>
      <c r="F44" s="1129">
        <v>747.90260895655</v>
      </c>
      <c r="G44" s="1129">
        <v>55.73891373141365</v>
      </c>
      <c r="H44" s="1129">
        <v>-158.29825062000054</v>
      </c>
      <c r="I44" s="1131">
        <v>-5.435007669425708</v>
      </c>
      <c r="J44" s="57"/>
    </row>
    <row r="45" spans="1:9" s="57" customFormat="1" ht="12.75">
      <c r="A45" s="147" t="s">
        <v>1202</v>
      </c>
      <c r="B45" s="1128">
        <v>387.6600842357</v>
      </c>
      <c r="C45" s="1128">
        <v>409.11651633480034</v>
      </c>
      <c r="D45" s="1128">
        <v>395.267725842</v>
      </c>
      <c r="E45" s="1128">
        <v>449.1212988067004</v>
      </c>
      <c r="F45" s="1128">
        <v>21.45643209910031</v>
      </c>
      <c r="G45" s="1128">
        <v>5.534857203935046</v>
      </c>
      <c r="H45" s="1128">
        <v>53.85357296470039</v>
      </c>
      <c r="I45" s="1132">
        <v>13.62458137708598</v>
      </c>
    </row>
    <row r="46" spans="1:9" s="57" customFormat="1" ht="12.75">
      <c r="A46" s="147" t="s">
        <v>1203</v>
      </c>
      <c r="B46" s="1128">
        <v>0</v>
      </c>
      <c r="C46" s="1128">
        <v>0</v>
      </c>
      <c r="D46" s="1128">
        <v>0</v>
      </c>
      <c r="E46" s="1128">
        <v>0</v>
      </c>
      <c r="F46" s="1128">
        <v>0</v>
      </c>
      <c r="G46" s="1582" t="s">
        <v>831</v>
      </c>
      <c r="H46" s="1583">
        <v>0</v>
      </c>
      <c r="I46" s="1584" t="s">
        <v>831</v>
      </c>
    </row>
    <row r="47" spans="1:9" s="57" customFormat="1" ht="12.75">
      <c r="A47" s="147" t="s">
        <v>1204</v>
      </c>
      <c r="B47" s="1128">
        <v>35904.542745847895</v>
      </c>
      <c r="C47" s="1128">
        <v>39158.76140973146</v>
      </c>
      <c r="D47" s="1128">
        <v>40398.35277084201</v>
      </c>
      <c r="E47" s="1128">
        <v>43972.477667895604</v>
      </c>
      <c r="F47" s="1128">
        <v>3254.218663883563</v>
      </c>
      <c r="G47" s="1128">
        <v>9.06352905513576</v>
      </c>
      <c r="H47" s="1128">
        <v>3574.124897053596</v>
      </c>
      <c r="I47" s="1132">
        <v>8.847204531649279</v>
      </c>
    </row>
    <row r="48" spans="1:10" ht="13.5" thickBot="1">
      <c r="A48" s="629" t="s">
        <v>654</v>
      </c>
      <c r="B48" s="1134">
        <v>702232.1672719532</v>
      </c>
      <c r="C48" s="1134">
        <v>737305.5286937348</v>
      </c>
      <c r="D48" s="1134">
        <v>790466.8025475834</v>
      </c>
      <c r="E48" s="1134">
        <v>889780.6143088319</v>
      </c>
      <c r="F48" s="1134">
        <v>35073.361421781345</v>
      </c>
      <c r="G48" s="1134">
        <v>4.994553518964405</v>
      </c>
      <c r="H48" s="1134">
        <v>99313.81176124843</v>
      </c>
      <c r="I48" s="1135">
        <v>12.563944676888578</v>
      </c>
      <c r="J48" s="57"/>
    </row>
    <row r="49" spans="1:8" ht="13.5" thickTop="1">
      <c r="A49" s="435" t="s">
        <v>521</v>
      </c>
      <c r="B49" s="51"/>
      <c r="C49" s="51"/>
      <c r="D49" s="51"/>
      <c r="E49" s="51"/>
      <c r="F49" s="51"/>
      <c r="H49" s="51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38" bestFit="1" customWidth="1"/>
    <col min="2" max="2" width="6.421875" style="38" bestFit="1" customWidth="1"/>
    <col min="3" max="3" width="7.421875" style="630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31" t="s">
        <v>588</v>
      </c>
      <c r="B1" s="1731"/>
      <c r="C1" s="1731"/>
      <c r="D1" s="1731"/>
      <c r="E1" s="1731"/>
      <c r="F1" s="1731"/>
      <c r="G1" s="1731"/>
      <c r="H1" s="1731"/>
      <c r="I1" s="1731"/>
    </row>
    <row r="2" spans="1:10" ht="15.75" customHeight="1">
      <c r="A2" s="1732" t="s">
        <v>1205</v>
      </c>
      <c r="B2" s="1732"/>
      <c r="C2" s="1732"/>
      <c r="D2" s="1732"/>
      <c r="E2" s="1732"/>
      <c r="F2" s="1732"/>
      <c r="G2" s="1732"/>
      <c r="H2" s="1732"/>
      <c r="I2" s="1732"/>
      <c r="J2" s="622"/>
    </row>
    <row r="3" spans="8:9" ht="13.5" thickBot="1">
      <c r="H3" s="1718" t="s">
        <v>279</v>
      </c>
      <c r="I3" s="1718"/>
    </row>
    <row r="4" spans="1:9" s="488" customFormat="1" ht="13.5" thickTop="1">
      <c r="A4" s="631"/>
      <c r="B4" s="632">
        <v>2011</v>
      </c>
      <c r="C4" s="632">
        <v>2012</v>
      </c>
      <c r="D4" s="632">
        <v>2012</v>
      </c>
      <c r="E4" s="632">
        <v>2013</v>
      </c>
      <c r="F4" s="1720" t="s">
        <v>1477</v>
      </c>
      <c r="G4" s="1720"/>
      <c r="H4" s="1720"/>
      <c r="I4" s="1733"/>
    </row>
    <row r="5" spans="1:9" s="488" customFormat="1" ht="14.25" customHeight="1">
      <c r="A5" s="613" t="s">
        <v>398</v>
      </c>
      <c r="B5" s="633" t="s">
        <v>778</v>
      </c>
      <c r="C5" s="633" t="s">
        <v>645</v>
      </c>
      <c r="D5" s="633" t="s">
        <v>502</v>
      </c>
      <c r="E5" s="633" t="s">
        <v>1476</v>
      </c>
      <c r="F5" s="1729" t="s">
        <v>520</v>
      </c>
      <c r="G5" s="1729"/>
      <c r="H5" s="1729" t="s">
        <v>365</v>
      </c>
      <c r="I5" s="1730"/>
    </row>
    <row r="6" spans="1:9" s="488" customFormat="1" ht="12.75">
      <c r="A6" s="634"/>
      <c r="B6" s="633"/>
      <c r="C6" s="633"/>
      <c r="D6" s="633"/>
      <c r="E6" s="633"/>
      <c r="F6" s="635" t="s">
        <v>484</v>
      </c>
      <c r="G6" s="635" t="s">
        <v>473</v>
      </c>
      <c r="H6" s="635" t="s">
        <v>484</v>
      </c>
      <c r="I6" s="636" t="s">
        <v>473</v>
      </c>
    </row>
    <row r="7" spans="1:9" s="488" customFormat="1" ht="12.75">
      <c r="A7" s="153" t="s">
        <v>1206</v>
      </c>
      <c r="B7" s="1136">
        <v>6223.048000000001</v>
      </c>
      <c r="C7" s="1136">
        <v>8168.264000000001</v>
      </c>
      <c r="D7" s="1136">
        <v>9762.77960805</v>
      </c>
      <c r="E7" s="1136">
        <v>9431.41283933</v>
      </c>
      <c r="F7" s="1136">
        <v>1945.2160000000003</v>
      </c>
      <c r="G7" s="1136">
        <v>31.25825158346843</v>
      </c>
      <c r="H7" s="1136">
        <v>-331.3667687199995</v>
      </c>
      <c r="I7" s="1141">
        <v>-3.394184668951942</v>
      </c>
    </row>
    <row r="8" spans="1:9" s="488" customFormat="1" ht="12.75">
      <c r="A8" s="154" t="s">
        <v>1207</v>
      </c>
      <c r="B8" s="1137">
        <v>6191.948</v>
      </c>
      <c r="C8" s="1137">
        <v>8089.964000000001</v>
      </c>
      <c r="D8" s="1137">
        <v>9610.519608049999</v>
      </c>
      <c r="E8" s="1137">
        <v>9213.1093367</v>
      </c>
      <c r="F8" s="1137">
        <v>1898.0160000000005</v>
      </c>
      <c r="G8" s="1137">
        <v>30.652970599882305</v>
      </c>
      <c r="H8" s="1137">
        <v>-397.4102713499997</v>
      </c>
      <c r="I8" s="1138">
        <v>-4.13515905026737</v>
      </c>
    </row>
    <row r="9" spans="1:12" ht="12.75">
      <c r="A9" s="154" t="s">
        <v>1208</v>
      </c>
      <c r="B9" s="1137">
        <v>728.8219999999999</v>
      </c>
      <c r="C9" s="1137">
        <v>424.89</v>
      </c>
      <c r="D9" s="1137">
        <v>546.0958727499999</v>
      </c>
      <c r="E9" s="1137">
        <v>518.8639027199999</v>
      </c>
      <c r="F9" s="1137">
        <v>-303.9319999999999</v>
      </c>
      <c r="G9" s="1137">
        <v>-41.70181470921568</v>
      </c>
      <c r="H9" s="1137">
        <v>-27.231970029999957</v>
      </c>
      <c r="I9" s="1138">
        <v>-4.9866646845116565</v>
      </c>
      <c r="K9" s="488"/>
      <c r="L9" s="488"/>
    </row>
    <row r="10" spans="1:12" ht="12.75">
      <c r="A10" s="154" t="s">
        <v>1209</v>
      </c>
      <c r="B10" s="1137">
        <v>2803.844</v>
      </c>
      <c r="C10" s="1137">
        <v>4041.554</v>
      </c>
      <c r="D10" s="1137">
        <v>4327</v>
      </c>
      <c r="E10" s="1137">
        <v>5305.517462809999</v>
      </c>
      <c r="F10" s="1137">
        <v>1237.71</v>
      </c>
      <c r="G10" s="1137">
        <v>44.143326090895215</v>
      </c>
      <c r="H10" s="1137">
        <v>978.5174628099994</v>
      </c>
      <c r="I10" s="1138">
        <v>22.614223776519516</v>
      </c>
      <c r="K10" s="488"/>
      <c r="L10" s="488"/>
    </row>
    <row r="11" spans="1:12" ht="12.75">
      <c r="A11" s="154" t="s">
        <v>1210</v>
      </c>
      <c r="B11" s="1137">
        <v>630.99</v>
      </c>
      <c r="C11" s="1137">
        <v>502.1</v>
      </c>
      <c r="D11" s="1137">
        <v>527.9237353</v>
      </c>
      <c r="E11" s="1137">
        <v>467.2632401400001</v>
      </c>
      <c r="F11" s="1137">
        <v>-128.89</v>
      </c>
      <c r="G11" s="1137">
        <v>-20.42663116689646</v>
      </c>
      <c r="H11" s="1137">
        <v>-60.66049515999987</v>
      </c>
      <c r="I11" s="1138">
        <v>-11.490389824115162</v>
      </c>
      <c r="K11" s="488"/>
      <c r="L11" s="488"/>
    </row>
    <row r="12" spans="1:12" ht="12.75">
      <c r="A12" s="154" t="s">
        <v>1211</v>
      </c>
      <c r="B12" s="1137">
        <v>2028.292</v>
      </c>
      <c r="C12" s="1137">
        <v>3121.42</v>
      </c>
      <c r="D12" s="1137">
        <v>4209.5</v>
      </c>
      <c r="E12" s="1137">
        <v>2921.4647310300006</v>
      </c>
      <c r="F12" s="1137">
        <v>1093.1280000000002</v>
      </c>
      <c r="G12" s="1137">
        <v>53.89401526013021</v>
      </c>
      <c r="H12" s="1137">
        <v>-1288.0352689699994</v>
      </c>
      <c r="I12" s="1138">
        <v>-30.598295972680827</v>
      </c>
      <c r="K12" s="488"/>
      <c r="L12" s="488"/>
    </row>
    <row r="13" spans="1:12" ht="12.75">
      <c r="A13" s="154" t="s">
        <v>1212</v>
      </c>
      <c r="B13" s="1137">
        <v>550</v>
      </c>
      <c r="C13" s="1137">
        <v>1654.13</v>
      </c>
      <c r="D13" s="1137">
        <v>2532.848940311</v>
      </c>
      <c r="E13" s="1137">
        <v>1184.1610622700002</v>
      </c>
      <c r="F13" s="1137">
        <v>1104.13</v>
      </c>
      <c r="G13" s="1137">
        <v>200.75090909090912</v>
      </c>
      <c r="H13" s="1137">
        <v>-1348.687878041</v>
      </c>
      <c r="I13" s="1138">
        <v>-53.24786080118141</v>
      </c>
      <c r="K13" s="488"/>
      <c r="L13" s="488"/>
    </row>
    <row r="14" spans="1:12" ht="12.75">
      <c r="A14" s="154" t="s">
        <v>1213</v>
      </c>
      <c r="B14" s="1137">
        <v>1478.292</v>
      </c>
      <c r="C14" s="1137">
        <v>1467.29</v>
      </c>
      <c r="D14" s="1137">
        <v>1676.6510596889998</v>
      </c>
      <c r="E14" s="1137">
        <v>1737.3036687600004</v>
      </c>
      <c r="F14" s="1137">
        <v>-11.001999999999953</v>
      </c>
      <c r="G14" s="1137">
        <v>-0.7442372684151679</v>
      </c>
      <c r="H14" s="1137">
        <v>60.6526090710006</v>
      </c>
      <c r="I14" s="1138">
        <v>3.6174855060331383</v>
      </c>
      <c r="K14" s="488"/>
      <c r="L14" s="488"/>
    </row>
    <row r="15" spans="1:9" s="488" customFormat="1" ht="12.75">
      <c r="A15" s="154" t="s">
        <v>1214</v>
      </c>
      <c r="B15" s="1137">
        <v>31.1</v>
      </c>
      <c r="C15" s="1137">
        <v>78.3</v>
      </c>
      <c r="D15" s="1137">
        <v>152.26</v>
      </c>
      <c r="E15" s="1137">
        <v>218.30350262999994</v>
      </c>
      <c r="F15" s="1137">
        <v>47.2</v>
      </c>
      <c r="G15" s="1137">
        <v>151.76848874598068</v>
      </c>
      <c r="H15" s="1137">
        <v>66.04350262999995</v>
      </c>
      <c r="I15" s="1138">
        <v>43.37547788650989</v>
      </c>
    </row>
    <row r="16" spans="1:12" ht="12.75">
      <c r="A16" s="153" t="s">
        <v>1215</v>
      </c>
      <c r="B16" s="1136">
        <v>2112.348</v>
      </c>
      <c r="C16" s="1136">
        <v>2099.06</v>
      </c>
      <c r="D16" s="1136">
        <v>1162.0420000000001</v>
      </c>
      <c r="E16" s="1136">
        <v>1520.2189999999998</v>
      </c>
      <c r="F16" s="1136">
        <v>-13.288000000000011</v>
      </c>
      <c r="G16" s="1136">
        <v>-0.6290630142381848</v>
      </c>
      <c r="H16" s="1136">
        <v>358.1769999999997</v>
      </c>
      <c r="I16" s="1141">
        <v>30.823068357253835</v>
      </c>
      <c r="K16" s="488"/>
      <c r="L16" s="488"/>
    </row>
    <row r="17" spans="1:12" ht="12.75">
      <c r="A17" s="154" t="s">
        <v>1207</v>
      </c>
      <c r="B17" s="1137">
        <v>2100.898</v>
      </c>
      <c r="C17" s="1137">
        <v>2086.59</v>
      </c>
      <c r="D17" s="1137">
        <v>1156.0420000000001</v>
      </c>
      <c r="E17" s="1137">
        <v>1511.4289999999999</v>
      </c>
      <c r="F17" s="1137">
        <v>-14.307999999999993</v>
      </c>
      <c r="G17" s="1137">
        <v>-0.6810421067562533</v>
      </c>
      <c r="H17" s="1137">
        <v>355.3869999999997</v>
      </c>
      <c r="I17" s="1138">
        <v>30.741703156113676</v>
      </c>
      <c r="K17" s="488"/>
      <c r="L17" s="488"/>
    </row>
    <row r="18" spans="1:12" ht="12.75">
      <c r="A18" s="154" t="s">
        <v>1214</v>
      </c>
      <c r="B18" s="1137">
        <v>11.45</v>
      </c>
      <c r="C18" s="1137">
        <v>12.47</v>
      </c>
      <c r="D18" s="1137">
        <v>6</v>
      </c>
      <c r="E18" s="1137">
        <v>8.79</v>
      </c>
      <c r="F18" s="1137">
        <v>1.02</v>
      </c>
      <c r="G18" s="1137">
        <v>8.908296943231452</v>
      </c>
      <c r="H18" s="1137">
        <v>2.79</v>
      </c>
      <c r="I18" s="1138">
        <v>46.5</v>
      </c>
      <c r="K18" s="488"/>
      <c r="L18" s="488"/>
    </row>
    <row r="19" spans="1:12" ht="12.75">
      <c r="A19" s="153" t="s">
        <v>1216</v>
      </c>
      <c r="B19" s="1136">
        <v>8335.396</v>
      </c>
      <c r="C19" s="1136">
        <v>10267.324</v>
      </c>
      <c r="D19" s="1136">
        <v>10924.821608049999</v>
      </c>
      <c r="E19" s="1136">
        <v>10951.631839329999</v>
      </c>
      <c r="F19" s="1136">
        <v>1931.9279999999999</v>
      </c>
      <c r="G19" s="1136">
        <v>23.1773991301673</v>
      </c>
      <c r="H19" s="1136">
        <v>26.810231280000153</v>
      </c>
      <c r="I19" s="1141">
        <v>0.24540658183603592</v>
      </c>
      <c r="K19" s="488"/>
      <c r="L19" s="488"/>
    </row>
    <row r="20" spans="1:12" ht="12.75">
      <c r="A20" s="154" t="s">
        <v>1207</v>
      </c>
      <c r="B20" s="1137">
        <v>8292.846000000001</v>
      </c>
      <c r="C20" s="1137">
        <v>10176.554</v>
      </c>
      <c r="D20" s="1137">
        <v>10766.561608049999</v>
      </c>
      <c r="E20" s="1137">
        <v>10724.5383367</v>
      </c>
      <c r="F20" s="1137">
        <v>1883.7079999999987</v>
      </c>
      <c r="G20" s="1137">
        <v>22.714855671985205</v>
      </c>
      <c r="H20" s="1137">
        <v>-42.02327134999905</v>
      </c>
      <c r="I20" s="1138">
        <v>-0.3903128304079816</v>
      </c>
      <c r="K20" s="488"/>
      <c r="L20" s="488"/>
    </row>
    <row r="21" spans="1:10" s="488" customFormat="1" ht="13.5" thickBot="1">
      <c r="A21" s="155" t="s">
        <v>1214</v>
      </c>
      <c r="B21" s="1139">
        <v>42.55</v>
      </c>
      <c r="C21" s="1139">
        <v>90.77</v>
      </c>
      <c r="D21" s="1139">
        <v>158.26</v>
      </c>
      <c r="E21" s="1139">
        <v>227.09350262999993</v>
      </c>
      <c r="F21" s="1139">
        <v>48.22</v>
      </c>
      <c r="G21" s="1139">
        <v>113.32549941245593</v>
      </c>
      <c r="H21" s="1139">
        <v>68.83350262999994</v>
      </c>
      <c r="I21" s="1140">
        <v>43.49393569442685</v>
      </c>
      <c r="J21" s="38"/>
    </row>
    <row r="22" spans="1:11" ht="13.5" thickTop="1">
      <c r="A22" s="435" t="s">
        <v>521</v>
      </c>
      <c r="D22" s="630"/>
      <c r="K22" s="488"/>
    </row>
    <row r="23" spans="3:5" ht="12.75">
      <c r="C23" s="38"/>
      <c r="D23" s="630"/>
      <c r="E23" s="630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zoomScalePageLayoutView="0" workbookViewId="0" topLeftCell="A1">
      <selection activeCell="B1" sqref="B1:N1"/>
    </sheetView>
  </sheetViews>
  <sheetFormatPr defaultColWidth="9.140625" defaultRowHeight="12.75"/>
  <cols>
    <col min="1" max="1" width="9.140625" style="637" customWidth="1"/>
    <col min="2" max="2" width="10.00390625" style="637" customWidth="1"/>
    <col min="3" max="3" width="9.00390625" style="637" customWidth="1"/>
    <col min="4" max="4" width="10.57421875" style="637" customWidth="1"/>
    <col min="5" max="5" width="9.28125" style="637" customWidth="1"/>
    <col min="6" max="6" width="9.7109375" style="637" customWidth="1"/>
    <col min="7" max="8" width="10.28125" style="637" customWidth="1"/>
    <col min="9" max="9" width="10.7109375" style="637" customWidth="1"/>
    <col min="10" max="10" width="9.28125" style="637" customWidth="1"/>
    <col min="11" max="12" width="9.140625" style="637" customWidth="1"/>
    <col min="13" max="13" width="9.8515625" style="637" customWidth="1"/>
    <col min="14" max="14" width="10.00390625" style="637" customWidth="1"/>
    <col min="15" max="16384" width="9.140625" style="637" customWidth="1"/>
  </cols>
  <sheetData>
    <row r="1" spans="2:14" ht="12.75">
      <c r="B1" s="1738" t="s">
        <v>619</v>
      </c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  <c r="N1" s="1738"/>
    </row>
    <row r="2" spans="2:14" ht="15.75" customHeight="1">
      <c r="B2" s="1739" t="s">
        <v>1217</v>
      </c>
      <c r="C2" s="1739"/>
      <c r="D2" s="1739"/>
      <c r="E2" s="1739"/>
      <c r="F2" s="1739"/>
      <c r="G2" s="1739"/>
      <c r="H2" s="1739"/>
      <c r="I2" s="1739"/>
      <c r="J2" s="1739"/>
      <c r="K2" s="1739"/>
      <c r="L2" s="1739"/>
      <c r="M2" s="1739"/>
      <c r="N2" s="1739"/>
    </row>
    <row r="3" spans="2:14" ht="13.5" thickBot="1">
      <c r="B3" s="9"/>
      <c r="D3" s="9"/>
      <c r="N3" s="812" t="s">
        <v>279</v>
      </c>
    </row>
    <row r="4" spans="2:14" ht="18.75" customHeight="1" thickTop="1">
      <c r="B4" s="638"/>
      <c r="C4" s="1740" t="s">
        <v>1001</v>
      </c>
      <c r="D4" s="1740"/>
      <c r="E4" s="1740"/>
      <c r="F4" s="1740"/>
      <c r="G4" s="1740"/>
      <c r="H4" s="1741"/>
      <c r="I4" s="1740" t="s">
        <v>1002</v>
      </c>
      <c r="J4" s="1740"/>
      <c r="K4" s="1740"/>
      <c r="L4" s="1740"/>
      <c r="M4" s="1740"/>
      <c r="N4" s="1741"/>
    </row>
    <row r="5" spans="2:14" ht="17.25" customHeight="1">
      <c r="B5" s="1742" t="s">
        <v>772</v>
      </c>
      <c r="C5" s="1744" t="s">
        <v>807</v>
      </c>
      <c r="D5" s="1745"/>
      <c r="E5" s="1746" t="s">
        <v>520</v>
      </c>
      <c r="F5" s="1745"/>
      <c r="G5" s="1746" t="s">
        <v>365</v>
      </c>
      <c r="H5" s="1747"/>
      <c r="I5" s="1744" t="s">
        <v>807</v>
      </c>
      <c r="J5" s="1745"/>
      <c r="K5" s="1734" t="s">
        <v>520</v>
      </c>
      <c r="L5" s="1735"/>
      <c r="M5" s="1736" t="s">
        <v>365</v>
      </c>
      <c r="N5" s="1737"/>
    </row>
    <row r="6" spans="2:14" ht="38.25">
      <c r="B6" s="1743"/>
      <c r="C6" s="312" t="s">
        <v>484</v>
      </c>
      <c r="D6" s="640" t="s">
        <v>1218</v>
      </c>
      <c r="E6" s="95" t="s">
        <v>484</v>
      </c>
      <c r="F6" s="640" t="s">
        <v>1218</v>
      </c>
      <c r="G6" s="639" t="s">
        <v>484</v>
      </c>
      <c r="H6" s="641" t="s">
        <v>1218</v>
      </c>
      <c r="I6" s="312" t="s">
        <v>484</v>
      </c>
      <c r="J6" s="640" t="s">
        <v>1218</v>
      </c>
      <c r="K6" s="95" t="s">
        <v>484</v>
      </c>
      <c r="L6" s="640" t="s">
        <v>1218</v>
      </c>
      <c r="M6" s="538" t="s">
        <v>484</v>
      </c>
      <c r="N6" s="642" t="s">
        <v>1218</v>
      </c>
    </row>
    <row r="7" spans="2:14" ht="15.75" customHeight="1">
      <c r="B7" s="643" t="s">
        <v>921</v>
      </c>
      <c r="C7" s="1156">
        <v>0</v>
      </c>
      <c r="D7" s="1142">
        <v>0</v>
      </c>
      <c r="E7" s="1146">
        <v>0</v>
      </c>
      <c r="F7" s="1143">
        <v>0</v>
      </c>
      <c r="G7" s="1150">
        <v>0</v>
      </c>
      <c r="H7" s="1152">
        <v>0</v>
      </c>
      <c r="I7" s="1156">
        <v>0</v>
      </c>
      <c r="J7" s="1142">
        <v>0</v>
      </c>
      <c r="K7" s="1146">
        <v>0</v>
      </c>
      <c r="L7" s="1143">
        <v>0</v>
      </c>
      <c r="M7" s="1150">
        <v>0</v>
      </c>
      <c r="N7" s="1152">
        <v>0</v>
      </c>
    </row>
    <row r="8" spans="2:14" ht="15.75" customHeight="1">
      <c r="B8" s="643" t="s">
        <v>922</v>
      </c>
      <c r="C8" s="1143">
        <v>0</v>
      </c>
      <c r="D8" s="1142">
        <v>0</v>
      </c>
      <c r="E8" s="1146">
        <v>0</v>
      </c>
      <c r="F8" s="1143">
        <v>0</v>
      </c>
      <c r="G8" s="1150">
        <v>3500</v>
      </c>
      <c r="H8" s="1152">
        <v>1.0092</v>
      </c>
      <c r="I8" s="1143">
        <v>0</v>
      </c>
      <c r="J8" s="1142">
        <v>0</v>
      </c>
      <c r="K8" s="1146">
        <v>0</v>
      </c>
      <c r="L8" s="1143">
        <v>0</v>
      </c>
      <c r="M8" s="1150">
        <v>0</v>
      </c>
      <c r="N8" s="1152">
        <v>0</v>
      </c>
    </row>
    <row r="9" spans="2:14" ht="15.75" customHeight="1">
      <c r="B9" s="643" t="s">
        <v>923</v>
      </c>
      <c r="C9" s="1149">
        <v>2000</v>
      </c>
      <c r="D9" s="1142">
        <v>5.56</v>
      </c>
      <c r="E9" s="1146">
        <v>0</v>
      </c>
      <c r="F9" s="1143">
        <v>0</v>
      </c>
      <c r="G9" s="1150">
        <v>5000</v>
      </c>
      <c r="H9" s="1152">
        <v>0.9421</v>
      </c>
      <c r="I9" s="1143">
        <v>0</v>
      </c>
      <c r="J9" s="1142">
        <v>0</v>
      </c>
      <c r="K9" s="1146">
        <v>0</v>
      </c>
      <c r="L9" s="1143">
        <v>0</v>
      </c>
      <c r="M9" s="1150">
        <v>0</v>
      </c>
      <c r="N9" s="1152">
        <v>0</v>
      </c>
    </row>
    <row r="10" spans="2:14" ht="15.75" customHeight="1">
      <c r="B10" s="643" t="s">
        <v>924</v>
      </c>
      <c r="C10" s="1143">
        <v>0</v>
      </c>
      <c r="D10" s="1142">
        <v>0</v>
      </c>
      <c r="E10" s="1146">
        <v>0</v>
      </c>
      <c r="F10" s="1143">
        <v>0</v>
      </c>
      <c r="G10" s="1143">
        <v>0</v>
      </c>
      <c r="H10" s="1152">
        <v>0</v>
      </c>
      <c r="I10" s="1143">
        <v>0</v>
      </c>
      <c r="J10" s="1142">
        <v>0</v>
      </c>
      <c r="K10" s="1146">
        <v>0</v>
      </c>
      <c r="L10" s="1143">
        <v>0</v>
      </c>
      <c r="M10" s="1143">
        <v>0</v>
      </c>
      <c r="N10" s="1152">
        <v>0</v>
      </c>
    </row>
    <row r="11" spans="2:14" ht="15.75" customHeight="1">
      <c r="B11" s="643" t="s">
        <v>925</v>
      </c>
      <c r="C11" s="1143">
        <v>0</v>
      </c>
      <c r="D11" s="1142">
        <v>0</v>
      </c>
      <c r="E11" s="1147">
        <v>5400</v>
      </c>
      <c r="F11" s="1143">
        <v>3.5852</v>
      </c>
      <c r="G11" s="1144">
        <v>0</v>
      </c>
      <c r="H11" s="1152">
        <v>0</v>
      </c>
      <c r="I11" s="1143">
        <v>0</v>
      </c>
      <c r="J11" s="1142">
        <v>0</v>
      </c>
      <c r="K11" s="1146">
        <v>0</v>
      </c>
      <c r="L11" s="1143">
        <v>0</v>
      </c>
      <c r="M11" s="1144">
        <v>0</v>
      </c>
      <c r="N11" s="1152">
        <v>0</v>
      </c>
    </row>
    <row r="12" spans="2:14" ht="15.75" customHeight="1">
      <c r="B12" s="643" t="s">
        <v>926</v>
      </c>
      <c r="C12" s="1143">
        <v>0</v>
      </c>
      <c r="D12" s="1142">
        <v>0</v>
      </c>
      <c r="E12" s="1147">
        <v>3000</v>
      </c>
      <c r="F12" s="1143">
        <v>2.98</v>
      </c>
      <c r="G12" s="1144">
        <v>0</v>
      </c>
      <c r="H12" s="1152">
        <v>0</v>
      </c>
      <c r="I12" s="1143">
        <v>0</v>
      </c>
      <c r="J12" s="1142">
        <v>0</v>
      </c>
      <c r="K12" s="1146">
        <v>0</v>
      </c>
      <c r="L12" s="1143">
        <v>0</v>
      </c>
      <c r="M12" s="1144">
        <v>0</v>
      </c>
      <c r="N12" s="1152">
        <v>0</v>
      </c>
    </row>
    <row r="13" spans="2:14" ht="15.75" customHeight="1">
      <c r="B13" s="643" t="s">
        <v>927</v>
      </c>
      <c r="C13" s="1143">
        <v>0</v>
      </c>
      <c r="D13" s="1142">
        <v>0</v>
      </c>
      <c r="E13" s="1147">
        <v>0</v>
      </c>
      <c r="F13" s="1143">
        <v>0</v>
      </c>
      <c r="G13" s="1144">
        <v>0</v>
      </c>
      <c r="H13" s="1152">
        <v>0</v>
      </c>
      <c r="I13" s="1143">
        <v>0</v>
      </c>
      <c r="J13" s="1142">
        <v>0</v>
      </c>
      <c r="K13" s="1147">
        <v>0</v>
      </c>
      <c r="L13" s="1143">
        <v>0</v>
      </c>
      <c r="M13" s="1144">
        <v>0</v>
      </c>
      <c r="N13" s="1152">
        <v>0</v>
      </c>
    </row>
    <row r="14" spans="2:14" ht="15.75" customHeight="1">
      <c r="B14" s="643" t="s">
        <v>928</v>
      </c>
      <c r="C14" s="1143">
        <v>0</v>
      </c>
      <c r="D14" s="1142">
        <v>0</v>
      </c>
      <c r="E14" s="1147">
        <v>0</v>
      </c>
      <c r="F14" s="1143">
        <v>0</v>
      </c>
      <c r="G14" s="1144"/>
      <c r="H14" s="1152"/>
      <c r="I14" s="1143">
        <v>0</v>
      </c>
      <c r="J14" s="1142">
        <v>0</v>
      </c>
      <c r="K14" s="1147">
        <v>0</v>
      </c>
      <c r="L14" s="1143">
        <v>0</v>
      </c>
      <c r="M14" s="1144"/>
      <c r="N14" s="1152"/>
    </row>
    <row r="15" spans="2:14" ht="15.75" customHeight="1">
      <c r="B15" s="643" t="s">
        <v>929</v>
      </c>
      <c r="C15" s="1149">
        <v>0</v>
      </c>
      <c r="D15" s="1142">
        <v>0</v>
      </c>
      <c r="E15" s="1147">
        <v>0</v>
      </c>
      <c r="F15" s="1143">
        <v>0</v>
      </c>
      <c r="G15" s="1144"/>
      <c r="H15" s="1152"/>
      <c r="I15" s="1149">
        <v>0</v>
      </c>
      <c r="J15" s="1142">
        <v>0</v>
      </c>
      <c r="K15" s="1147">
        <v>0</v>
      </c>
      <c r="L15" s="1143">
        <v>0</v>
      </c>
      <c r="M15" s="1144"/>
      <c r="N15" s="1152"/>
    </row>
    <row r="16" spans="2:14" ht="15.75" customHeight="1">
      <c r="B16" s="643" t="s">
        <v>648</v>
      </c>
      <c r="C16" s="1149">
        <v>0</v>
      </c>
      <c r="D16" s="1142">
        <v>0</v>
      </c>
      <c r="E16" s="1146">
        <v>0</v>
      </c>
      <c r="F16" s="1143">
        <v>0</v>
      </c>
      <c r="G16" s="1150"/>
      <c r="H16" s="1152"/>
      <c r="I16" s="1149">
        <v>0</v>
      </c>
      <c r="J16" s="1142">
        <v>0</v>
      </c>
      <c r="K16" s="1146">
        <v>0</v>
      </c>
      <c r="L16" s="1143">
        <v>0</v>
      </c>
      <c r="M16" s="1150"/>
      <c r="N16" s="1152"/>
    </row>
    <row r="17" spans="2:14" ht="15.75" customHeight="1">
      <c r="B17" s="643" t="s">
        <v>649</v>
      </c>
      <c r="C17" s="1149">
        <v>0</v>
      </c>
      <c r="D17" s="1142">
        <v>0</v>
      </c>
      <c r="E17" s="1146">
        <v>0</v>
      </c>
      <c r="F17" s="1143">
        <v>0</v>
      </c>
      <c r="G17" s="1150"/>
      <c r="H17" s="1152"/>
      <c r="I17" s="1149">
        <v>0</v>
      </c>
      <c r="J17" s="1142">
        <v>0</v>
      </c>
      <c r="K17" s="1146">
        <v>0</v>
      </c>
      <c r="L17" s="1143">
        <v>0</v>
      </c>
      <c r="M17" s="1150"/>
      <c r="N17" s="1152"/>
    </row>
    <row r="18" spans="2:14" ht="15.75" customHeight="1">
      <c r="B18" s="644" t="s">
        <v>650</v>
      </c>
      <c r="C18" s="1157">
        <v>0</v>
      </c>
      <c r="D18" s="1145">
        <v>0</v>
      </c>
      <c r="E18" s="1146">
        <v>0</v>
      </c>
      <c r="F18" s="1143">
        <v>0</v>
      </c>
      <c r="G18" s="1150"/>
      <c r="H18" s="1152"/>
      <c r="I18" s="1157">
        <v>0</v>
      </c>
      <c r="J18" s="1145">
        <v>0</v>
      </c>
      <c r="K18" s="1146">
        <v>0</v>
      </c>
      <c r="L18" s="1143">
        <v>0</v>
      </c>
      <c r="M18" s="1150"/>
      <c r="N18" s="1152"/>
    </row>
    <row r="19" spans="2:14" ht="15.75" customHeight="1" thickBot="1">
      <c r="B19" s="645" t="s">
        <v>653</v>
      </c>
      <c r="C19" s="1158">
        <v>2000</v>
      </c>
      <c r="D19" s="1155">
        <v>5.56</v>
      </c>
      <c r="E19" s="1148">
        <v>8400</v>
      </c>
      <c r="F19" s="1154">
        <v>3.28</v>
      </c>
      <c r="G19" s="1151">
        <v>8500</v>
      </c>
      <c r="H19" s="1153"/>
      <c r="I19" s="1158">
        <v>0</v>
      </c>
      <c r="J19" s="1155">
        <v>0</v>
      </c>
      <c r="K19" s="1148">
        <v>0</v>
      </c>
      <c r="L19" s="1154">
        <v>0</v>
      </c>
      <c r="M19" s="1151"/>
      <c r="N19" s="1153"/>
    </row>
    <row r="20" ht="13.5" thickTop="1">
      <c r="B20" s="36" t="s">
        <v>151</v>
      </c>
    </row>
    <row r="21" ht="12.75">
      <c r="B21" s="36"/>
    </row>
    <row r="22" ht="12.75">
      <c r="B22" s="36"/>
    </row>
  </sheetData>
  <sheetProtection/>
  <mergeCells count="11">
    <mergeCell ref="I5:J5"/>
    <mergeCell ref="K5:L5"/>
    <mergeCell ref="M5:N5"/>
    <mergeCell ref="B1:N1"/>
    <mergeCell ref="B2:N2"/>
    <mergeCell ref="C4:H4"/>
    <mergeCell ref="I4:N4"/>
    <mergeCell ref="B5:B6"/>
    <mergeCell ref="C5:D5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7" width="10.28125" style="9" customWidth="1"/>
    <col min="8" max="8" width="10.7109375" style="9" customWidth="1"/>
    <col min="9" max="9" width="10.140625" style="9" customWidth="1"/>
    <col min="10" max="10" width="10.28125" style="9" customWidth="1"/>
    <col min="11" max="11" width="10.421875" style="9" customWidth="1"/>
    <col min="12" max="13" width="10.140625" style="9" customWidth="1"/>
    <col min="14" max="16384" width="9.140625" style="9" customWidth="1"/>
  </cols>
  <sheetData>
    <row r="1" spans="1:13" ht="12.75">
      <c r="A1" s="1738" t="s">
        <v>620</v>
      </c>
      <c r="B1" s="1738"/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</row>
    <row r="2" spans="1:13" ht="15.75">
      <c r="A2" s="1739" t="s">
        <v>1219</v>
      </c>
      <c r="B2" s="1739"/>
      <c r="C2" s="1739"/>
      <c r="D2" s="1739"/>
      <c r="E2" s="1739"/>
      <c r="F2" s="1739"/>
      <c r="G2" s="1739"/>
      <c r="H2" s="1739"/>
      <c r="I2" s="1739"/>
      <c r="J2" s="1739"/>
      <c r="K2" s="1739"/>
      <c r="L2" s="1739"/>
      <c r="M2" s="1739"/>
    </row>
    <row r="3" spans="1:13" ht="16.5" thickBot="1">
      <c r="A3" s="533"/>
      <c r="B3" s="533"/>
      <c r="C3" s="533"/>
      <c r="D3" s="533"/>
      <c r="E3" s="533"/>
      <c r="M3" s="812" t="s">
        <v>279</v>
      </c>
    </row>
    <row r="4" spans="1:13" ht="19.5" customHeight="1" thickTop="1">
      <c r="A4" s="638"/>
      <c r="B4" s="1740" t="s">
        <v>1003</v>
      </c>
      <c r="C4" s="1740"/>
      <c r="D4" s="1740"/>
      <c r="E4" s="1740"/>
      <c r="F4" s="1740"/>
      <c r="G4" s="1741"/>
      <c r="H4" s="1748" t="s">
        <v>1004</v>
      </c>
      <c r="I4" s="1740"/>
      <c r="J4" s="1740"/>
      <c r="K4" s="1740"/>
      <c r="L4" s="1740"/>
      <c r="M4" s="1741"/>
    </row>
    <row r="5" spans="1:13" s="637" customFormat="1" ht="19.5" customHeight="1">
      <c r="A5" s="1742" t="s">
        <v>772</v>
      </c>
      <c r="B5" s="1749" t="s">
        <v>807</v>
      </c>
      <c r="C5" s="1735"/>
      <c r="D5" s="1734" t="s">
        <v>520</v>
      </c>
      <c r="E5" s="1735"/>
      <c r="F5" s="1734" t="s">
        <v>365</v>
      </c>
      <c r="G5" s="1737"/>
      <c r="H5" s="1736" t="s">
        <v>807</v>
      </c>
      <c r="I5" s="1735"/>
      <c r="J5" s="1734" t="s">
        <v>520</v>
      </c>
      <c r="K5" s="1735"/>
      <c r="L5" s="1734" t="s">
        <v>365</v>
      </c>
      <c r="M5" s="1737"/>
    </row>
    <row r="6" spans="1:13" s="637" customFormat="1" ht="24" customHeight="1">
      <c r="A6" s="1743"/>
      <c r="B6" s="312" t="s">
        <v>484</v>
      </c>
      <c r="C6" s="640" t="s">
        <v>1218</v>
      </c>
      <c r="D6" s="95" t="s">
        <v>484</v>
      </c>
      <c r="E6" s="640" t="s">
        <v>1218</v>
      </c>
      <c r="F6" s="639" t="s">
        <v>484</v>
      </c>
      <c r="G6" s="641" t="s">
        <v>1218</v>
      </c>
      <c r="H6" s="95" t="s">
        <v>484</v>
      </c>
      <c r="I6" s="640" t="s">
        <v>1218</v>
      </c>
      <c r="J6" s="95" t="s">
        <v>484</v>
      </c>
      <c r="K6" s="640" t="s">
        <v>1218</v>
      </c>
      <c r="L6" s="639" t="s">
        <v>484</v>
      </c>
      <c r="M6" s="641" t="s">
        <v>1218</v>
      </c>
    </row>
    <row r="7" spans="1:13" ht="15.75" customHeight="1">
      <c r="A7" s="643" t="s">
        <v>921</v>
      </c>
      <c r="B7" s="1169">
        <v>0</v>
      </c>
      <c r="C7" s="1159"/>
      <c r="D7" s="1168">
        <v>727.98</v>
      </c>
      <c r="E7" s="1160">
        <v>9.1787</v>
      </c>
      <c r="F7" s="1172">
        <v>0</v>
      </c>
      <c r="G7" s="1174">
        <v>0</v>
      </c>
      <c r="H7" s="1164">
        <v>12000</v>
      </c>
      <c r="I7" s="1159">
        <v>3.7527</v>
      </c>
      <c r="J7" s="1168">
        <v>0</v>
      </c>
      <c r="K7" s="1160">
        <v>0</v>
      </c>
      <c r="L7" s="1172">
        <v>0</v>
      </c>
      <c r="M7" s="1174">
        <v>0</v>
      </c>
    </row>
    <row r="8" spans="1:13" ht="15.75" customHeight="1">
      <c r="A8" s="643" t="s">
        <v>922</v>
      </c>
      <c r="B8" s="1169">
        <v>0</v>
      </c>
      <c r="C8" s="1159"/>
      <c r="D8" s="1164">
        <v>15.76</v>
      </c>
      <c r="E8" s="1160">
        <v>9.2528</v>
      </c>
      <c r="F8" s="1172">
        <v>0</v>
      </c>
      <c r="G8" s="1174">
        <v>0</v>
      </c>
      <c r="H8" s="1164">
        <v>7000</v>
      </c>
      <c r="I8" s="1159">
        <v>3.3509</v>
      </c>
      <c r="J8" s="1164">
        <v>0</v>
      </c>
      <c r="K8" s="1160">
        <v>0</v>
      </c>
      <c r="L8" s="1172">
        <v>0</v>
      </c>
      <c r="M8" s="1174">
        <v>0</v>
      </c>
    </row>
    <row r="9" spans="1:13" ht="15.75" customHeight="1">
      <c r="A9" s="643" t="s">
        <v>923</v>
      </c>
      <c r="B9" s="1169">
        <v>3000</v>
      </c>
      <c r="C9" s="1159">
        <v>9.7409</v>
      </c>
      <c r="D9" s="1164">
        <v>0</v>
      </c>
      <c r="E9" s="1164">
        <v>0</v>
      </c>
      <c r="F9" s="1172">
        <v>0</v>
      </c>
      <c r="G9" s="1174">
        <v>0</v>
      </c>
      <c r="H9" s="1164">
        <v>0</v>
      </c>
      <c r="I9" s="1164">
        <v>0</v>
      </c>
      <c r="J9" s="1164">
        <v>0</v>
      </c>
      <c r="K9" s="1160">
        <v>0</v>
      </c>
      <c r="L9" s="1172">
        <v>0</v>
      </c>
      <c r="M9" s="1174">
        <v>0</v>
      </c>
    </row>
    <row r="10" spans="1:13" ht="15.75" customHeight="1">
      <c r="A10" s="643" t="s">
        <v>924</v>
      </c>
      <c r="B10" s="1169">
        <v>2000</v>
      </c>
      <c r="C10" s="1159">
        <v>10.3777</v>
      </c>
      <c r="D10" s="1164">
        <v>0</v>
      </c>
      <c r="E10" s="1160">
        <v>0</v>
      </c>
      <c r="F10" s="1172">
        <v>0</v>
      </c>
      <c r="G10" s="1174">
        <v>0</v>
      </c>
      <c r="H10" s="1164">
        <v>0</v>
      </c>
      <c r="I10" s="1164">
        <v>0</v>
      </c>
      <c r="J10" s="1164">
        <v>0</v>
      </c>
      <c r="K10" s="1160">
        <v>0</v>
      </c>
      <c r="L10" s="1172">
        <v>0</v>
      </c>
      <c r="M10" s="1174">
        <v>0</v>
      </c>
    </row>
    <row r="11" spans="1:13" ht="15.75" customHeight="1">
      <c r="A11" s="643" t="s">
        <v>925</v>
      </c>
      <c r="B11" s="1169">
        <v>0</v>
      </c>
      <c r="C11" s="1159">
        <v>0</v>
      </c>
      <c r="D11" s="1164">
        <v>0</v>
      </c>
      <c r="E11" s="1160">
        <v>0</v>
      </c>
      <c r="F11" s="1161">
        <v>0</v>
      </c>
      <c r="G11" s="1174">
        <v>0</v>
      </c>
      <c r="H11" s="1164">
        <v>0</v>
      </c>
      <c r="I11" s="1164">
        <v>0</v>
      </c>
      <c r="J11" s="1164">
        <v>0</v>
      </c>
      <c r="K11" s="1160">
        <v>0</v>
      </c>
      <c r="L11" s="1161">
        <v>0</v>
      </c>
      <c r="M11" s="1174">
        <v>0</v>
      </c>
    </row>
    <row r="12" spans="1:13" ht="15.75" customHeight="1">
      <c r="A12" s="643" t="s">
        <v>926</v>
      </c>
      <c r="B12" s="1169">
        <v>13000</v>
      </c>
      <c r="C12" s="1159">
        <v>10.4072</v>
      </c>
      <c r="D12" s="1164">
        <v>0</v>
      </c>
      <c r="E12" s="1160">
        <v>0</v>
      </c>
      <c r="F12" s="1161">
        <v>0</v>
      </c>
      <c r="G12" s="1174">
        <v>0</v>
      </c>
      <c r="H12" s="1164">
        <v>0</v>
      </c>
      <c r="I12" s="1164">
        <v>0</v>
      </c>
      <c r="J12" s="1164">
        <v>0</v>
      </c>
      <c r="K12" s="1160">
        <v>0</v>
      </c>
      <c r="L12" s="1161">
        <v>0</v>
      </c>
      <c r="M12" s="1174">
        <v>0</v>
      </c>
    </row>
    <row r="13" spans="1:13" ht="15.75" customHeight="1">
      <c r="A13" s="643" t="s">
        <v>927</v>
      </c>
      <c r="B13" s="1169">
        <v>10000</v>
      </c>
      <c r="C13" s="1159">
        <v>10.3571</v>
      </c>
      <c r="D13" s="1164">
        <v>0</v>
      </c>
      <c r="E13" s="1160">
        <v>0</v>
      </c>
      <c r="F13" s="1161">
        <v>0</v>
      </c>
      <c r="G13" s="1174">
        <v>0</v>
      </c>
      <c r="H13" s="1164">
        <v>0</v>
      </c>
      <c r="I13" s="1164">
        <v>0</v>
      </c>
      <c r="J13" s="1164">
        <v>0</v>
      </c>
      <c r="K13" s="1160">
        <v>0</v>
      </c>
      <c r="L13" s="1161">
        <v>0</v>
      </c>
      <c r="M13" s="1174">
        <v>0</v>
      </c>
    </row>
    <row r="14" spans="1:13" ht="15.75" customHeight="1">
      <c r="A14" s="643" t="s">
        <v>928</v>
      </c>
      <c r="B14" s="1169">
        <v>13804.6</v>
      </c>
      <c r="C14" s="1159">
        <v>9.9028</v>
      </c>
      <c r="D14" s="1164">
        <v>0</v>
      </c>
      <c r="E14" s="1160">
        <v>0</v>
      </c>
      <c r="F14" s="1161"/>
      <c r="G14" s="1174"/>
      <c r="H14" s="1164">
        <v>0</v>
      </c>
      <c r="I14" s="1164">
        <v>0</v>
      </c>
      <c r="J14" s="1164">
        <v>0</v>
      </c>
      <c r="K14" s="1160">
        <v>0</v>
      </c>
      <c r="L14" s="1161"/>
      <c r="M14" s="1174"/>
    </row>
    <row r="15" spans="1:13" ht="15.75" customHeight="1">
      <c r="A15" s="643" t="s">
        <v>929</v>
      </c>
      <c r="B15" s="1170">
        <v>15187.375</v>
      </c>
      <c r="C15" s="1159">
        <v>9.8698</v>
      </c>
      <c r="D15" s="1164">
        <v>0</v>
      </c>
      <c r="E15" s="1160">
        <v>0</v>
      </c>
      <c r="F15" s="1161"/>
      <c r="G15" s="1174"/>
      <c r="H15" s="1163">
        <v>0</v>
      </c>
      <c r="I15" s="1163">
        <v>0</v>
      </c>
      <c r="J15" s="1164">
        <v>0</v>
      </c>
      <c r="K15" s="1160">
        <v>0</v>
      </c>
      <c r="L15" s="1161"/>
      <c r="M15" s="1174"/>
    </row>
    <row r="16" spans="1:13" ht="15.75" customHeight="1">
      <c r="A16" s="643" t="s">
        <v>648</v>
      </c>
      <c r="B16" s="1170">
        <v>18217.4</v>
      </c>
      <c r="C16" s="1159">
        <v>9.9267</v>
      </c>
      <c r="D16" s="1165">
        <v>0</v>
      </c>
      <c r="E16" s="1160">
        <v>0</v>
      </c>
      <c r="F16" s="1172"/>
      <c r="G16" s="1174"/>
      <c r="H16" s="1178">
        <v>0</v>
      </c>
      <c r="I16" s="1178">
        <v>0</v>
      </c>
      <c r="J16" s="1164">
        <v>0</v>
      </c>
      <c r="K16" s="1160">
        <v>0</v>
      </c>
      <c r="L16" s="1172"/>
      <c r="M16" s="1174"/>
    </row>
    <row r="17" spans="1:13" ht="15.75" customHeight="1">
      <c r="A17" s="643" t="s">
        <v>649</v>
      </c>
      <c r="B17" s="1170">
        <v>7194.3</v>
      </c>
      <c r="C17" s="1159">
        <v>9.7334</v>
      </c>
      <c r="D17" s="1165">
        <v>0</v>
      </c>
      <c r="E17" s="1160">
        <v>0</v>
      </c>
      <c r="F17" s="1172"/>
      <c r="G17" s="1174"/>
      <c r="H17" s="1178">
        <v>0</v>
      </c>
      <c r="I17" s="1178">
        <v>0</v>
      </c>
      <c r="J17" s="1164">
        <v>0</v>
      </c>
      <c r="K17" s="1160">
        <v>0</v>
      </c>
      <c r="L17" s="1172"/>
      <c r="M17" s="1174"/>
    </row>
    <row r="18" spans="1:13" ht="15.75" customHeight="1">
      <c r="A18" s="644" t="s">
        <v>650</v>
      </c>
      <c r="B18" s="1169">
        <v>9982.4</v>
      </c>
      <c r="C18" s="1162">
        <v>9.6213</v>
      </c>
      <c r="D18" s="1165">
        <v>0</v>
      </c>
      <c r="E18" s="1160">
        <v>0</v>
      </c>
      <c r="F18" s="1172"/>
      <c r="G18" s="1174"/>
      <c r="H18" s="1178">
        <v>0</v>
      </c>
      <c r="I18" s="1178">
        <v>0</v>
      </c>
      <c r="J18" s="1166">
        <v>0</v>
      </c>
      <c r="K18" s="1160">
        <v>0</v>
      </c>
      <c r="L18" s="1172"/>
      <c r="M18" s="1174"/>
    </row>
    <row r="19" spans="1:13" ht="15.75" customHeight="1" thickBot="1">
      <c r="A19" s="645" t="s">
        <v>653</v>
      </c>
      <c r="B19" s="1171">
        <v>92386.075</v>
      </c>
      <c r="C19" s="1177">
        <v>9.98</v>
      </c>
      <c r="D19" s="1167">
        <v>743.74</v>
      </c>
      <c r="E19" s="1176">
        <v>9.18</v>
      </c>
      <c r="F19" s="1173">
        <v>0</v>
      </c>
      <c r="G19" s="1175"/>
      <c r="H19" s="1167">
        <v>19000</v>
      </c>
      <c r="I19" s="1177">
        <v>3.6</v>
      </c>
      <c r="J19" s="1167">
        <v>0</v>
      </c>
      <c r="K19" s="1176">
        <v>0</v>
      </c>
      <c r="L19" s="1173">
        <v>0</v>
      </c>
      <c r="M19" s="1175">
        <v>0</v>
      </c>
    </row>
    <row r="20" spans="1:7" ht="15.75" customHeight="1" thickTop="1">
      <c r="A20" s="36" t="s">
        <v>151</v>
      </c>
      <c r="B20" s="646"/>
      <c r="C20" s="646"/>
      <c r="D20" s="646"/>
      <c r="E20" s="646"/>
      <c r="F20" s="646"/>
      <c r="G20" s="646"/>
    </row>
    <row r="21" ht="15.75" customHeight="1">
      <c r="A21" s="36"/>
    </row>
    <row r="26" spans="2:4" ht="12.75">
      <c r="B26" s="647"/>
      <c r="C26" s="647"/>
      <c r="D26" s="647"/>
    </row>
  </sheetData>
  <sheetProtection/>
  <mergeCells count="11">
    <mergeCell ref="H5:I5"/>
    <mergeCell ref="J5:K5"/>
    <mergeCell ref="L5:M5"/>
    <mergeCell ref="A1:M1"/>
    <mergeCell ref="A2:M2"/>
    <mergeCell ref="B4:G4"/>
    <mergeCell ref="H4:M4"/>
    <mergeCell ref="A5:A6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648" customWidth="1"/>
    <col min="2" max="2" width="15.57421875" style="648" customWidth="1"/>
    <col min="3" max="3" width="16.28125" style="648" customWidth="1"/>
    <col min="4" max="4" width="16.57421875" style="648" customWidth="1"/>
    <col min="5" max="5" width="14.28125" style="648" customWidth="1"/>
    <col min="6" max="16384" width="9.140625" style="648" customWidth="1"/>
  </cols>
  <sheetData>
    <row r="1" spans="1:5" ht="12.75">
      <c r="A1" s="1750" t="s">
        <v>635</v>
      </c>
      <c r="B1" s="1750"/>
      <c r="C1" s="1750"/>
      <c r="D1" s="1750"/>
      <c r="E1" s="1750"/>
    </row>
    <row r="2" spans="1:5" ht="12.75" customHeight="1">
      <c r="A2" s="1751" t="s">
        <v>1259</v>
      </c>
      <c r="B2" s="1751"/>
      <c r="C2" s="1751"/>
      <c r="D2" s="1751"/>
      <c r="E2" s="1751"/>
    </row>
    <row r="3" spans="1:2" ht="12.75" customHeight="1" hidden="1">
      <c r="A3" s="78" t="s">
        <v>1220</v>
      </c>
      <c r="B3" s="78"/>
    </row>
    <row r="4" spans="1:5" ht="12.75" customHeight="1" thickBot="1">
      <c r="A4" s="78"/>
      <c r="B4" s="78"/>
      <c r="E4" s="839" t="s">
        <v>279</v>
      </c>
    </row>
    <row r="5" spans="1:5" ht="21.75" customHeight="1" thickTop="1">
      <c r="A5" s="1752" t="s">
        <v>772</v>
      </c>
      <c r="B5" s="534" t="s">
        <v>833</v>
      </c>
      <c r="C5" s="534" t="s">
        <v>807</v>
      </c>
      <c r="D5" s="534" t="s">
        <v>520</v>
      </c>
      <c r="E5" s="650" t="s">
        <v>365</v>
      </c>
    </row>
    <row r="6" spans="1:5" ht="17.25" customHeight="1">
      <c r="A6" s="1753"/>
      <c r="B6" s="95" t="s">
        <v>484</v>
      </c>
      <c r="C6" s="95" t="s">
        <v>484</v>
      </c>
      <c r="D6" s="95" t="s">
        <v>484</v>
      </c>
      <c r="E6" s="146" t="s">
        <v>484</v>
      </c>
    </row>
    <row r="7" spans="1:5" ht="15" customHeight="1">
      <c r="A7" s="148" t="s">
        <v>921</v>
      </c>
      <c r="B7" s="1183">
        <v>0</v>
      </c>
      <c r="C7" s="1180">
        <v>2950</v>
      </c>
      <c r="D7" s="1183">
        <v>3935.92</v>
      </c>
      <c r="E7" s="1186">
        <v>0</v>
      </c>
    </row>
    <row r="8" spans="1:5" ht="15" customHeight="1">
      <c r="A8" s="148" t="s">
        <v>922</v>
      </c>
      <c r="B8" s="1183">
        <v>350</v>
      </c>
      <c r="C8" s="1180">
        <v>0</v>
      </c>
      <c r="D8" s="1183">
        <v>203.64</v>
      </c>
      <c r="E8" s="1186">
        <v>0</v>
      </c>
    </row>
    <row r="9" spans="1:5" ht="15" customHeight="1">
      <c r="A9" s="148" t="s">
        <v>923</v>
      </c>
      <c r="B9" s="1183">
        <v>3700</v>
      </c>
      <c r="C9" s="1180">
        <v>17892.4</v>
      </c>
      <c r="D9" s="1183">
        <v>69.6</v>
      </c>
      <c r="E9" s="1186">
        <v>0</v>
      </c>
    </row>
    <row r="10" spans="1:5" ht="15" customHeight="1">
      <c r="A10" s="148" t="s">
        <v>924</v>
      </c>
      <c r="B10" s="1183">
        <v>13234</v>
      </c>
      <c r="C10" s="1180">
        <v>30968</v>
      </c>
      <c r="D10" s="1183">
        <v>2.88</v>
      </c>
      <c r="E10" s="1186">
        <v>0</v>
      </c>
    </row>
    <row r="11" spans="1:5" ht="15" customHeight="1">
      <c r="A11" s="148" t="s">
        <v>925</v>
      </c>
      <c r="B11" s="1183">
        <v>28178.9</v>
      </c>
      <c r="C11" s="1180">
        <v>29865.26</v>
      </c>
      <c r="D11" s="1183">
        <v>0</v>
      </c>
      <c r="E11" s="1186">
        <v>0</v>
      </c>
    </row>
    <row r="12" spans="1:5" ht="15" customHeight="1">
      <c r="A12" s="148" t="s">
        <v>926</v>
      </c>
      <c r="B12" s="1183">
        <v>19784.4</v>
      </c>
      <c r="C12" s="1180">
        <v>40038.26</v>
      </c>
      <c r="D12" s="1183">
        <v>36</v>
      </c>
      <c r="E12" s="1186">
        <v>1586.4</v>
      </c>
    </row>
    <row r="13" spans="1:5" ht="15" customHeight="1">
      <c r="A13" s="148" t="s">
        <v>927</v>
      </c>
      <c r="B13" s="1183">
        <v>18527.19</v>
      </c>
      <c r="C13" s="1180">
        <v>14924.88</v>
      </c>
      <c r="D13" s="1183">
        <v>45</v>
      </c>
      <c r="E13" s="1186">
        <v>1802.4</v>
      </c>
    </row>
    <row r="14" spans="1:5" ht="15" customHeight="1">
      <c r="A14" s="148" t="s">
        <v>928</v>
      </c>
      <c r="B14" s="1183">
        <v>1394.29</v>
      </c>
      <c r="C14" s="1180">
        <v>19473.1</v>
      </c>
      <c r="D14" s="1183">
        <v>54</v>
      </c>
      <c r="E14" s="1186"/>
    </row>
    <row r="15" spans="1:5" ht="15" customHeight="1">
      <c r="A15" s="148" t="s">
        <v>929</v>
      </c>
      <c r="B15" s="1183">
        <v>6617.5</v>
      </c>
      <c r="C15" s="1179">
        <v>15559.85</v>
      </c>
      <c r="D15" s="1183">
        <v>27</v>
      </c>
      <c r="E15" s="1186"/>
    </row>
    <row r="16" spans="1:5" ht="15" customHeight="1">
      <c r="A16" s="148" t="s">
        <v>648</v>
      </c>
      <c r="B16" s="1183">
        <v>67.1</v>
      </c>
      <c r="C16" s="1179">
        <v>15101.14</v>
      </c>
      <c r="D16" s="1183">
        <v>0</v>
      </c>
      <c r="E16" s="1186"/>
    </row>
    <row r="17" spans="1:5" ht="15" customHeight="1">
      <c r="A17" s="148" t="s">
        <v>649</v>
      </c>
      <c r="B17" s="1183">
        <v>2.88</v>
      </c>
      <c r="C17" s="1180">
        <v>18952</v>
      </c>
      <c r="D17" s="1183">
        <v>1200</v>
      </c>
      <c r="E17" s="1186"/>
    </row>
    <row r="18" spans="1:5" ht="15" customHeight="1">
      <c r="A18" s="149" t="s">
        <v>650</v>
      </c>
      <c r="B18" s="1184">
        <v>4080</v>
      </c>
      <c r="C18" s="1181">
        <v>10949.11</v>
      </c>
      <c r="D18" s="1184">
        <v>0</v>
      </c>
      <c r="E18" s="1187"/>
    </row>
    <row r="19" spans="1:5" s="651" customFormat="1" ht="15.75" customHeight="1" thickBot="1">
      <c r="A19" s="163" t="s">
        <v>653</v>
      </c>
      <c r="B19" s="1185">
        <v>95936.26</v>
      </c>
      <c r="C19" s="1182">
        <v>216674</v>
      </c>
      <c r="D19" s="1185">
        <v>5574.04</v>
      </c>
      <c r="E19" s="1188">
        <v>3388.8</v>
      </c>
    </row>
    <row r="20" spans="1:2" s="652" customFormat="1" ht="15" customHeight="1" thickTop="1">
      <c r="A20" s="36"/>
      <c r="B20" s="36"/>
    </row>
    <row r="21" spans="1:2" s="652" customFormat="1" ht="15" customHeight="1">
      <c r="A21" s="36"/>
      <c r="B21" s="36"/>
    </row>
    <row r="22" spans="1:2" s="652" customFormat="1" ht="15" customHeight="1">
      <c r="A22" s="36"/>
      <c r="B22" s="36"/>
    </row>
    <row r="23" spans="1:2" s="652" customFormat="1" ht="15" customHeight="1">
      <c r="A23" s="36"/>
      <c r="B23" s="36"/>
    </row>
    <row r="24" s="652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3">
    <mergeCell ref="A1:E1"/>
    <mergeCell ref="A2:E2"/>
    <mergeCell ref="A5:A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7109375" style="89" customWidth="1"/>
    <col min="2" max="2" width="12.57421875" style="89" customWidth="1"/>
    <col min="3" max="3" width="10.7109375" style="667" customWidth="1"/>
    <col min="4" max="4" width="14.140625" style="667" customWidth="1"/>
    <col min="5" max="5" width="13.421875" style="667" customWidth="1"/>
    <col min="6" max="6" width="15.7109375" style="667" customWidth="1"/>
    <col min="7" max="7" width="13.421875" style="667" customWidth="1"/>
    <col min="8" max="8" width="14.421875" style="667" customWidth="1"/>
    <col min="9" max="16384" width="9.140625" style="667" customWidth="1"/>
  </cols>
  <sheetData>
    <row r="1" spans="1:8" ht="12.75">
      <c r="A1" s="1738" t="s">
        <v>694</v>
      </c>
      <c r="B1" s="1738"/>
      <c r="C1" s="1738"/>
      <c r="D1" s="1738"/>
      <c r="E1" s="1738"/>
      <c r="F1" s="1738"/>
      <c r="G1" s="1738"/>
      <c r="H1" s="1738"/>
    </row>
    <row r="2" spans="1:8" ht="15.75">
      <c r="A2" s="1751" t="s">
        <v>1221</v>
      </c>
      <c r="B2" s="1751"/>
      <c r="C2" s="1751"/>
      <c r="D2" s="1751"/>
      <c r="E2" s="1751"/>
      <c r="F2" s="1751"/>
      <c r="G2" s="1751"/>
      <c r="H2" s="1751"/>
    </row>
    <row r="3" spans="1:5" ht="12.75" hidden="1">
      <c r="A3" s="22"/>
      <c r="B3" s="22"/>
      <c r="C3" s="43"/>
      <c r="D3" s="47"/>
      <c r="E3" s="47"/>
    </row>
    <row r="4" ht="12.75" thickBot="1">
      <c r="H4" s="877" t="s">
        <v>1222</v>
      </c>
    </row>
    <row r="5" spans="2:8" ht="13.5" thickTop="1">
      <c r="B5" s="1754" t="s">
        <v>772</v>
      </c>
      <c r="C5" s="1756" t="s">
        <v>1223</v>
      </c>
      <c r="D5" s="1757"/>
      <c r="E5" s="1758"/>
      <c r="F5" s="1757" t="s">
        <v>1224</v>
      </c>
      <c r="G5" s="1757"/>
      <c r="H5" s="1758"/>
    </row>
    <row r="6" spans="2:8" ht="12.75">
      <c r="B6" s="1755"/>
      <c r="C6" s="668" t="s">
        <v>807</v>
      </c>
      <c r="D6" s="669" t="s">
        <v>520</v>
      </c>
      <c r="E6" s="670" t="s">
        <v>365</v>
      </c>
      <c r="F6" s="671" t="s">
        <v>807</v>
      </c>
      <c r="G6" s="669" t="s">
        <v>520</v>
      </c>
      <c r="H6" s="670" t="s">
        <v>365</v>
      </c>
    </row>
    <row r="7" spans="2:8" ht="12.75">
      <c r="B7" s="672" t="s">
        <v>483</v>
      </c>
      <c r="C7" s="1191">
        <v>3.81</v>
      </c>
      <c r="D7" s="1202">
        <v>3.98</v>
      </c>
      <c r="E7" s="1204">
        <v>0.18</v>
      </c>
      <c r="F7" s="1196" t="s">
        <v>831</v>
      </c>
      <c r="G7" s="1196" t="s">
        <v>831</v>
      </c>
      <c r="H7" s="1210" t="s">
        <v>831</v>
      </c>
    </row>
    <row r="8" spans="2:8" ht="12.75">
      <c r="B8" s="673" t="s">
        <v>640</v>
      </c>
      <c r="C8" s="1189">
        <v>3.77</v>
      </c>
      <c r="D8" s="1190">
        <v>2.28</v>
      </c>
      <c r="E8" s="1211">
        <v>0.1463</v>
      </c>
      <c r="F8" s="1192">
        <v>5.41</v>
      </c>
      <c r="G8" s="1192">
        <v>4.46</v>
      </c>
      <c r="H8" s="1200">
        <v>1.16</v>
      </c>
    </row>
    <row r="9" spans="2:8" ht="12.75">
      <c r="B9" s="673" t="s">
        <v>641</v>
      </c>
      <c r="C9" s="1189">
        <v>5.63</v>
      </c>
      <c r="D9" s="1190">
        <v>1.82</v>
      </c>
      <c r="E9" s="1200">
        <v>0.31</v>
      </c>
      <c r="F9" s="1192">
        <v>6.38</v>
      </c>
      <c r="G9" s="1192">
        <v>4.43</v>
      </c>
      <c r="H9" s="1200">
        <v>0.93</v>
      </c>
    </row>
    <row r="10" spans="2:8" ht="12.75">
      <c r="B10" s="673" t="s">
        <v>642</v>
      </c>
      <c r="C10" s="1189">
        <v>7.73</v>
      </c>
      <c r="D10" s="1190">
        <v>0.97</v>
      </c>
      <c r="E10" s="1211">
        <v>0.60496</v>
      </c>
      <c r="F10" s="1192">
        <v>7.65</v>
      </c>
      <c r="G10" s="1192">
        <v>3.27</v>
      </c>
      <c r="H10" s="1211">
        <v>1.4799466666666667</v>
      </c>
    </row>
    <row r="11" spans="2:8" ht="12.75">
      <c r="B11" s="673" t="s">
        <v>643</v>
      </c>
      <c r="C11" s="1189">
        <v>6.82</v>
      </c>
      <c r="D11" s="1212">
        <v>0.8</v>
      </c>
      <c r="E11" s="1200">
        <v>0.74</v>
      </c>
      <c r="F11" s="1192">
        <v>7.19</v>
      </c>
      <c r="G11" s="1192">
        <v>2.68</v>
      </c>
      <c r="H11" s="1200">
        <v>2.11</v>
      </c>
    </row>
    <row r="12" spans="2:8" ht="12.75">
      <c r="B12" s="673" t="s">
        <v>644</v>
      </c>
      <c r="C12" s="1189">
        <v>8.21</v>
      </c>
      <c r="D12" s="1212">
        <v>0.7</v>
      </c>
      <c r="E12" s="1200">
        <v>1.52</v>
      </c>
      <c r="F12" s="1192">
        <v>8.61</v>
      </c>
      <c r="G12" s="1192">
        <v>3.03</v>
      </c>
      <c r="H12" s="1200">
        <v>2.26</v>
      </c>
    </row>
    <row r="13" spans="2:8" ht="12.75">
      <c r="B13" s="673" t="s">
        <v>645</v>
      </c>
      <c r="C13" s="1189">
        <v>7.78</v>
      </c>
      <c r="D13" s="1190">
        <v>0.61</v>
      </c>
      <c r="E13" s="1623">
        <v>1.9281166666666665</v>
      </c>
      <c r="F13" s="1192" t="s">
        <v>831</v>
      </c>
      <c r="G13" s="1192" t="s">
        <v>831</v>
      </c>
      <c r="H13" s="1200" t="s">
        <v>831</v>
      </c>
    </row>
    <row r="14" spans="2:8" ht="12.75">
      <c r="B14" s="673" t="s">
        <v>646</v>
      </c>
      <c r="C14" s="1189">
        <v>8.09</v>
      </c>
      <c r="D14" s="1190">
        <v>0.97</v>
      </c>
      <c r="E14" s="1206"/>
      <c r="F14" s="1197" t="s">
        <v>831</v>
      </c>
      <c r="G14" s="1192">
        <v>2.41</v>
      </c>
      <c r="H14" s="1200"/>
    </row>
    <row r="15" spans="2:8" ht="12.75">
      <c r="B15" s="673" t="s">
        <v>647</v>
      </c>
      <c r="C15" s="1189">
        <v>9.06</v>
      </c>
      <c r="D15" s="1190">
        <v>1.09</v>
      </c>
      <c r="E15" s="1205"/>
      <c r="F15" s="1192">
        <v>8.81</v>
      </c>
      <c r="G15" s="1192">
        <v>2.65</v>
      </c>
      <c r="H15" s="1200"/>
    </row>
    <row r="16" spans="2:8" ht="12.75">
      <c r="B16" s="673" t="s">
        <v>648</v>
      </c>
      <c r="C16" s="1207">
        <v>9</v>
      </c>
      <c r="D16" s="1190">
        <v>0.83</v>
      </c>
      <c r="E16" s="1206"/>
      <c r="F16" s="1197" t="s">
        <v>831</v>
      </c>
      <c r="G16" s="1192" t="s">
        <v>831</v>
      </c>
      <c r="H16" s="1200"/>
    </row>
    <row r="17" spans="2:8" ht="12.75">
      <c r="B17" s="673" t="s">
        <v>777</v>
      </c>
      <c r="C17" s="1189">
        <v>8.34</v>
      </c>
      <c r="D17" s="1190">
        <v>1.34</v>
      </c>
      <c r="E17" s="1200"/>
      <c r="F17" s="1192">
        <v>8.61</v>
      </c>
      <c r="G17" s="1192">
        <v>3.44</v>
      </c>
      <c r="H17" s="1200"/>
    </row>
    <row r="18" spans="2:8" ht="12.75">
      <c r="B18" s="674" t="s">
        <v>778</v>
      </c>
      <c r="C18" s="1195">
        <v>8.52</v>
      </c>
      <c r="D18" s="1203">
        <v>1.15</v>
      </c>
      <c r="E18" s="1194"/>
      <c r="F18" s="1193">
        <v>8.61</v>
      </c>
      <c r="G18" s="1193">
        <v>2.72</v>
      </c>
      <c r="H18" s="1194"/>
    </row>
    <row r="19" spans="2:8" ht="15.75" customHeight="1" thickBot="1">
      <c r="B19" s="675" t="s">
        <v>1225</v>
      </c>
      <c r="C19" s="1208">
        <v>7.41</v>
      </c>
      <c r="D19" s="1198">
        <v>1.31</v>
      </c>
      <c r="E19" s="1209"/>
      <c r="F19" s="1199">
        <v>8.35</v>
      </c>
      <c r="G19" s="1198">
        <v>2.94</v>
      </c>
      <c r="H19" s="1201"/>
    </row>
    <row r="20" ht="12.75" thickTop="1"/>
    <row r="22" spans="4:5" ht="15.75">
      <c r="D22" s="676"/>
      <c r="E22" s="677"/>
    </row>
    <row r="23" spans="4:5" ht="15.75">
      <c r="D23" s="678"/>
      <c r="E23" s="679"/>
    </row>
    <row r="24" spans="4:5" ht="15.75">
      <c r="D24" s="678"/>
      <c r="E24" s="679"/>
    </row>
    <row r="25" spans="4:5" ht="15.75">
      <c r="D25" s="678"/>
      <c r="E25" s="679"/>
    </row>
    <row r="26" spans="4:5" ht="15.75">
      <c r="D26" s="678"/>
      <c r="E26" s="679"/>
    </row>
    <row r="27" spans="4:5" ht="15.75">
      <c r="D27" s="678"/>
      <c r="E27" s="679"/>
    </row>
    <row r="28" spans="4:5" ht="15">
      <c r="D28" s="678"/>
      <c r="E28" s="680"/>
    </row>
    <row r="29" spans="4:5" ht="15.75">
      <c r="D29" s="676"/>
      <c r="E29" s="679"/>
    </row>
    <row r="30" spans="4:5" ht="15.75">
      <c r="D30" s="678"/>
      <c r="E30" s="33"/>
    </row>
    <row r="31" spans="4:5" ht="15.75">
      <c r="D31" s="676"/>
      <c r="E31" s="681"/>
    </row>
    <row r="32" spans="4:5" ht="15.75">
      <c r="D32" s="678"/>
      <c r="E32" s="33"/>
    </row>
    <row r="33" spans="4:5" ht="15.75">
      <c r="D33" s="678"/>
      <c r="E33" s="681"/>
    </row>
    <row r="34" spans="4:5" ht="15.75">
      <c r="D34" s="682"/>
      <c r="E34" s="681"/>
    </row>
  </sheetData>
  <sheetProtection/>
  <mergeCells count="5">
    <mergeCell ref="A1:H1"/>
    <mergeCell ref="A2:H2"/>
    <mergeCell ref="B5:B6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B1" sqref="B1:J1"/>
    </sheetView>
  </sheetViews>
  <sheetFormatPr defaultColWidth="9.140625" defaultRowHeight="12.75"/>
  <cols>
    <col min="2" max="2" width="15.00390625" style="0" customWidth="1"/>
    <col min="3" max="3" width="11.28125" style="0" bestFit="1" customWidth="1"/>
    <col min="4" max="4" width="12.28125" style="0" customWidth="1"/>
    <col min="5" max="5" width="11.140625" style="0" customWidth="1"/>
    <col min="6" max="6" width="13.140625" style="0" customWidth="1"/>
    <col min="7" max="7" width="11.7109375" style="0" customWidth="1"/>
    <col min="8" max="8" width="14.57421875" style="0" customWidth="1"/>
    <col min="9" max="9" width="11.00390625" style="0" customWidth="1"/>
    <col min="10" max="10" width="12.28125" style="0" customWidth="1"/>
    <col min="11" max="11" width="9.57421875" style="0" customWidth="1"/>
    <col min="12" max="12" width="8.8515625" style="0" customWidth="1"/>
    <col min="13" max="13" width="10.7109375" style="0" customWidth="1"/>
    <col min="14" max="14" width="10.00390625" style="0" customWidth="1"/>
    <col min="15" max="15" width="10.28125" style="0" customWidth="1"/>
    <col min="16" max="16" width="9.8515625" style="0" customWidth="1"/>
    <col min="18" max="18" width="11.8515625" style="0" bestFit="1" customWidth="1"/>
  </cols>
  <sheetData>
    <row r="1" spans="2:10" ht="12.75">
      <c r="B1" s="1738" t="s">
        <v>695</v>
      </c>
      <c r="C1" s="1738"/>
      <c r="D1" s="1738"/>
      <c r="E1" s="1738"/>
      <c r="F1" s="1738"/>
      <c r="G1" s="1738"/>
      <c r="H1" s="1738"/>
      <c r="I1" s="1738"/>
      <c r="J1" s="1738"/>
    </row>
    <row r="2" spans="2:16" ht="12.75" hidden="1">
      <c r="B2" s="1750" t="s">
        <v>697</v>
      </c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  <c r="O2" s="1750"/>
      <c r="P2" s="1750"/>
    </row>
    <row r="3" spans="2:16" ht="15.75" hidden="1">
      <c r="B3" s="1751" t="s">
        <v>1226</v>
      </c>
      <c r="C3" s="1751"/>
      <c r="D3" s="1751"/>
      <c r="E3" s="1751"/>
      <c r="F3" s="1751"/>
      <c r="G3" s="1751"/>
      <c r="H3" s="1751"/>
      <c r="I3" s="1751"/>
      <c r="J3" s="1751"/>
      <c r="K3" s="1751"/>
      <c r="L3" s="1751"/>
      <c r="M3" s="1751"/>
      <c r="N3" s="1751"/>
      <c r="O3" s="1751"/>
      <c r="P3" s="1751"/>
    </row>
    <row r="4" spans="2:16" ht="15.75" hidden="1"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</row>
    <row r="5" spans="2:16" ht="15.75" hidden="1"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</row>
    <row r="6" spans="2:16" ht="12.75" hidden="1">
      <c r="B6" s="40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9" t="s">
        <v>279</v>
      </c>
    </row>
    <row r="7" spans="2:16" ht="13.5" hidden="1" thickTop="1">
      <c r="B7" s="1752" t="s">
        <v>772</v>
      </c>
      <c r="C7" s="1765" t="s">
        <v>365</v>
      </c>
      <c r="D7" s="1766"/>
      <c r="E7" s="1766"/>
      <c r="F7" s="1766"/>
      <c r="G7" s="1766"/>
      <c r="H7" s="1766"/>
      <c r="I7" s="1766"/>
      <c r="J7" s="1766"/>
      <c r="K7" s="1766"/>
      <c r="L7" s="1766"/>
      <c r="M7" s="1766"/>
      <c r="N7" s="1766"/>
      <c r="O7" s="1766"/>
      <c r="P7" s="1767"/>
    </row>
    <row r="8" spans="2:16" ht="12.75" hidden="1">
      <c r="B8" s="1761"/>
      <c r="C8" s="1759" t="s">
        <v>1227</v>
      </c>
      <c r="D8" s="1760"/>
      <c r="E8" s="1759" t="s">
        <v>1228</v>
      </c>
      <c r="F8" s="1760"/>
      <c r="G8" s="1759" t="s">
        <v>1229</v>
      </c>
      <c r="H8" s="1760"/>
      <c r="I8" s="1759" t="s">
        <v>1230</v>
      </c>
      <c r="J8" s="1760"/>
      <c r="K8" s="1759" t="s">
        <v>1231</v>
      </c>
      <c r="L8" s="1760"/>
      <c r="M8" s="1759" t="s">
        <v>1232</v>
      </c>
      <c r="N8" s="1760"/>
      <c r="O8" s="1759" t="s">
        <v>653</v>
      </c>
      <c r="P8" s="1764"/>
    </row>
    <row r="9" spans="2:16" ht="12.75" hidden="1">
      <c r="B9" s="1753"/>
      <c r="C9" s="683" t="s">
        <v>484</v>
      </c>
      <c r="D9" s="683" t="s">
        <v>1233</v>
      </c>
      <c r="E9" s="683" t="s">
        <v>484</v>
      </c>
      <c r="F9" s="683" t="s">
        <v>1233</v>
      </c>
      <c r="G9" s="683" t="s">
        <v>484</v>
      </c>
      <c r="H9" s="683" t="s">
        <v>1233</v>
      </c>
      <c r="I9" s="683" t="s">
        <v>484</v>
      </c>
      <c r="J9" s="683" t="s">
        <v>1233</v>
      </c>
      <c r="K9" s="683" t="s">
        <v>484</v>
      </c>
      <c r="L9" s="683" t="s">
        <v>1233</v>
      </c>
      <c r="M9" s="683" t="s">
        <v>484</v>
      </c>
      <c r="N9" s="683" t="s">
        <v>1233</v>
      </c>
      <c r="O9" s="684" t="s">
        <v>484</v>
      </c>
      <c r="P9" s="685" t="s">
        <v>1233</v>
      </c>
    </row>
    <row r="10" spans="2:18" ht="12.75" hidden="1">
      <c r="B10" s="148" t="s">
        <v>1234</v>
      </c>
      <c r="C10" s="168">
        <v>6070.52</v>
      </c>
      <c r="D10" s="168">
        <v>0.42</v>
      </c>
      <c r="E10" s="686">
        <v>2971.95</v>
      </c>
      <c r="F10" s="686">
        <v>1.52</v>
      </c>
      <c r="G10" s="686">
        <v>2636.4</v>
      </c>
      <c r="H10" s="686">
        <v>7.77</v>
      </c>
      <c r="I10" s="687" t="s">
        <v>831</v>
      </c>
      <c r="J10" s="687" t="s">
        <v>831</v>
      </c>
      <c r="K10" s="686">
        <v>1376.9</v>
      </c>
      <c r="L10" s="686">
        <v>12.87</v>
      </c>
      <c r="M10" s="686">
        <v>748.61</v>
      </c>
      <c r="N10" s="688">
        <v>15.66</v>
      </c>
      <c r="O10" s="688">
        <v>13804.33</v>
      </c>
      <c r="P10" s="689">
        <v>4.13</v>
      </c>
      <c r="R10" s="690">
        <f>C10+E10+G10+K10+M10</f>
        <v>13804.380000000001</v>
      </c>
    </row>
    <row r="11" spans="2:18" ht="12.75" hidden="1">
      <c r="B11" s="148" t="s">
        <v>922</v>
      </c>
      <c r="C11" s="168"/>
      <c r="D11" s="168"/>
      <c r="E11" s="686"/>
      <c r="F11" s="686"/>
      <c r="G11" s="686"/>
      <c r="H11" s="686"/>
      <c r="I11" s="686"/>
      <c r="J11" s="686"/>
      <c r="K11" s="686"/>
      <c r="L11" s="686"/>
      <c r="M11" s="686"/>
      <c r="N11" s="688"/>
      <c r="O11" s="688"/>
      <c r="P11" s="689"/>
      <c r="R11">
        <f>C10*D10+E10*F10+G10*H10+K10*L10+M10*N10</f>
        <v>56995.74600000001</v>
      </c>
    </row>
    <row r="12" spans="2:18" ht="12.75" hidden="1">
      <c r="B12" s="148" t="s">
        <v>832</v>
      </c>
      <c r="C12" s="168"/>
      <c r="D12" s="168"/>
      <c r="E12" s="686"/>
      <c r="F12" s="686"/>
      <c r="G12" s="686"/>
      <c r="H12" s="686"/>
      <c r="I12" s="686"/>
      <c r="J12" s="686"/>
      <c r="K12" s="686"/>
      <c r="L12" s="686"/>
      <c r="M12" s="686"/>
      <c r="N12" s="688"/>
      <c r="O12" s="688"/>
      <c r="P12" s="689"/>
      <c r="R12" s="690">
        <f>R11/R10</f>
        <v>4.12881607142081</v>
      </c>
    </row>
    <row r="13" spans="2:16" ht="12.75" hidden="1">
      <c r="B13" s="148" t="s">
        <v>924</v>
      </c>
      <c r="C13" s="168"/>
      <c r="D13" s="168"/>
      <c r="E13" s="686"/>
      <c r="F13" s="686"/>
      <c r="G13" s="686"/>
      <c r="H13" s="686"/>
      <c r="I13" s="686"/>
      <c r="J13" s="686"/>
      <c r="K13" s="686"/>
      <c r="L13" s="686"/>
      <c r="M13" s="686"/>
      <c r="N13" s="688"/>
      <c r="O13" s="688"/>
      <c r="P13" s="689"/>
    </row>
    <row r="14" spans="2:16" ht="12.75" hidden="1">
      <c r="B14" s="148" t="s">
        <v>925</v>
      </c>
      <c r="C14" s="168"/>
      <c r="D14" s="168"/>
      <c r="E14" s="686"/>
      <c r="F14" s="686"/>
      <c r="G14" s="686"/>
      <c r="H14" s="686"/>
      <c r="I14" s="686"/>
      <c r="J14" s="686"/>
      <c r="K14" s="686"/>
      <c r="L14" s="686"/>
      <c r="M14" s="686"/>
      <c r="N14" s="688"/>
      <c r="O14" s="688"/>
      <c r="P14" s="689"/>
    </row>
    <row r="15" spans="2:16" ht="12.75" hidden="1">
      <c r="B15" s="148" t="s">
        <v>926</v>
      </c>
      <c r="C15" s="168"/>
      <c r="D15" s="168"/>
      <c r="E15" s="686"/>
      <c r="F15" s="686"/>
      <c r="G15" s="686"/>
      <c r="H15" s="686"/>
      <c r="I15" s="686"/>
      <c r="J15" s="686"/>
      <c r="K15" s="686"/>
      <c r="L15" s="686"/>
      <c r="M15" s="686"/>
      <c r="N15" s="688"/>
      <c r="O15" s="688"/>
      <c r="P15" s="689"/>
    </row>
    <row r="16" spans="2:16" ht="12.75" hidden="1">
      <c r="B16" s="148" t="s">
        <v>927</v>
      </c>
      <c r="C16" s="168"/>
      <c r="D16" s="168"/>
      <c r="E16" s="686"/>
      <c r="F16" s="686"/>
      <c r="G16" s="686"/>
      <c r="H16" s="686"/>
      <c r="I16" s="686"/>
      <c r="J16" s="686"/>
      <c r="K16" s="686"/>
      <c r="L16" s="686"/>
      <c r="M16" s="686"/>
      <c r="N16" s="688"/>
      <c r="O16" s="688"/>
      <c r="P16" s="689"/>
    </row>
    <row r="17" spans="2:16" ht="12.75" hidden="1">
      <c r="B17" s="148" t="s">
        <v>928</v>
      </c>
      <c r="C17" s="168"/>
      <c r="D17" s="168"/>
      <c r="E17" s="686"/>
      <c r="F17" s="686"/>
      <c r="G17" s="686"/>
      <c r="H17" s="686"/>
      <c r="I17" s="686"/>
      <c r="J17" s="686"/>
      <c r="K17" s="686"/>
      <c r="L17" s="686"/>
      <c r="M17" s="686"/>
      <c r="N17" s="688"/>
      <c r="O17" s="688"/>
      <c r="P17" s="689"/>
    </row>
    <row r="18" spans="2:16" ht="12.75" hidden="1">
      <c r="B18" s="148" t="s">
        <v>929</v>
      </c>
      <c r="C18" s="168"/>
      <c r="D18" s="168"/>
      <c r="E18" s="686"/>
      <c r="F18" s="686"/>
      <c r="G18" s="686"/>
      <c r="H18" s="686"/>
      <c r="I18" s="686"/>
      <c r="J18" s="686"/>
      <c r="K18" s="686"/>
      <c r="L18" s="686"/>
      <c r="M18" s="686"/>
      <c r="N18" s="688"/>
      <c r="O18" s="688"/>
      <c r="P18" s="689"/>
    </row>
    <row r="19" spans="2:16" ht="12.75" hidden="1">
      <c r="B19" s="148" t="s">
        <v>648</v>
      </c>
      <c r="C19" s="168"/>
      <c r="D19" s="168"/>
      <c r="E19" s="686"/>
      <c r="F19" s="686"/>
      <c r="G19" s="686"/>
      <c r="H19" s="686"/>
      <c r="I19" s="686"/>
      <c r="J19" s="686"/>
      <c r="K19" s="686"/>
      <c r="L19" s="686"/>
      <c r="M19" s="686"/>
      <c r="N19" s="688"/>
      <c r="O19" s="688"/>
      <c r="P19" s="689"/>
    </row>
    <row r="20" spans="2:16" ht="12.75" hidden="1">
      <c r="B20" s="148" t="s">
        <v>649</v>
      </c>
      <c r="C20" s="168"/>
      <c r="D20" s="168"/>
      <c r="E20" s="686"/>
      <c r="F20" s="686"/>
      <c r="G20" s="686"/>
      <c r="H20" s="686"/>
      <c r="I20" s="686"/>
      <c r="J20" s="686"/>
      <c r="K20" s="686"/>
      <c r="L20" s="686"/>
      <c r="M20" s="686"/>
      <c r="N20" s="688"/>
      <c r="O20" s="688"/>
      <c r="P20" s="689"/>
    </row>
    <row r="21" spans="2:16" ht="12.75" hidden="1">
      <c r="B21" s="149" t="s">
        <v>650</v>
      </c>
      <c r="C21" s="169"/>
      <c r="D21" s="169"/>
      <c r="E21" s="691"/>
      <c r="F21" s="691"/>
      <c r="G21" s="691"/>
      <c r="H21" s="691"/>
      <c r="I21" s="691"/>
      <c r="J21" s="691"/>
      <c r="K21" s="691"/>
      <c r="L21" s="691"/>
      <c r="M21" s="691"/>
      <c r="N21" s="692"/>
      <c r="O21" s="692"/>
      <c r="P21" s="693"/>
    </row>
    <row r="22" spans="2:16" ht="13.5" hidden="1" thickBot="1">
      <c r="B22" s="173" t="s">
        <v>996</v>
      </c>
      <c r="C22" s="694"/>
      <c r="D22" s="694"/>
      <c r="E22" s="695"/>
      <c r="F22" s="695"/>
      <c r="G22" s="695"/>
      <c r="H22" s="695"/>
      <c r="I22" s="696"/>
      <c r="J22" s="696"/>
      <c r="K22" s="696"/>
      <c r="L22" s="696"/>
      <c r="M22" s="696"/>
      <c r="N22" s="697"/>
      <c r="O22" s="697"/>
      <c r="P22" s="698"/>
    </row>
    <row r="23" ht="12.75" hidden="1"/>
    <row r="24" ht="12.75" hidden="1">
      <c r="B24" s="36" t="s">
        <v>1235</v>
      </c>
    </row>
    <row r="25" spans="2:10" ht="15.75">
      <c r="B25" s="1751" t="s">
        <v>1236</v>
      </c>
      <c r="C25" s="1751"/>
      <c r="D25" s="1751"/>
      <c r="E25" s="1751"/>
      <c r="F25" s="1751"/>
      <c r="G25" s="1751"/>
      <c r="H25" s="1751"/>
      <c r="I25" s="1751"/>
      <c r="J25" s="1751"/>
    </row>
    <row r="26" ht="13.5" thickBot="1"/>
    <row r="27" spans="2:10" ht="13.5" thickTop="1">
      <c r="B27" s="1752" t="s">
        <v>772</v>
      </c>
      <c r="C27" s="1762" t="s">
        <v>1237</v>
      </c>
      <c r="D27" s="1740"/>
      <c r="E27" s="1740"/>
      <c r="F27" s="1763"/>
      <c r="G27" s="856"/>
      <c r="H27" s="856" t="s">
        <v>62</v>
      </c>
      <c r="I27" s="856"/>
      <c r="J27" s="857"/>
    </row>
    <row r="28" spans="2:10" ht="12.75">
      <c r="B28" s="1761"/>
      <c r="C28" s="1734" t="s">
        <v>520</v>
      </c>
      <c r="D28" s="1735"/>
      <c r="E28" s="1734" t="s">
        <v>365</v>
      </c>
      <c r="F28" s="1735"/>
      <c r="G28" s="1734" t="s">
        <v>520</v>
      </c>
      <c r="H28" s="1735"/>
      <c r="I28" s="1734" t="s">
        <v>365</v>
      </c>
      <c r="J28" s="1737"/>
    </row>
    <row r="29" spans="2:10" ht="12.75">
      <c r="B29" s="1753"/>
      <c r="C29" s="858" t="s">
        <v>484</v>
      </c>
      <c r="D29" s="859" t="s">
        <v>150</v>
      </c>
      <c r="E29" s="858" t="s">
        <v>484</v>
      </c>
      <c r="F29" s="859" t="s">
        <v>150</v>
      </c>
      <c r="G29" s="858" t="s">
        <v>484</v>
      </c>
      <c r="H29" s="859" t="s">
        <v>150</v>
      </c>
      <c r="I29" s="858" t="s">
        <v>484</v>
      </c>
      <c r="J29" s="860" t="s">
        <v>150</v>
      </c>
    </row>
    <row r="30" spans="2:10" ht="12.75">
      <c r="B30" s="148" t="s">
        <v>921</v>
      </c>
      <c r="C30" s="1213">
        <v>46481</v>
      </c>
      <c r="D30" s="1213">
        <v>2.69</v>
      </c>
      <c r="E30" s="1213">
        <v>3778</v>
      </c>
      <c r="F30" s="1213">
        <v>0.48</v>
      </c>
      <c r="G30" s="1213">
        <v>21365.4</v>
      </c>
      <c r="H30" s="1213">
        <v>10.1156</v>
      </c>
      <c r="I30" s="1223">
        <v>8042</v>
      </c>
      <c r="J30" s="1216">
        <v>4.85</v>
      </c>
    </row>
    <row r="31" spans="2:10" ht="12.75">
      <c r="B31" s="148" t="s">
        <v>922</v>
      </c>
      <c r="C31" s="1213">
        <v>23655</v>
      </c>
      <c r="D31" s="1213">
        <v>1.33</v>
      </c>
      <c r="E31" s="1213">
        <v>7614.91</v>
      </c>
      <c r="F31" s="1213">
        <v>0.34</v>
      </c>
      <c r="G31" s="1213">
        <v>17479.71</v>
      </c>
      <c r="H31" s="1213">
        <v>7.6476</v>
      </c>
      <c r="I31" s="1223">
        <v>10383.49</v>
      </c>
      <c r="J31" s="1216">
        <v>6.65</v>
      </c>
    </row>
    <row r="32" spans="2:10" ht="12.75">
      <c r="B32" s="148" t="s">
        <v>832</v>
      </c>
      <c r="C32" s="1213">
        <v>13401.3</v>
      </c>
      <c r="D32" s="1213">
        <v>1.08</v>
      </c>
      <c r="E32" s="1215">
        <v>22664.88</v>
      </c>
      <c r="F32" s="1228">
        <v>0.32673033901946913</v>
      </c>
      <c r="G32" s="1213">
        <v>14641.04</v>
      </c>
      <c r="H32" s="1213">
        <v>7.6482</v>
      </c>
      <c r="I32" s="1229">
        <v>12226.58</v>
      </c>
      <c r="J32" s="1216">
        <v>4.22809426812606</v>
      </c>
    </row>
    <row r="33" spans="2:10" ht="12.75">
      <c r="B33" s="148" t="s">
        <v>924</v>
      </c>
      <c r="C33" s="1213">
        <v>6483.8</v>
      </c>
      <c r="D33" s="1213">
        <v>1.11</v>
      </c>
      <c r="E33" s="1215">
        <v>41821.74</v>
      </c>
      <c r="F33" s="1228">
        <v>0.4482135769817325</v>
      </c>
      <c r="G33" s="1213">
        <v>12051.72</v>
      </c>
      <c r="H33" s="1213">
        <v>8.0246</v>
      </c>
      <c r="I33" s="1229">
        <v>12796.66</v>
      </c>
      <c r="J33" s="1216">
        <v>3.0341205008963277</v>
      </c>
    </row>
    <row r="34" spans="2:10" ht="12.75">
      <c r="B34" s="148" t="s">
        <v>925</v>
      </c>
      <c r="C34" s="1213">
        <v>8057</v>
      </c>
      <c r="D34" s="1213">
        <v>1.06</v>
      </c>
      <c r="E34" s="1215">
        <v>57151.14</v>
      </c>
      <c r="F34" s="1215">
        <v>0.57</v>
      </c>
      <c r="G34" s="1213">
        <v>11464.63</v>
      </c>
      <c r="H34" s="1213">
        <v>7.7022</v>
      </c>
      <c r="I34" s="1215">
        <v>12298.42</v>
      </c>
      <c r="J34" s="1216">
        <v>3.8</v>
      </c>
    </row>
    <row r="35" spans="2:10" ht="12.75">
      <c r="B35" s="148" t="s">
        <v>926</v>
      </c>
      <c r="C35" s="1213">
        <v>3737.22</v>
      </c>
      <c r="D35" s="1213">
        <v>0.9</v>
      </c>
      <c r="E35" s="1215">
        <v>41383.23</v>
      </c>
      <c r="F35" s="1215">
        <v>0.71</v>
      </c>
      <c r="G35" s="1213">
        <v>11207.48</v>
      </c>
      <c r="H35" s="1213">
        <v>9.9563</v>
      </c>
      <c r="I35" s="1215">
        <v>13516.53</v>
      </c>
      <c r="J35" s="1216">
        <v>4.13</v>
      </c>
    </row>
    <row r="36" spans="2:10" ht="12.75">
      <c r="B36" s="148" t="s">
        <v>927</v>
      </c>
      <c r="C36" s="1213">
        <v>10599</v>
      </c>
      <c r="D36" s="1213">
        <v>0.72</v>
      </c>
      <c r="E36" s="1215">
        <v>84693.86</v>
      </c>
      <c r="F36" s="1215">
        <v>2.2871125831199564</v>
      </c>
      <c r="G36" s="1213">
        <v>13053.88</v>
      </c>
      <c r="H36" s="1213">
        <v>7.9675</v>
      </c>
      <c r="I36" s="1215">
        <v>14141.73</v>
      </c>
      <c r="J36" s="1216">
        <v>4.355893481985585</v>
      </c>
    </row>
    <row r="37" spans="2:10" ht="12.75">
      <c r="B37" s="148" t="s">
        <v>928</v>
      </c>
      <c r="C37" s="1213">
        <v>16760</v>
      </c>
      <c r="D37" s="1213">
        <v>0.69</v>
      </c>
      <c r="E37" s="1217"/>
      <c r="F37" s="1224"/>
      <c r="G37" s="1213">
        <v>12385.49</v>
      </c>
      <c r="H37" s="1213">
        <v>7.5824</v>
      </c>
      <c r="I37" s="1217"/>
      <c r="J37" s="1218"/>
    </row>
    <row r="38" spans="2:10" ht="12.75">
      <c r="B38" s="148" t="s">
        <v>929</v>
      </c>
      <c r="C38" s="1213">
        <v>16372.64</v>
      </c>
      <c r="D38" s="1213">
        <v>0.69</v>
      </c>
      <c r="E38" s="1217"/>
      <c r="F38" s="1224"/>
      <c r="G38" s="1213">
        <v>21007.6</v>
      </c>
      <c r="H38" s="1213">
        <v>8.88598</v>
      </c>
      <c r="I38" s="1217"/>
      <c r="J38" s="1218"/>
    </row>
    <row r="39" spans="2:10" ht="12.75">
      <c r="B39" s="148" t="s">
        <v>648</v>
      </c>
      <c r="C39" s="1213">
        <v>39224</v>
      </c>
      <c r="D39" s="1213">
        <v>0.75</v>
      </c>
      <c r="E39" s="1217"/>
      <c r="F39" s="1224"/>
      <c r="G39" s="1213">
        <v>13499.19</v>
      </c>
      <c r="H39" s="1213">
        <v>7.1385</v>
      </c>
      <c r="I39" s="1217"/>
      <c r="J39" s="1218"/>
    </row>
    <row r="40" spans="2:10" ht="12.75">
      <c r="B40" s="148" t="s">
        <v>649</v>
      </c>
      <c r="C40" s="1213">
        <v>20305</v>
      </c>
      <c r="D40" s="1213">
        <v>0.84</v>
      </c>
      <c r="E40" s="1217"/>
      <c r="F40" s="1224"/>
      <c r="G40" s="1213">
        <v>15336.19</v>
      </c>
      <c r="H40" s="1213">
        <v>6.9618</v>
      </c>
      <c r="I40" s="1217"/>
      <c r="J40" s="1218"/>
    </row>
    <row r="41" spans="2:10" ht="12.75">
      <c r="B41" s="149" t="s">
        <v>650</v>
      </c>
      <c r="C41" s="1214">
        <v>7692.6</v>
      </c>
      <c r="D41" s="1214">
        <v>0.86</v>
      </c>
      <c r="E41" s="1219"/>
      <c r="F41" s="1225"/>
      <c r="G41" s="1214">
        <v>9405.97</v>
      </c>
      <c r="H41" s="1214">
        <v>6.9719</v>
      </c>
      <c r="I41" s="1219"/>
      <c r="J41" s="1220"/>
    </row>
    <row r="42" spans="2:10" ht="13.5" thickBot="1">
      <c r="B42" s="861" t="s">
        <v>653</v>
      </c>
      <c r="C42" s="1222">
        <v>212768.56</v>
      </c>
      <c r="D42" s="1222">
        <v>1.28</v>
      </c>
      <c r="E42" s="1222">
        <v>259107.76</v>
      </c>
      <c r="F42" s="1226"/>
      <c r="G42" s="1227">
        <v>172898.30000000002</v>
      </c>
      <c r="H42" s="1227">
        <v>8.16</v>
      </c>
      <c r="I42" s="1227">
        <v>83405.40999999999</v>
      </c>
      <c r="J42" s="1221"/>
    </row>
    <row r="43" ht="13.5" thickTop="1">
      <c r="B43" s="36" t="s">
        <v>63</v>
      </c>
    </row>
    <row r="44" ht="12.75">
      <c r="B44" s="36"/>
    </row>
    <row r="48" ht="12.75">
      <c r="E48" s="690"/>
    </row>
  </sheetData>
  <sheetProtection/>
  <mergeCells count="19">
    <mergeCell ref="B1:J1"/>
    <mergeCell ref="M8:N8"/>
    <mergeCell ref="O8:P8"/>
    <mergeCell ref="B25:J25"/>
    <mergeCell ref="B2:P2"/>
    <mergeCell ref="B3:P3"/>
    <mergeCell ref="B7:B9"/>
    <mergeCell ref="C7:P7"/>
    <mergeCell ref="C8:D8"/>
    <mergeCell ref="E8:F8"/>
    <mergeCell ref="G8:H8"/>
    <mergeCell ref="I8:J8"/>
    <mergeCell ref="K8:L8"/>
    <mergeCell ref="G28:H28"/>
    <mergeCell ref="I28:J28"/>
    <mergeCell ref="B27:B29"/>
    <mergeCell ref="C27:F27"/>
    <mergeCell ref="C28:D28"/>
    <mergeCell ref="E28:F28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zoomScalePageLayoutView="0" workbookViewId="0" topLeftCell="A66">
      <selection activeCell="A66" sqref="A66:M66"/>
    </sheetView>
  </sheetViews>
  <sheetFormatPr defaultColWidth="9.140625" defaultRowHeight="12.75"/>
  <cols>
    <col min="1" max="1" width="3.140625" style="648" customWidth="1"/>
    <col min="2" max="2" width="2.7109375" style="648" customWidth="1"/>
    <col min="3" max="3" width="32.8515625" style="648" customWidth="1"/>
    <col min="4" max="4" width="9.8515625" style="648" hidden="1" customWidth="1"/>
    <col min="5" max="6" width="9.8515625" style="648" customWidth="1"/>
    <col min="7" max="9" width="9.140625" style="648" customWidth="1"/>
    <col min="10" max="10" width="9.8515625" style="648" customWidth="1"/>
    <col min="11" max="11" width="9.140625" style="648" customWidth="1"/>
    <col min="12" max="12" width="9.8515625" style="648" customWidth="1"/>
    <col min="13" max="13" width="10.28125" style="648" customWidth="1"/>
    <col min="14" max="16384" width="9.140625" style="648" customWidth="1"/>
  </cols>
  <sheetData>
    <row r="1" spans="1:3" ht="12.75" customHeight="1" hidden="1">
      <c r="A1" s="1727" t="s">
        <v>555</v>
      </c>
      <c r="B1" s="1727"/>
      <c r="C1" s="1727"/>
    </row>
    <row r="2" spans="1:3" ht="12.75" customHeight="1" hidden="1">
      <c r="A2" s="1727" t="s">
        <v>324</v>
      </c>
      <c r="B2" s="1727"/>
      <c r="C2" s="1727"/>
    </row>
    <row r="3" spans="1:3" ht="12.75" customHeight="1" hidden="1">
      <c r="A3" s="1727" t="s">
        <v>865</v>
      </c>
      <c r="B3" s="1727"/>
      <c r="C3" s="1727"/>
    </row>
    <row r="4" spans="1:3" ht="5.25" customHeight="1" hidden="1">
      <c r="A4" s="78"/>
      <c r="B4" s="78"/>
      <c r="C4" s="78"/>
    </row>
    <row r="5" spans="1:3" ht="12.75" customHeight="1" hidden="1">
      <c r="A5" s="1727" t="s">
        <v>943</v>
      </c>
      <c r="B5" s="1727"/>
      <c r="C5" s="1727"/>
    </row>
    <row r="6" spans="1:3" ht="12.75" customHeight="1" hidden="1">
      <c r="A6" s="1727" t="s">
        <v>325</v>
      </c>
      <c r="B6" s="1727"/>
      <c r="C6" s="1727"/>
    </row>
    <row r="7" spans="1:3" ht="5.25" customHeight="1" hidden="1">
      <c r="A7" s="40"/>
      <c r="B7" s="40"/>
      <c r="C7" s="40"/>
    </row>
    <row r="8" spans="1:3" s="699" customFormat="1" ht="12.75" customHeight="1" hidden="1">
      <c r="A8" s="1781" t="s">
        <v>944</v>
      </c>
      <c r="B8" s="1782"/>
      <c r="C8" s="1783"/>
    </row>
    <row r="9" spans="1:3" s="699" customFormat="1" ht="12.75" customHeight="1" hidden="1">
      <c r="A9" s="1778" t="s">
        <v>326</v>
      </c>
      <c r="B9" s="1779"/>
      <c r="C9" s="1780"/>
    </row>
    <row r="10" spans="1:3" ht="12.75" hidden="1">
      <c r="A10" s="286" t="s">
        <v>327</v>
      </c>
      <c r="B10" s="287"/>
      <c r="C10" s="241"/>
    </row>
    <row r="11" spans="1:3" ht="12.75" hidden="1">
      <c r="A11" s="288"/>
      <c r="B11" s="281" t="s">
        <v>328</v>
      </c>
      <c r="C11" s="65"/>
    </row>
    <row r="12" spans="1:3" ht="12.75" hidden="1">
      <c r="A12" s="80"/>
      <c r="B12" s="281" t="s">
        <v>329</v>
      </c>
      <c r="C12" s="65"/>
    </row>
    <row r="13" spans="1:3" ht="12.75" hidden="1">
      <c r="A13" s="80"/>
      <c r="B13" s="281" t="s">
        <v>330</v>
      </c>
      <c r="C13" s="65"/>
    </row>
    <row r="14" spans="1:3" ht="12.75" hidden="1">
      <c r="A14" s="80"/>
      <c r="B14" s="281" t="s">
        <v>331</v>
      </c>
      <c r="C14" s="65"/>
    </row>
    <row r="15" spans="1:3" ht="12.75" hidden="1">
      <c r="A15" s="80"/>
      <c r="B15" s="36" t="s">
        <v>332</v>
      </c>
      <c r="C15" s="65"/>
    </row>
    <row r="16" spans="1:3" ht="12.75" hidden="1">
      <c r="A16" s="80"/>
      <c r="B16" s="36" t="s">
        <v>945</v>
      </c>
      <c r="C16" s="65"/>
    </row>
    <row r="17" spans="1:3" ht="7.5" customHeight="1" hidden="1">
      <c r="A17" s="289"/>
      <c r="B17" s="67"/>
      <c r="C17" s="66"/>
    </row>
    <row r="18" spans="1:3" ht="12.75" hidden="1">
      <c r="A18" s="288" t="s">
        <v>333</v>
      </c>
      <c r="B18" s="36"/>
      <c r="C18" s="65"/>
    </row>
    <row r="19" spans="1:3" ht="12.75" hidden="1">
      <c r="A19" s="288"/>
      <c r="B19" s="36" t="s">
        <v>946</v>
      </c>
      <c r="C19" s="65"/>
    </row>
    <row r="20" spans="1:3" ht="12.75" hidden="1">
      <c r="A20" s="80"/>
      <c r="B20" s="36" t="s">
        <v>334</v>
      </c>
      <c r="C20" s="65"/>
    </row>
    <row r="21" spans="1:3" ht="12.75" hidden="1">
      <c r="A21" s="80"/>
      <c r="B21" s="281" t="s">
        <v>947</v>
      </c>
      <c r="C21" s="65"/>
    </row>
    <row r="22" spans="1:3" ht="12.75" hidden="1">
      <c r="A22" s="290" t="s">
        <v>335</v>
      </c>
      <c r="B22" s="291"/>
      <c r="C22" s="292"/>
    </row>
    <row r="23" spans="1:3" ht="12.75" hidden="1">
      <c r="A23" s="288" t="s">
        <v>949</v>
      </c>
      <c r="B23" s="36"/>
      <c r="C23" s="65"/>
    </row>
    <row r="24" spans="1:3" ht="12.75" hidden="1">
      <c r="A24" s="80"/>
      <c r="B24" s="293" t="s">
        <v>950</v>
      </c>
      <c r="C24" s="65"/>
    </row>
    <row r="25" spans="1:3" ht="12.75" hidden="1">
      <c r="A25" s="80"/>
      <c r="B25" s="36" t="s">
        <v>951</v>
      </c>
      <c r="C25" s="65"/>
    </row>
    <row r="26" spans="1:3" ht="12.75" hidden="1">
      <c r="A26" s="80"/>
      <c r="B26" s="36" t="s">
        <v>952</v>
      </c>
      <c r="C26" s="65"/>
    </row>
    <row r="27" spans="1:3" ht="12.75" hidden="1">
      <c r="A27" s="80"/>
      <c r="B27" s="36"/>
      <c r="C27" s="65" t="s">
        <v>953</v>
      </c>
    </row>
    <row r="28" spans="1:3" ht="12.75" hidden="1">
      <c r="A28" s="80"/>
      <c r="B28" s="36"/>
      <c r="C28" s="65" t="s">
        <v>954</v>
      </c>
    </row>
    <row r="29" spans="1:3" ht="12.75" hidden="1">
      <c r="A29" s="80"/>
      <c r="B29" s="36"/>
      <c r="C29" s="65" t="s">
        <v>955</v>
      </c>
    </row>
    <row r="30" spans="1:3" ht="12.75" hidden="1">
      <c r="A30" s="80"/>
      <c r="B30" s="36"/>
      <c r="C30" s="65" t="s">
        <v>956</v>
      </c>
    </row>
    <row r="31" spans="1:3" ht="12.75" hidden="1">
      <c r="A31" s="80"/>
      <c r="B31" s="36"/>
      <c r="C31" s="65" t="s">
        <v>957</v>
      </c>
    </row>
    <row r="32" spans="1:3" ht="7.5" customHeight="1" hidden="1">
      <c r="A32" s="80"/>
      <c r="B32" s="36"/>
      <c r="C32" s="65"/>
    </row>
    <row r="33" spans="1:3" ht="12.75" hidden="1">
      <c r="A33" s="80"/>
      <c r="B33" s="293" t="s">
        <v>958</v>
      </c>
      <c r="C33" s="65"/>
    </row>
    <row r="34" spans="1:3" ht="12.75" hidden="1">
      <c r="A34" s="80"/>
      <c r="B34" s="36" t="s">
        <v>959</v>
      </c>
      <c r="C34" s="65"/>
    </row>
    <row r="35" spans="1:3" ht="12.75" hidden="1">
      <c r="A35" s="80"/>
      <c r="B35" s="281" t="s">
        <v>960</v>
      </c>
      <c r="C35" s="65"/>
    </row>
    <row r="36" spans="1:3" ht="12.75" hidden="1">
      <c r="A36" s="80"/>
      <c r="B36" s="281" t="s">
        <v>961</v>
      </c>
      <c r="C36" s="65"/>
    </row>
    <row r="37" spans="1:3" ht="12.75" hidden="1">
      <c r="A37" s="80"/>
      <c r="B37" s="281" t="s">
        <v>962</v>
      </c>
      <c r="C37" s="65"/>
    </row>
    <row r="38" spans="1:3" ht="12.75" hidden="1">
      <c r="A38" s="80"/>
      <c r="B38" s="281" t="s">
        <v>963</v>
      </c>
      <c r="C38" s="65"/>
    </row>
    <row r="39" spans="1:3" ht="7.5" customHeight="1" hidden="1">
      <c r="A39" s="289"/>
      <c r="B39" s="294"/>
      <c r="C39" s="66"/>
    </row>
    <row r="40" spans="1:3" s="700" customFormat="1" ht="12.75" hidden="1">
      <c r="A40" s="295"/>
      <c r="B40" s="296" t="s">
        <v>964</v>
      </c>
      <c r="C40" s="297"/>
    </row>
    <row r="41" spans="1:3" ht="12.75" hidden="1">
      <c r="A41" s="40" t="s">
        <v>336</v>
      </c>
      <c r="B41" s="36"/>
      <c r="C41" s="36"/>
    </row>
    <row r="42" spans="1:3" ht="12.75" hidden="1">
      <c r="A42" s="40"/>
      <c r="B42" s="36" t="s">
        <v>338</v>
      </c>
      <c r="C42" s="36"/>
    </row>
    <row r="43" spans="1:3" ht="12.75" hidden="1">
      <c r="A43" s="40"/>
      <c r="B43" s="36" t="s">
        <v>339</v>
      </c>
      <c r="C43" s="36"/>
    </row>
    <row r="44" spans="1:3" ht="12.75" hidden="1">
      <c r="A44" s="40"/>
      <c r="B44" s="36" t="s">
        <v>340</v>
      </c>
      <c r="C44" s="36"/>
    </row>
    <row r="45" spans="1:3" ht="12.75" hidden="1">
      <c r="A45" s="40"/>
      <c r="B45" s="36" t="s">
        <v>341</v>
      </c>
      <c r="C45" s="36"/>
    </row>
    <row r="46" spans="1:3" ht="12.75" hidden="1">
      <c r="A46" s="40"/>
      <c r="B46" s="36"/>
      <c r="C46" s="36"/>
    </row>
    <row r="47" spans="1:3" ht="12.75" hidden="1">
      <c r="A47" s="40" t="s">
        <v>342</v>
      </c>
      <c r="B47" s="36" t="s">
        <v>343</v>
      </c>
      <c r="C47" s="36"/>
    </row>
    <row r="48" spans="1:3" ht="12.75" hidden="1">
      <c r="A48" s="40"/>
      <c r="B48" s="36"/>
      <c r="C48" s="36" t="s">
        <v>950</v>
      </c>
    </row>
    <row r="49" spans="1:3" ht="12.75" hidden="1">
      <c r="A49" s="40"/>
      <c r="B49" s="36"/>
      <c r="C49" s="36" t="s">
        <v>952</v>
      </c>
    </row>
    <row r="50" spans="1:3" ht="12.75" hidden="1">
      <c r="A50" s="40"/>
      <c r="B50" s="36"/>
      <c r="C50" s="298" t="s">
        <v>954</v>
      </c>
    </row>
    <row r="51" spans="1:3" ht="12.75" hidden="1">
      <c r="A51" s="40"/>
      <c r="B51" s="36"/>
      <c r="C51" s="298" t="s">
        <v>955</v>
      </c>
    </row>
    <row r="52" spans="1:3" ht="12.75" hidden="1">
      <c r="A52" s="40"/>
      <c r="B52" s="36"/>
      <c r="C52" s="298" t="s">
        <v>956</v>
      </c>
    </row>
    <row r="53" spans="1:3" ht="12.75" hidden="1">
      <c r="A53" s="40"/>
      <c r="B53" s="36"/>
      <c r="C53" s="298" t="s">
        <v>344</v>
      </c>
    </row>
    <row r="54" spans="1:3" ht="12.75" hidden="1">
      <c r="A54" s="40"/>
      <c r="B54" s="36"/>
      <c r="C54" s="298" t="s">
        <v>345</v>
      </c>
    </row>
    <row r="55" spans="1:3" ht="12.75" hidden="1">
      <c r="A55" s="40"/>
      <c r="B55" s="36"/>
      <c r="C55" s="298" t="s">
        <v>346</v>
      </c>
    </row>
    <row r="56" spans="1:3" ht="12.75" hidden="1">
      <c r="A56" s="40"/>
      <c r="B56" s="36"/>
      <c r="C56" s="298" t="s">
        <v>347</v>
      </c>
    </row>
    <row r="57" spans="1:3" ht="12.75" hidden="1">
      <c r="A57" s="40"/>
      <c r="B57" s="36"/>
      <c r="C57" s="36" t="s">
        <v>958</v>
      </c>
    </row>
    <row r="58" spans="1:3" ht="12.75" hidden="1">
      <c r="A58" s="40"/>
      <c r="B58" s="36"/>
      <c r="C58" s="36" t="s">
        <v>959</v>
      </c>
    </row>
    <row r="59" spans="1:3" ht="12.75" hidden="1">
      <c r="A59" s="40"/>
      <c r="B59" s="36"/>
      <c r="C59" s="282" t="s">
        <v>348</v>
      </c>
    </row>
    <row r="60" spans="1:3" ht="12.75" hidden="1">
      <c r="A60" s="40"/>
      <c r="B60" s="36"/>
      <c r="C60" s="282" t="s">
        <v>349</v>
      </c>
    </row>
    <row r="61" spans="1:3" ht="12.75" hidden="1">
      <c r="A61" s="40"/>
      <c r="B61" s="36"/>
      <c r="C61" s="281" t="s">
        <v>962</v>
      </c>
    </row>
    <row r="62" spans="1:3" ht="12.75" hidden="1">
      <c r="A62" s="40"/>
      <c r="B62" s="36"/>
      <c r="C62" s="281"/>
    </row>
    <row r="63" spans="1:3" ht="12.75" hidden="1">
      <c r="A63" s="280" t="s">
        <v>978</v>
      </c>
      <c r="B63" s="36"/>
      <c r="C63" s="36"/>
    </row>
    <row r="64" spans="1:3" ht="12.75" hidden="1">
      <c r="A64" s="280" t="s">
        <v>979</v>
      </c>
      <c r="B64" s="36"/>
      <c r="C64" s="36"/>
    </row>
    <row r="65" spans="2:3" ht="12.75" hidden="1">
      <c r="B65" s="652"/>
      <c r="C65" s="652"/>
    </row>
    <row r="66" spans="1:13" ht="15.75" customHeight="1">
      <c r="A66" s="1750" t="s">
        <v>696</v>
      </c>
      <c r="B66" s="1750"/>
      <c r="C66" s="1750"/>
      <c r="D66" s="1750"/>
      <c r="E66" s="1750"/>
      <c r="F66" s="1750"/>
      <c r="G66" s="1750"/>
      <c r="H66" s="1750"/>
      <c r="I66" s="1750"/>
      <c r="J66" s="1750"/>
      <c r="K66" s="1750"/>
      <c r="L66" s="1750"/>
      <c r="M66" s="1750"/>
    </row>
    <row r="67" spans="1:13" ht="15.75">
      <c r="A67" s="1726" t="s">
        <v>943</v>
      </c>
      <c r="B67" s="1726"/>
      <c r="C67" s="1726"/>
      <c r="D67" s="1726"/>
      <c r="E67" s="1726"/>
      <c r="F67" s="1726"/>
      <c r="G67" s="1726"/>
      <c r="H67" s="1726"/>
      <c r="I67" s="1726"/>
      <c r="J67" s="1726"/>
      <c r="K67" s="1726"/>
      <c r="L67" s="1726"/>
      <c r="M67" s="1726"/>
    </row>
    <row r="68" spans="1:13" ht="13.5" thickBot="1">
      <c r="A68" s="1777" t="s">
        <v>980</v>
      </c>
      <c r="B68" s="1777"/>
      <c r="C68" s="1777"/>
      <c r="D68" s="1777"/>
      <c r="E68" s="1777"/>
      <c r="F68" s="1777"/>
      <c r="G68" s="1777"/>
      <c r="H68" s="1777"/>
      <c r="I68" s="1777"/>
      <c r="J68" s="1777"/>
      <c r="K68" s="1777"/>
      <c r="L68" s="1777"/>
      <c r="M68" s="1777"/>
    </row>
    <row r="69" spans="1:13" ht="12.75" customHeight="1" thickTop="1">
      <c r="A69" s="1771" t="s">
        <v>944</v>
      </c>
      <c r="B69" s="1772"/>
      <c r="C69" s="1773"/>
      <c r="D69" s="701">
        <v>2010</v>
      </c>
      <c r="E69" s="701">
        <v>2011</v>
      </c>
      <c r="F69" s="511">
        <v>2012</v>
      </c>
      <c r="G69" s="883">
        <v>2012</v>
      </c>
      <c r="H69" s="511">
        <v>2012</v>
      </c>
      <c r="I69" s="511">
        <v>2012</v>
      </c>
      <c r="J69" s="511">
        <v>2012</v>
      </c>
      <c r="K69" s="1635">
        <v>2012</v>
      </c>
      <c r="L69" s="1651">
        <v>2013</v>
      </c>
      <c r="M69" s="1230">
        <v>2013</v>
      </c>
    </row>
    <row r="70" spans="1:13" ht="12.75">
      <c r="A70" s="1774" t="s">
        <v>981</v>
      </c>
      <c r="B70" s="1775"/>
      <c r="C70" s="1776"/>
      <c r="D70" s="702" t="s">
        <v>778</v>
      </c>
      <c r="E70" s="702" t="s">
        <v>778</v>
      </c>
      <c r="F70" s="703" t="s">
        <v>778</v>
      </c>
      <c r="G70" s="884" t="s">
        <v>483</v>
      </c>
      <c r="H70" s="703" t="s">
        <v>640</v>
      </c>
      <c r="I70" s="703" t="s">
        <v>641</v>
      </c>
      <c r="J70" s="703" t="s">
        <v>642</v>
      </c>
      <c r="K70" s="1636" t="s">
        <v>643</v>
      </c>
      <c r="L70" s="1652" t="s">
        <v>644</v>
      </c>
      <c r="M70" s="1231" t="s">
        <v>645</v>
      </c>
    </row>
    <row r="71" spans="1:13" ht="12.75">
      <c r="A71" s="512" t="s">
        <v>982</v>
      </c>
      <c r="B71" s="36"/>
      <c r="C71" s="65"/>
      <c r="D71" s="84"/>
      <c r="E71" s="84"/>
      <c r="F71" s="83"/>
      <c r="G71" s="885"/>
      <c r="H71" s="83"/>
      <c r="I71" s="83"/>
      <c r="J71" s="83"/>
      <c r="K71" s="1637"/>
      <c r="L71" s="1653"/>
      <c r="M71" s="1644"/>
    </row>
    <row r="72" spans="1:13" ht="12.75">
      <c r="A72" s="512"/>
      <c r="B72" s="36" t="s">
        <v>946</v>
      </c>
      <c r="C72" s="65"/>
      <c r="D72" s="704"/>
      <c r="E72" s="704"/>
      <c r="F72" s="686"/>
      <c r="G72" s="652"/>
      <c r="H72" s="686"/>
      <c r="I72" s="686"/>
      <c r="J72" s="686"/>
      <c r="K72" s="1638"/>
      <c r="L72" s="1654"/>
      <c r="M72" s="1645"/>
    </row>
    <row r="73" spans="1:13" ht="12.75">
      <c r="A73" s="512"/>
      <c r="B73" s="36" t="s">
        <v>667</v>
      </c>
      <c r="C73" s="65"/>
      <c r="D73" s="84">
        <v>5.5</v>
      </c>
      <c r="E73" s="84">
        <v>5.5</v>
      </c>
      <c r="F73" s="83">
        <v>5</v>
      </c>
      <c r="G73" s="885">
        <v>5</v>
      </c>
      <c r="H73" s="83">
        <v>6</v>
      </c>
      <c r="I73" s="83">
        <v>6</v>
      </c>
      <c r="J73" s="83">
        <v>6</v>
      </c>
      <c r="K73" s="1638">
        <v>6</v>
      </c>
      <c r="L73" s="1654">
        <v>6</v>
      </c>
      <c r="M73" s="1645">
        <v>6</v>
      </c>
    </row>
    <row r="74" spans="1:13" ht="12.75">
      <c r="A74" s="512"/>
      <c r="B74" s="36" t="s">
        <v>668</v>
      </c>
      <c r="C74" s="65"/>
      <c r="D74" s="84">
        <v>5.5</v>
      </c>
      <c r="E74" s="84">
        <v>5.5</v>
      </c>
      <c r="F74" s="83">
        <v>5</v>
      </c>
      <c r="G74" s="885">
        <v>5</v>
      </c>
      <c r="H74" s="83">
        <v>5.5</v>
      </c>
      <c r="I74" s="83">
        <v>5.5</v>
      </c>
      <c r="J74" s="83">
        <v>5.5</v>
      </c>
      <c r="K74" s="1638">
        <v>5.5</v>
      </c>
      <c r="L74" s="1654">
        <v>5.5</v>
      </c>
      <c r="M74" s="1645">
        <v>5.5</v>
      </c>
    </row>
    <row r="75" spans="1:13" ht="12.75">
      <c r="A75" s="512"/>
      <c r="B75" s="36" t="s">
        <v>804</v>
      </c>
      <c r="C75" s="65"/>
      <c r="D75" s="84">
        <v>5.5</v>
      </c>
      <c r="E75" s="84">
        <v>5.5</v>
      </c>
      <c r="F75" s="83">
        <v>5</v>
      </c>
      <c r="G75" s="885">
        <v>5</v>
      </c>
      <c r="H75" s="83">
        <v>5</v>
      </c>
      <c r="I75" s="83">
        <v>5</v>
      </c>
      <c r="J75" s="83">
        <v>5</v>
      </c>
      <c r="K75" s="1638">
        <v>5</v>
      </c>
      <c r="L75" s="1654">
        <v>5</v>
      </c>
      <c r="M75" s="1645">
        <v>5</v>
      </c>
    </row>
    <row r="76" spans="1:13" ht="12.75">
      <c r="A76" s="152"/>
      <c r="B76" s="36" t="s">
        <v>983</v>
      </c>
      <c r="C76" s="65"/>
      <c r="D76" s="84">
        <v>6.5</v>
      </c>
      <c r="E76" s="84">
        <v>7</v>
      </c>
      <c r="F76" s="83">
        <v>7</v>
      </c>
      <c r="G76" s="885">
        <v>8</v>
      </c>
      <c r="H76" s="83">
        <v>8</v>
      </c>
      <c r="I76" s="83">
        <v>8</v>
      </c>
      <c r="J76" s="83">
        <v>8</v>
      </c>
      <c r="K76" s="1638">
        <v>8</v>
      </c>
      <c r="L76" s="1654">
        <v>8</v>
      </c>
      <c r="M76" s="1645">
        <v>8</v>
      </c>
    </row>
    <row r="77" spans="1:13" ht="12.75" customHeight="1" hidden="1">
      <c r="A77" s="151"/>
      <c r="B77" s="294" t="s">
        <v>947</v>
      </c>
      <c r="C77" s="66"/>
      <c r="D77" s="705"/>
      <c r="E77" s="705"/>
      <c r="F77" s="706"/>
      <c r="G77" s="646"/>
      <c r="H77" s="706"/>
      <c r="I77" s="706"/>
      <c r="J77" s="706"/>
      <c r="K77" s="1639"/>
      <c r="L77" s="1655"/>
      <c r="M77" s="1646"/>
    </row>
    <row r="78" spans="1:13" s="652" customFormat="1" ht="12.75">
      <c r="A78" s="152"/>
      <c r="B78" s="36" t="s">
        <v>984</v>
      </c>
      <c r="C78" s="65"/>
      <c r="D78" s="705"/>
      <c r="E78" s="705"/>
      <c r="F78" s="706"/>
      <c r="G78" s="646"/>
      <c r="H78" s="706"/>
      <c r="I78" s="706"/>
      <c r="J78" s="706"/>
      <c r="K78" s="1639"/>
      <c r="L78" s="1655"/>
      <c r="M78" s="1646"/>
    </row>
    <row r="79" spans="1:13" s="652" customFormat="1" ht="12.75">
      <c r="A79" s="152"/>
      <c r="B79" s="36"/>
      <c r="C79" s="65" t="s">
        <v>1238</v>
      </c>
      <c r="D79" s="705"/>
      <c r="E79" s="84">
        <v>1.5</v>
      </c>
      <c r="F79" s="83">
        <v>1.5</v>
      </c>
      <c r="G79" s="885">
        <v>1.5</v>
      </c>
      <c r="H79" s="83">
        <v>1.5</v>
      </c>
      <c r="I79" s="83">
        <v>1.5</v>
      </c>
      <c r="J79" s="83">
        <v>1.5</v>
      </c>
      <c r="K79" s="1638">
        <v>1.5</v>
      </c>
      <c r="L79" s="1654">
        <v>1.5</v>
      </c>
      <c r="M79" s="1645">
        <v>1.5</v>
      </c>
    </row>
    <row r="80" spans="1:13" s="652" customFormat="1" ht="12.75">
      <c r="A80" s="152"/>
      <c r="B80" s="36"/>
      <c r="C80" s="65" t="s">
        <v>1239</v>
      </c>
      <c r="D80" s="705"/>
      <c r="E80" s="86">
        <v>7</v>
      </c>
      <c r="F80" s="77">
        <v>7</v>
      </c>
      <c r="G80" s="886">
        <v>6</v>
      </c>
      <c r="H80" s="77">
        <v>6</v>
      </c>
      <c r="I80" s="77">
        <v>6</v>
      </c>
      <c r="J80" s="77">
        <v>6</v>
      </c>
      <c r="K80" s="1640">
        <v>6</v>
      </c>
      <c r="L80" s="1656">
        <v>6</v>
      </c>
      <c r="M80" s="1647">
        <v>6</v>
      </c>
    </row>
    <row r="81" spans="1:13" s="652" customFormat="1" ht="12.75" customHeight="1" hidden="1">
      <c r="A81" s="152"/>
      <c r="B81" s="36"/>
      <c r="C81" s="65" t="s">
        <v>985</v>
      </c>
      <c r="D81" s="84">
        <v>1.5</v>
      </c>
      <c r="E81" s="84">
        <v>1.5</v>
      </c>
      <c r="F81" s="83">
        <v>1.5</v>
      </c>
      <c r="G81" s="885">
        <v>1.5</v>
      </c>
      <c r="H81" s="83">
        <v>1.5</v>
      </c>
      <c r="I81" s="83">
        <v>1.5</v>
      </c>
      <c r="J81" s="83"/>
      <c r="K81" s="1638"/>
      <c r="L81" s="1654"/>
      <c r="M81" s="1645"/>
    </row>
    <row r="82" spans="1:13" s="652" customFormat="1" ht="12.75" customHeight="1" hidden="1">
      <c r="A82" s="152"/>
      <c r="B82" s="36"/>
      <c r="C82" s="65" t="s">
        <v>987</v>
      </c>
      <c r="D82" s="86">
        <v>2</v>
      </c>
      <c r="E82" s="83">
        <v>1.5</v>
      </c>
      <c r="F82" s="83">
        <v>1.5</v>
      </c>
      <c r="G82" s="885">
        <v>1.5</v>
      </c>
      <c r="H82" s="83">
        <v>1.5</v>
      </c>
      <c r="I82" s="83">
        <v>1.5</v>
      </c>
      <c r="J82" s="83"/>
      <c r="K82" s="1638"/>
      <c r="L82" s="1654"/>
      <c r="M82" s="1645"/>
    </row>
    <row r="83" spans="1:13" s="652" customFormat="1" ht="12.75" customHeight="1" hidden="1">
      <c r="A83" s="152"/>
      <c r="B83" s="36"/>
      <c r="C83" s="65" t="s">
        <v>986</v>
      </c>
      <c r="D83" s="84">
        <v>3.5</v>
      </c>
      <c r="E83" s="84">
        <v>1.5</v>
      </c>
      <c r="F83" s="83">
        <v>1.5</v>
      </c>
      <c r="G83" s="885">
        <v>1.5</v>
      </c>
      <c r="H83" s="83">
        <v>1.5</v>
      </c>
      <c r="I83" s="83">
        <v>1.5</v>
      </c>
      <c r="J83" s="83"/>
      <c r="K83" s="1638"/>
      <c r="L83" s="1654"/>
      <c r="M83" s="1645"/>
    </row>
    <row r="84" spans="1:13" s="652" customFormat="1" ht="12.75">
      <c r="A84" s="152"/>
      <c r="B84" s="36"/>
      <c r="C84" s="65" t="s">
        <v>988</v>
      </c>
      <c r="D84" s="707" t="s">
        <v>810</v>
      </c>
      <c r="E84" s="707" t="s">
        <v>810</v>
      </c>
      <c r="F84" s="510" t="s">
        <v>810</v>
      </c>
      <c r="G84" s="887" t="s">
        <v>810</v>
      </c>
      <c r="H84" s="510" t="s">
        <v>810</v>
      </c>
      <c r="I84" s="510" t="s">
        <v>810</v>
      </c>
      <c r="J84" s="510" t="s">
        <v>810</v>
      </c>
      <c r="K84" s="1641" t="s">
        <v>810</v>
      </c>
      <c r="L84" s="1657" t="s">
        <v>810</v>
      </c>
      <c r="M84" s="1648" t="s">
        <v>810</v>
      </c>
    </row>
    <row r="85" spans="1:13" s="652" customFormat="1" ht="12.75">
      <c r="A85" s="152"/>
      <c r="B85" s="36" t="s">
        <v>1240</v>
      </c>
      <c r="C85" s="65"/>
      <c r="D85" s="707"/>
      <c r="E85" s="840"/>
      <c r="F85" s="841"/>
      <c r="G85" s="887">
        <v>8</v>
      </c>
      <c r="H85" s="510">
        <v>8</v>
      </c>
      <c r="I85" s="510">
        <v>8</v>
      </c>
      <c r="J85" s="510">
        <v>8</v>
      </c>
      <c r="K85" s="1641">
        <v>8</v>
      </c>
      <c r="L85" s="1657">
        <v>8</v>
      </c>
      <c r="M85" s="1648">
        <v>8</v>
      </c>
    </row>
    <row r="86" spans="1:13" ht="12.75" customHeight="1">
      <c r="A86" s="151"/>
      <c r="B86" s="67" t="s">
        <v>1241</v>
      </c>
      <c r="C86" s="66"/>
      <c r="D86" s="708">
        <v>3</v>
      </c>
      <c r="E86" s="708">
        <v>3</v>
      </c>
      <c r="F86" s="709">
        <v>3</v>
      </c>
      <c r="G86" s="888"/>
      <c r="H86" s="892"/>
      <c r="I86" s="892"/>
      <c r="J86" s="892"/>
      <c r="K86" s="1642"/>
      <c r="L86" s="1658"/>
      <c r="M86" s="1649"/>
    </row>
    <row r="87" spans="1:13" ht="12.75">
      <c r="A87" s="512" t="s">
        <v>989</v>
      </c>
      <c r="B87" s="36"/>
      <c r="C87" s="65"/>
      <c r="D87" s="82"/>
      <c r="E87" s="82"/>
      <c r="F87" s="81"/>
      <c r="G87" s="25"/>
      <c r="H87" s="81"/>
      <c r="I87" s="81"/>
      <c r="J87" s="81"/>
      <c r="K87" s="1641"/>
      <c r="L87" s="1657"/>
      <c r="M87" s="1648"/>
    </row>
    <row r="88" spans="1:13" ht="12.75">
      <c r="A88" s="512"/>
      <c r="B88" s="281" t="s">
        <v>990</v>
      </c>
      <c r="C88" s="65"/>
      <c r="D88" s="82">
        <v>8.7</v>
      </c>
      <c r="E88" s="81">
        <v>8.08</v>
      </c>
      <c r="F88" s="81">
        <v>0.1</v>
      </c>
      <c r="G88" s="25">
        <v>0.03</v>
      </c>
      <c r="H88" s="81">
        <v>0.07</v>
      </c>
      <c r="I88" s="81">
        <v>0.11523975903614458</v>
      </c>
      <c r="J88" s="81">
        <v>0.101</v>
      </c>
      <c r="K88" s="1643">
        <v>0.15</v>
      </c>
      <c r="L88" s="1659">
        <v>0.255521686746988</v>
      </c>
      <c r="M88" s="1650">
        <v>0.5549</v>
      </c>
    </row>
    <row r="89" spans="1:13" ht="12.75">
      <c r="A89" s="152"/>
      <c r="B89" s="281" t="s">
        <v>991</v>
      </c>
      <c r="C89" s="65"/>
      <c r="D89" s="82">
        <v>8.13</v>
      </c>
      <c r="E89" s="81">
        <v>8.52</v>
      </c>
      <c r="F89" s="81">
        <v>1.15</v>
      </c>
      <c r="G89" s="25">
        <v>0.18</v>
      </c>
      <c r="H89" s="81">
        <v>0.15</v>
      </c>
      <c r="I89" s="81">
        <v>0.30955867507886436</v>
      </c>
      <c r="J89" s="81">
        <v>0.60496</v>
      </c>
      <c r="K89" s="1643">
        <v>0.74</v>
      </c>
      <c r="L89" s="1659">
        <v>1.516876094570928</v>
      </c>
      <c r="M89" s="1650">
        <v>1.9281166666666665</v>
      </c>
    </row>
    <row r="90" spans="1:13" ht="12.75">
      <c r="A90" s="152"/>
      <c r="B90" s="281" t="s">
        <v>992</v>
      </c>
      <c r="C90" s="65"/>
      <c r="D90" s="710">
        <v>8.28</v>
      </c>
      <c r="E90" s="81">
        <v>8.59</v>
      </c>
      <c r="F90" s="711">
        <v>1.96</v>
      </c>
      <c r="G90" s="889">
        <v>0</v>
      </c>
      <c r="H90" s="81">
        <v>0.79</v>
      </c>
      <c r="I90" s="81">
        <v>0.525453846153846</v>
      </c>
      <c r="J90" s="81">
        <v>0.8676</v>
      </c>
      <c r="K90" s="1643">
        <v>1.46</v>
      </c>
      <c r="L90" s="1659">
        <v>2.116620867955636</v>
      </c>
      <c r="M90" s="1650" t="s">
        <v>831</v>
      </c>
    </row>
    <row r="91" spans="1:13" ht="12.75">
      <c r="A91" s="152"/>
      <c r="B91" s="281" t="s">
        <v>993</v>
      </c>
      <c r="C91" s="65"/>
      <c r="D91" s="82">
        <v>7.28</v>
      </c>
      <c r="E91" s="81">
        <v>8.6105</v>
      </c>
      <c r="F91" s="711">
        <v>2.72</v>
      </c>
      <c r="G91" s="889">
        <v>0</v>
      </c>
      <c r="H91" s="81">
        <v>1.16</v>
      </c>
      <c r="I91" s="81">
        <v>0.9252607723577234</v>
      </c>
      <c r="J91" s="81">
        <v>1.4799466666666667</v>
      </c>
      <c r="K91" s="1643">
        <v>2.11</v>
      </c>
      <c r="L91" s="1659">
        <v>2.2628798206278025</v>
      </c>
      <c r="M91" s="1650" t="s">
        <v>831</v>
      </c>
    </row>
    <row r="92" spans="1:13" s="652" customFormat="1" ht="12.75">
      <c r="A92" s="152"/>
      <c r="B92" s="36" t="s">
        <v>945</v>
      </c>
      <c r="C92" s="65"/>
      <c r="D92" s="82" t="s">
        <v>455</v>
      </c>
      <c r="E92" s="81" t="s">
        <v>524</v>
      </c>
      <c r="F92" s="81" t="s">
        <v>524</v>
      </c>
      <c r="G92" s="25" t="s">
        <v>1242</v>
      </c>
      <c r="H92" s="81" t="s">
        <v>524</v>
      </c>
      <c r="I92" s="81" t="s">
        <v>1242</v>
      </c>
      <c r="J92" s="81" t="s">
        <v>524</v>
      </c>
      <c r="K92" s="1643" t="s">
        <v>1242</v>
      </c>
      <c r="L92" s="1659" t="s">
        <v>1349</v>
      </c>
      <c r="M92" s="1650" t="s">
        <v>1349</v>
      </c>
    </row>
    <row r="93" spans="1:13" ht="12.75">
      <c r="A93" s="152"/>
      <c r="B93" s="36" t="s">
        <v>994</v>
      </c>
      <c r="C93" s="65"/>
      <c r="D93" s="82" t="s">
        <v>525</v>
      </c>
      <c r="E93" s="81" t="s">
        <v>456</v>
      </c>
      <c r="F93" s="81" t="s">
        <v>456</v>
      </c>
      <c r="G93" s="890" t="s">
        <v>1243</v>
      </c>
      <c r="H93" s="893" t="s">
        <v>456</v>
      </c>
      <c r="I93" s="893" t="s">
        <v>456</v>
      </c>
      <c r="J93" s="893" t="s">
        <v>456</v>
      </c>
      <c r="K93" s="1643" t="s">
        <v>456</v>
      </c>
      <c r="L93" s="1660" t="s">
        <v>456</v>
      </c>
      <c r="M93" s="1650" t="s">
        <v>456</v>
      </c>
    </row>
    <row r="94" spans="1:13" s="651" customFormat="1" ht="12.75">
      <c r="A94" s="712" t="s">
        <v>1244</v>
      </c>
      <c r="B94" s="713"/>
      <c r="C94" s="714"/>
      <c r="D94" s="715">
        <v>6.57</v>
      </c>
      <c r="E94" s="715">
        <v>8.22</v>
      </c>
      <c r="F94" s="715">
        <v>0.86</v>
      </c>
      <c r="G94" s="891">
        <v>0.45</v>
      </c>
      <c r="H94" s="715">
        <v>0.34</v>
      </c>
      <c r="I94" s="715">
        <v>0.32673033901946913</v>
      </c>
      <c r="J94" s="715">
        <v>0.4482135769817325</v>
      </c>
      <c r="K94" s="1661">
        <v>0.57</v>
      </c>
      <c r="L94" s="1663">
        <v>0.71</v>
      </c>
      <c r="M94" s="1662">
        <v>2.2871125831199564</v>
      </c>
    </row>
    <row r="95" spans="1:3" ht="15.75" customHeight="1" hidden="1">
      <c r="A95" s="280" t="s">
        <v>978</v>
      </c>
      <c r="B95" s="36"/>
      <c r="C95" s="36"/>
    </row>
    <row r="96" spans="1:3" ht="15.75" customHeight="1">
      <c r="A96" s="716" t="s">
        <v>1245</v>
      </c>
      <c r="B96" s="36"/>
      <c r="C96" s="36"/>
    </row>
    <row r="97" spans="1:10" ht="30" customHeight="1">
      <c r="A97" s="1768" t="s">
        <v>1246</v>
      </c>
      <c r="B97" s="1768"/>
      <c r="C97" s="1768"/>
      <c r="D97" s="1768"/>
      <c r="E97" s="1768"/>
      <c r="F97" s="1768"/>
      <c r="G97" s="1768"/>
      <c r="H97" s="1768"/>
      <c r="I97" s="1768"/>
      <c r="J97" s="1768"/>
    </row>
    <row r="98" spans="1:7" ht="12.75">
      <c r="A98" s="1770" t="s">
        <v>1247</v>
      </c>
      <c r="B98" s="1770"/>
      <c r="C98" s="1770"/>
      <c r="D98" s="1770"/>
      <c r="E98" s="1770"/>
      <c r="F98" s="1770"/>
      <c r="G98" s="1770"/>
    </row>
    <row r="99" spans="1:3" ht="12.75">
      <c r="A99" s="1769"/>
      <c r="B99" s="1770"/>
      <c r="C99" s="1770"/>
    </row>
    <row r="100" spans="1:3" ht="12.75">
      <c r="A100" s="293"/>
      <c r="B100" s="36"/>
      <c r="C100" s="36"/>
    </row>
    <row r="101" spans="1:3" ht="12.75">
      <c r="A101" s="293"/>
      <c r="B101" s="36"/>
      <c r="C101" s="36"/>
    </row>
    <row r="102" spans="1:3" ht="12.75">
      <c r="A102" s="36"/>
      <c r="B102" s="36"/>
      <c r="C102" s="36"/>
    </row>
    <row r="103" spans="1:3" ht="12.75">
      <c r="A103" s="36"/>
      <c r="B103" s="281"/>
      <c r="C103" s="36"/>
    </row>
    <row r="104" spans="1:3" ht="12.75">
      <c r="A104" s="36"/>
      <c r="B104" s="36"/>
      <c r="C104" s="36"/>
    </row>
    <row r="105" spans="1:3" ht="12.75">
      <c r="A105" s="36"/>
      <c r="B105" s="36"/>
      <c r="C105" s="36"/>
    </row>
    <row r="106" spans="1:3" ht="12.75">
      <c r="A106" s="36"/>
      <c r="B106" s="36"/>
      <c r="C106" s="36"/>
    </row>
    <row r="107" spans="1:3" ht="12.75">
      <c r="A107" s="36"/>
      <c r="B107" s="36"/>
      <c r="C107" s="36"/>
    </row>
    <row r="108" spans="1:3" ht="12.75">
      <c r="A108" s="36"/>
      <c r="B108" s="36"/>
      <c r="C108" s="36"/>
    </row>
    <row r="109" spans="1:3" ht="12.75">
      <c r="A109" s="36"/>
      <c r="B109" s="36"/>
      <c r="C109" s="36"/>
    </row>
    <row r="110" spans="1:3" ht="12.75">
      <c r="A110" s="293"/>
      <c r="B110" s="36"/>
      <c r="C110" s="36"/>
    </row>
    <row r="111" spans="1:3" ht="12.75">
      <c r="A111" s="293"/>
      <c r="B111" s="281"/>
      <c r="C111" s="36"/>
    </row>
    <row r="112" spans="1:3" ht="12.75">
      <c r="A112" s="36"/>
      <c r="B112" s="281"/>
      <c r="C112" s="36"/>
    </row>
    <row r="113" spans="1:3" ht="12.75">
      <c r="A113" s="36"/>
      <c r="B113" s="281"/>
      <c r="C113" s="36"/>
    </row>
    <row r="114" spans="1:3" ht="12.75">
      <c r="A114" s="36"/>
      <c r="B114" s="281"/>
      <c r="C114" s="36"/>
    </row>
    <row r="115" spans="1:3" ht="12.75">
      <c r="A115" s="36"/>
      <c r="B115" s="36"/>
      <c r="C115" s="36"/>
    </row>
    <row r="116" spans="1:3" ht="12.75">
      <c r="A116" s="36"/>
      <c r="B116" s="36"/>
      <c r="C116" s="36"/>
    </row>
    <row r="117" spans="1:3" ht="12.75">
      <c r="A117" s="54"/>
      <c r="B117" s="300"/>
      <c r="C117" s="301"/>
    </row>
    <row r="118" spans="1:3" ht="12.75">
      <c r="A118" s="293"/>
      <c r="B118" s="36"/>
      <c r="C118" s="36"/>
    </row>
    <row r="119" spans="1:3" ht="12.75">
      <c r="A119" s="36"/>
      <c r="B119" s="293"/>
      <c r="C119" s="36"/>
    </row>
    <row r="120" spans="1:3" ht="12.75">
      <c r="A120" s="36"/>
      <c r="B120" s="36"/>
      <c r="C120" s="36"/>
    </row>
    <row r="121" spans="1:3" ht="12.75">
      <c r="A121" s="36"/>
      <c r="B121" s="36"/>
      <c r="C121" s="36"/>
    </row>
    <row r="122" spans="1:3" ht="12.75">
      <c r="A122" s="36"/>
      <c r="B122" s="36"/>
      <c r="C122" s="36"/>
    </row>
    <row r="123" spans="1:3" ht="12.75">
      <c r="A123" s="36"/>
      <c r="B123" s="36"/>
      <c r="C123" s="36"/>
    </row>
    <row r="124" spans="1:3" ht="12.75">
      <c r="A124" s="36"/>
      <c r="B124" s="36"/>
      <c r="C124" s="36"/>
    </row>
    <row r="125" spans="1:3" ht="12.75">
      <c r="A125" s="36"/>
      <c r="B125" s="36"/>
      <c r="C125" s="36"/>
    </row>
    <row r="126" spans="1:3" ht="12.75">
      <c r="A126" s="36"/>
      <c r="B126" s="36"/>
      <c r="C126" s="36"/>
    </row>
    <row r="127" spans="1:3" ht="12.75">
      <c r="A127" s="36"/>
      <c r="B127" s="293"/>
      <c r="C127" s="36"/>
    </row>
    <row r="128" spans="1:3" ht="12.75">
      <c r="A128" s="36"/>
      <c r="B128" s="36"/>
      <c r="C128" s="36"/>
    </row>
    <row r="129" spans="1:3" ht="12.75">
      <c r="A129" s="36"/>
      <c r="B129" s="281"/>
      <c r="C129" s="36"/>
    </row>
    <row r="130" spans="1:3" ht="12.75">
      <c r="A130" s="36"/>
      <c r="B130" s="281"/>
      <c r="C130" s="36"/>
    </row>
    <row r="131" spans="1:3" ht="12.75">
      <c r="A131" s="36"/>
      <c r="B131" s="281"/>
      <c r="C131" s="36"/>
    </row>
    <row r="132" spans="1:3" ht="12.75">
      <c r="A132" s="36"/>
      <c r="B132" s="281"/>
      <c r="C132" s="36"/>
    </row>
    <row r="133" spans="1:3" ht="12.75">
      <c r="A133" s="302"/>
      <c r="B133" s="302"/>
      <c r="C133" s="54"/>
    </row>
    <row r="134" spans="1:3" ht="12.75">
      <c r="A134" s="281"/>
      <c r="B134" s="652"/>
      <c r="C134" s="652"/>
    </row>
    <row r="135" ht="12.75">
      <c r="A135" s="436"/>
    </row>
  </sheetData>
  <sheetProtection/>
  <mergeCells count="15">
    <mergeCell ref="A66:M66"/>
    <mergeCell ref="A9:C9"/>
    <mergeCell ref="A1:C1"/>
    <mergeCell ref="A2:C2"/>
    <mergeCell ref="A3:C3"/>
    <mergeCell ref="A5:C5"/>
    <mergeCell ref="A6:C6"/>
    <mergeCell ref="A8:C8"/>
    <mergeCell ref="A97:J97"/>
    <mergeCell ref="A99:C99"/>
    <mergeCell ref="A69:C69"/>
    <mergeCell ref="A70:C70"/>
    <mergeCell ref="A98:G98"/>
    <mergeCell ref="A67:M67"/>
    <mergeCell ref="A68:M68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784" t="s">
        <v>697</v>
      </c>
      <c r="B1" s="1784"/>
      <c r="C1" s="1784"/>
      <c r="D1" s="1784"/>
      <c r="E1" s="1784"/>
      <c r="F1" s="1784"/>
      <c r="G1" s="1784"/>
      <c r="H1" s="1784"/>
      <c r="I1" s="1784"/>
      <c r="J1" s="1784"/>
      <c r="K1" s="1784"/>
      <c r="L1" s="1784"/>
      <c r="M1" s="1784"/>
      <c r="N1" s="1784"/>
      <c r="O1" s="1784"/>
      <c r="P1" s="1784"/>
    </row>
    <row r="2" spans="1:16" ht="15.75">
      <c r="A2" s="1785" t="s">
        <v>1248</v>
      </c>
      <c r="B2" s="1785"/>
      <c r="C2" s="1785"/>
      <c r="D2" s="1785"/>
      <c r="E2" s="1785"/>
      <c r="F2" s="1785"/>
      <c r="G2" s="1785"/>
      <c r="H2" s="1785"/>
      <c r="I2" s="1785"/>
      <c r="J2" s="1785"/>
      <c r="K2" s="1785"/>
      <c r="L2" s="1785"/>
      <c r="M2" s="1785"/>
      <c r="N2" s="1785"/>
      <c r="O2" s="1785"/>
      <c r="P2" s="1785"/>
    </row>
    <row r="3" spans="1:4" ht="12.75" hidden="1">
      <c r="A3" s="1786" t="s">
        <v>1220</v>
      </c>
      <c r="B3" s="1786"/>
      <c r="C3" s="1786"/>
      <c r="D3" s="1786"/>
    </row>
    <row r="4" s="40" customFormat="1" ht="16.5" customHeight="1" thickBot="1">
      <c r="P4" s="812" t="s">
        <v>1249</v>
      </c>
    </row>
    <row r="5" spans="1:16" s="40" customFormat="1" ht="16.5" customHeight="1" thickTop="1">
      <c r="A5" s="1787" t="s">
        <v>772</v>
      </c>
      <c r="B5" s="1790" t="s">
        <v>936</v>
      </c>
      <c r="C5" s="1791"/>
      <c r="D5" s="1792"/>
      <c r="E5" s="1790" t="s">
        <v>520</v>
      </c>
      <c r="F5" s="1791"/>
      <c r="G5" s="1791"/>
      <c r="H5" s="1791"/>
      <c r="I5" s="1791"/>
      <c r="J5" s="1792"/>
      <c r="K5" s="1791" t="s">
        <v>365</v>
      </c>
      <c r="L5" s="1791"/>
      <c r="M5" s="1791"/>
      <c r="N5" s="1791"/>
      <c r="O5" s="1791"/>
      <c r="P5" s="1793"/>
    </row>
    <row r="6" spans="1:16" s="40" customFormat="1" ht="26.25" customHeight="1">
      <c r="A6" s="1788"/>
      <c r="B6" s="717"/>
      <c r="C6" s="718"/>
      <c r="D6" s="719"/>
      <c r="E6" s="1794" t="s">
        <v>937</v>
      </c>
      <c r="F6" s="1795"/>
      <c r="G6" s="1794" t="s">
        <v>938</v>
      </c>
      <c r="H6" s="1795"/>
      <c r="I6" s="1796" t="s">
        <v>939</v>
      </c>
      <c r="J6" s="1797"/>
      <c r="K6" s="1794" t="s">
        <v>937</v>
      </c>
      <c r="L6" s="1795"/>
      <c r="M6" s="1794" t="s">
        <v>938</v>
      </c>
      <c r="N6" s="1795"/>
      <c r="O6" s="1796" t="s">
        <v>939</v>
      </c>
      <c r="P6" s="1798"/>
    </row>
    <row r="7" spans="1:16" s="40" customFormat="1" ht="16.5" customHeight="1">
      <c r="A7" s="1789"/>
      <c r="B7" s="720" t="s">
        <v>937</v>
      </c>
      <c r="C7" s="721" t="s">
        <v>938</v>
      </c>
      <c r="D7" s="722" t="s">
        <v>939</v>
      </c>
      <c r="E7" s="723" t="s">
        <v>1250</v>
      </c>
      <c r="F7" s="723" t="s">
        <v>1251</v>
      </c>
      <c r="G7" s="723" t="s">
        <v>1250</v>
      </c>
      <c r="H7" s="723" t="s">
        <v>1251</v>
      </c>
      <c r="I7" s="723" t="s">
        <v>1250</v>
      </c>
      <c r="J7" s="723" t="s">
        <v>1251</v>
      </c>
      <c r="K7" s="723" t="s">
        <v>1250</v>
      </c>
      <c r="L7" s="723" t="s">
        <v>1251</v>
      </c>
      <c r="M7" s="723" t="s">
        <v>1250</v>
      </c>
      <c r="N7" s="723" t="s">
        <v>1251</v>
      </c>
      <c r="O7" s="723" t="s">
        <v>1250</v>
      </c>
      <c r="P7" s="724" t="s">
        <v>1251</v>
      </c>
    </row>
    <row r="8" spans="1:16" s="40" customFormat="1" ht="16.5" customHeight="1">
      <c r="A8" s="129" t="s">
        <v>921</v>
      </c>
      <c r="B8" s="157">
        <v>735.39</v>
      </c>
      <c r="C8" s="161">
        <v>0</v>
      </c>
      <c r="D8" s="156">
        <v>735.39</v>
      </c>
      <c r="E8" s="1236">
        <v>256.63</v>
      </c>
      <c r="F8" s="1234">
        <v>18375.275</v>
      </c>
      <c r="G8" s="1250">
        <v>0</v>
      </c>
      <c r="H8" s="1233">
        <v>0</v>
      </c>
      <c r="I8" s="1236">
        <v>256.63</v>
      </c>
      <c r="J8" s="1236">
        <v>18375.275</v>
      </c>
      <c r="K8" s="1232">
        <v>153</v>
      </c>
      <c r="L8" s="1236">
        <v>13561.61</v>
      </c>
      <c r="M8" s="1239">
        <v>11.3</v>
      </c>
      <c r="N8" s="1252">
        <v>1007.5</v>
      </c>
      <c r="O8" s="1236">
        <v>141.7</v>
      </c>
      <c r="P8" s="1245">
        <v>12554.11</v>
      </c>
    </row>
    <row r="9" spans="1:16" s="40" customFormat="1" ht="16.5" customHeight="1">
      <c r="A9" s="129" t="s">
        <v>922</v>
      </c>
      <c r="B9" s="157">
        <v>1337.1</v>
      </c>
      <c r="C9" s="161">
        <v>0</v>
      </c>
      <c r="D9" s="156">
        <v>1337.1</v>
      </c>
      <c r="E9" s="1236">
        <v>288.21</v>
      </c>
      <c r="F9" s="1234">
        <v>21283.07</v>
      </c>
      <c r="G9" s="1250">
        <v>0</v>
      </c>
      <c r="H9" s="1233">
        <v>0</v>
      </c>
      <c r="I9" s="1236">
        <v>288.21</v>
      </c>
      <c r="J9" s="1236">
        <v>21283.07</v>
      </c>
      <c r="K9" s="1232">
        <v>168.3</v>
      </c>
      <c r="L9" s="1236">
        <v>14957.54</v>
      </c>
      <c r="M9" s="1236">
        <v>0</v>
      </c>
      <c r="N9" s="1236">
        <v>0</v>
      </c>
      <c r="O9" s="1236">
        <v>168.3</v>
      </c>
      <c r="P9" s="1245">
        <v>14957.54</v>
      </c>
    </row>
    <row r="10" spans="1:16" s="40" customFormat="1" ht="16.5" customHeight="1">
      <c r="A10" s="129" t="s">
        <v>923</v>
      </c>
      <c r="B10" s="157">
        <v>3529.54</v>
      </c>
      <c r="C10" s="161">
        <v>0</v>
      </c>
      <c r="D10" s="156">
        <v>3529.54</v>
      </c>
      <c r="E10" s="1236">
        <v>371.05</v>
      </c>
      <c r="F10" s="1234">
        <v>28964.093</v>
      </c>
      <c r="G10" s="1250">
        <v>0</v>
      </c>
      <c r="H10" s="1233">
        <v>0</v>
      </c>
      <c r="I10" s="1236">
        <v>371.05</v>
      </c>
      <c r="J10" s="1236">
        <v>28964.093</v>
      </c>
      <c r="K10" s="1232">
        <v>228.975</v>
      </c>
      <c r="L10" s="1236">
        <v>19347.08625</v>
      </c>
      <c r="M10" s="1236">
        <v>0</v>
      </c>
      <c r="N10" s="1236">
        <v>0</v>
      </c>
      <c r="O10" s="1236">
        <v>228.975</v>
      </c>
      <c r="P10" s="1245">
        <v>19347.08625</v>
      </c>
    </row>
    <row r="11" spans="1:16" s="40" customFormat="1" ht="16.5" customHeight="1">
      <c r="A11" s="129" t="s">
        <v>924</v>
      </c>
      <c r="B11" s="157">
        <v>2685.96</v>
      </c>
      <c r="C11" s="161">
        <v>0</v>
      </c>
      <c r="D11" s="156">
        <v>2685.96</v>
      </c>
      <c r="E11" s="1236">
        <v>250.85</v>
      </c>
      <c r="F11" s="1234">
        <v>19856.764</v>
      </c>
      <c r="G11" s="1250">
        <v>0</v>
      </c>
      <c r="H11" s="1233">
        <v>0</v>
      </c>
      <c r="I11" s="1236">
        <v>250.85</v>
      </c>
      <c r="J11" s="1236">
        <v>19856.764</v>
      </c>
      <c r="K11" s="1232">
        <v>191.645</v>
      </c>
      <c r="L11" s="1236">
        <v>16474.96475</v>
      </c>
      <c r="M11" s="1236">
        <v>0</v>
      </c>
      <c r="N11" s="1236">
        <v>0</v>
      </c>
      <c r="O11" s="1233">
        <v>191.645</v>
      </c>
      <c r="P11" s="1245">
        <v>16474.96475</v>
      </c>
    </row>
    <row r="12" spans="1:16" s="40" customFormat="1" ht="16.5" customHeight="1">
      <c r="A12" s="129" t="s">
        <v>925</v>
      </c>
      <c r="B12" s="157">
        <v>2257.5</v>
      </c>
      <c r="C12" s="161">
        <v>496.34</v>
      </c>
      <c r="D12" s="156">
        <v>1761.16</v>
      </c>
      <c r="E12" s="1236">
        <v>231.71</v>
      </c>
      <c r="F12" s="1234">
        <v>19211.93</v>
      </c>
      <c r="G12" s="1250">
        <v>0</v>
      </c>
      <c r="H12" s="1233">
        <v>0</v>
      </c>
      <c r="I12" s="1236">
        <v>231.71</v>
      </c>
      <c r="J12" s="1236">
        <v>19211.93</v>
      </c>
      <c r="K12" s="1232">
        <v>257.35</v>
      </c>
      <c r="L12" s="1236">
        <v>22520.77</v>
      </c>
      <c r="M12" s="1236">
        <v>0</v>
      </c>
      <c r="N12" s="1236">
        <v>0</v>
      </c>
      <c r="O12" s="1233">
        <v>257.35</v>
      </c>
      <c r="P12" s="1245">
        <v>22520.77</v>
      </c>
    </row>
    <row r="13" spans="1:16" s="40" customFormat="1" ht="16.5" customHeight="1">
      <c r="A13" s="129" t="s">
        <v>926</v>
      </c>
      <c r="B13" s="157">
        <v>2901.58</v>
      </c>
      <c r="C13" s="161">
        <v>0</v>
      </c>
      <c r="D13" s="156">
        <v>2901.58</v>
      </c>
      <c r="E13" s="1236">
        <v>222.43</v>
      </c>
      <c r="F13" s="1234">
        <v>18781.57</v>
      </c>
      <c r="G13" s="1250">
        <v>0</v>
      </c>
      <c r="H13" s="1233">
        <v>0</v>
      </c>
      <c r="I13" s="1236">
        <v>222.43</v>
      </c>
      <c r="J13" s="1236">
        <v>18781.57</v>
      </c>
      <c r="K13" s="1232">
        <v>199.4025</v>
      </c>
      <c r="L13" s="1236">
        <v>17484.3378</v>
      </c>
      <c r="M13" s="1236">
        <v>0</v>
      </c>
      <c r="N13" s="1236">
        <v>0</v>
      </c>
      <c r="O13" s="1233">
        <v>199.4025</v>
      </c>
      <c r="P13" s="1245">
        <v>17484.3378</v>
      </c>
    </row>
    <row r="14" spans="1:16" s="40" customFormat="1" ht="16.5" customHeight="1">
      <c r="A14" s="129" t="s">
        <v>927</v>
      </c>
      <c r="B14" s="157">
        <v>1893.9</v>
      </c>
      <c r="C14" s="161">
        <v>0</v>
      </c>
      <c r="D14" s="156">
        <v>1893.9</v>
      </c>
      <c r="E14" s="1248">
        <v>185.58</v>
      </c>
      <c r="F14" s="1234">
        <v>14785.68</v>
      </c>
      <c r="G14" s="1250">
        <v>0</v>
      </c>
      <c r="H14" s="1233">
        <v>0</v>
      </c>
      <c r="I14" s="1236">
        <v>185.58</v>
      </c>
      <c r="J14" s="1236">
        <v>14785.68</v>
      </c>
      <c r="K14" s="1232">
        <v>222.075</v>
      </c>
      <c r="L14" s="1236">
        <v>19206.169499999996</v>
      </c>
      <c r="M14" s="1236">
        <v>0</v>
      </c>
      <c r="N14" s="1236">
        <v>0</v>
      </c>
      <c r="O14" s="1233">
        <v>222.075</v>
      </c>
      <c r="P14" s="1245">
        <v>19206.169499999996</v>
      </c>
    </row>
    <row r="15" spans="1:16" s="40" customFormat="1" ht="16.5" customHeight="1">
      <c r="A15" s="129" t="s">
        <v>928</v>
      </c>
      <c r="B15" s="157">
        <v>1962.72</v>
      </c>
      <c r="C15" s="161">
        <v>0</v>
      </c>
      <c r="D15" s="156">
        <v>1962.72</v>
      </c>
      <c r="E15" s="1248">
        <v>244.4</v>
      </c>
      <c r="F15" s="1234">
        <v>19341.27</v>
      </c>
      <c r="G15" s="1250">
        <v>0</v>
      </c>
      <c r="H15" s="1233">
        <v>0</v>
      </c>
      <c r="I15" s="1236">
        <v>244.4</v>
      </c>
      <c r="J15" s="1236">
        <v>19341.27</v>
      </c>
      <c r="K15" s="1232"/>
      <c r="L15" s="1236"/>
      <c r="M15" s="1236"/>
      <c r="N15" s="1236"/>
      <c r="O15" s="1233"/>
      <c r="P15" s="1243"/>
    </row>
    <row r="16" spans="1:16" s="40" customFormat="1" ht="16.5" customHeight="1">
      <c r="A16" s="129" t="s">
        <v>929</v>
      </c>
      <c r="B16" s="157">
        <v>2955.37</v>
      </c>
      <c r="C16" s="161">
        <v>0</v>
      </c>
      <c r="D16" s="156">
        <v>2955.37</v>
      </c>
      <c r="E16" s="1240">
        <v>258.65</v>
      </c>
      <c r="F16" s="1241">
        <v>21063.93</v>
      </c>
      <c r="G16" s="1250">
        <v>0</v>
      </c>
      <c r="H16" s="1233">
        <v>0</v>
      </c>
      <c r="I16" s="1236">
        <v>258.65</v>
      </c>
      <c r="J16" s="1236">
        <v>21063.93</v>
      </c>
      <c r="K16" s="1246"/>
      <c r="L16" s="1236"/>
      <c r="M16" s="1236"/>
      <c r="N16" s="1236"/>
      <c r="O16" s="1233"/>
      <c r="P16" s="1243"/>
    </row>
    <row r="17" spans="1:16" s="40" customFormat="1" ht="16.5" customHeight="1">
      <c r="A17" s="129" t="s">
        <v>648</v>
      </c>
      <c r="B17" s="157">
        <v>1971.17</v>
      </c>
      <c r="C17" s="161">
        <v>408.86</v>
      </c>
      <c r="D17" s="156">
        <v>1562.31</v>
      </c>
      <c r="E17" s="1240">
        <v>264.95</v>
      </c>
      <c r="F17" s="1241">
        <v>22301.3</v>
      </c>
      <c r="G17" s="1250">
        <v>0</v>
      </c>
      <c r="H17" s="1233">
        <v>0</v>
      </c>
      <c r="I17" s="1236">
        <v>264.95</v>
      </c>
      <c r="J17" s="1236">
        <v>22301.3</v>
      </c>
      <c r="K17" s="1246"/>
      <c r="L17" s="1240"/>
      <c r="M17" s="1240"/>
      <c r="N17" s="1240"/>
      <c r="O17" s="1249"/>
      <c r="P17" s="1243"/>
    </row>
    <row r="18" spans="1:16" s="40" customFormat="1" ht="16.5" customHeight="1">
      <c r="A18" s="129" t="s">
        <v>649</v>
      </c>
      <c r="B18" s="157">
        <v>4584.48</v>
      </c>
      <c r="C18" s="161">
        <v>0</v>
      </c>
      <c r="D18" s="156">
        <v>4584.48</v>
      </c>
      <c r="E18" s="1236">
        <v>345.44</v>
      </c>
      <c r="F18" s="1234">
        <v>30485.22</v>
      </c>
      <c r="G18" s="1250">
        <v>0</v>
      </c>
      <c r="H18" s="1233">
        <v>0</v>
      </c>
      <c r="I18" s="1236">
        <v>345.44</v>
      </c>
      <c r="J18" s="1236">
        <v>30485.22</v>
      </c>
      <c r="K18" s="1232"/>
      <c r="L18" s="1236"/>
      <c r="M18" s="1236"/>
      <c r="N18" s="1236"/>
      <c r="O18" s="1233"/>
      <c r="P18" s="1243"/>
    </row>
    <row r="19" spans="1:16" s="40" customFormat="1" ht="16.5" customHeight="1">
      <c r="A19" s="134" t="s">
        <v>650</v>
      </c>
      <c r="B19" s="158">
        <v>3337.29</v>
      </c>
      <c r="C19" s="162">
        <v>1132.25</v>
      </c>
      <c r="D19" s="156">
        <v>2205.04</v>
      </c>
      <c r="E19" s="1237">
        <v>266.28</v>
      </c>
      <c r="F19" s="1242">
        <v>23827.34</v>
      </c>
      <c r="G19" s="1251">
        <v>0</v>
      </c>
      <c r="H19" s="1233">
        <v>0</v>
      </c>
      <c r="I19" s="1237">
        <v>266.28</v>
      </c>
      <c r="J19" s="1237">
        <v>23827.34</v>
      </c>
      <c r="K19" s="1247"/>
      <c r="L19" s="1237"/>
      <c r="M19" s="1236"/>
      <c r="N19" s="1236"/>
      <c r="O19" s="1233"/>
      <c r="P19" s="1243"/>
    </row>
    <row r="20" spans="1:16" s="40" customFormat="1" ht="16.5" customHeight="1" thickBot="1">
      <c r="A20" s="163" t="s">
        <v>653</v>
      </c>
      <c r="B20" s="159">
        <v>30152</v>
      </c>
      <c r="C20" s="164">
        <v>2037.45</v>
      </c>
      <c r="D20" s="160">
        <v>28114.55</v>
      </c>
      <c r="E20" s="1238">
        <v>3186.1799999999994</v>
      </c>
      <c r="F20" s="1238">
        <v>258277.44199999995</v>
      </c>
      <c r="G20" s="1235">
        <v>0</v>
      </c>
      <c r="H20" s="1235">
        <v>0</v>
      </c>
      <c r="I20" s="1624">
        <v>3186.1799999999994</v>
      </c>
      <c r="J20" s="1624">
        <v>258277.44199999995</v>
      </c>
      <c r="K20" s="1235">
        <v>1420.7475</v>
      </c>
      <c r="L20" s="1238">
        <v>123552.47829999999</v>
      </c>
      <c r="M20" s="1238">
        <v>11.3</v>
      </c>
      <c r="N20" s="1238">
        <v>1007.5</v>
      </c>
      <c r="O20" s="1238">
        <v>1409.4475</v>
      </c>
      <c r="P20" s="1244">
        <v>122544.97829999999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637" customWidth="1"/>
    <col min="2" max="2" width="10.00390625" style="637" customWidth="1"/>
    <col min="3" max="3" width="15.421875" style="637" customWidth="1"/>
    <col min="4" max="4" width="14.28125" style="637" customWidth="1"/>
    <col min="5" max="5" width="16.8515625" style="637" customWidth="1"/>
    <col min="6" max="6" width="11.7109375" style="637" customWidth="1"/>
    <col min="7" max="7" width="13.00390625" style="637" customWidth="1"/>
    <col min="8" max="8" width="12.7109375" style="637" customWidth="1"/>
    <col min="9" max="16384" width="9.140625" style="637" customWidth="1"/>
  </cols>
  <sheetData>
    <row r="1" spans="2:8" ht="12.75">
      <c r="B1" s="1690" t="s">
        <v>698</v>
      </c>
      <c r="C1" s="1690"/>
      <c r="D1" s="1690"/>
      <c r="E1" s="1690"/>
      <c r="F1" s="1690"/>
      <c r="G1" s="1690"/>
      <c r="H1" s="1690"/>
    </row>
    <row r="2" spans="2:8" ht="15.75">
      <c r="B2" s="1726" t="s">
        <v>1252</v>
      </c>
      <c r="C2" s="1726"/>
      <c r="D2" s="1726"/>
      <c r="E2" s="1726"/>
      <c r="F2" s="1726"/>
      <c r="G2" s="1726"/>
      <c r="H2" s="1726"/>
    </row>
    <row r="3" spans="2:8" ht="17.25" customHeight="1" thickBot="1">
      <c r="B3" s="725"/>
      <c r="D3" s="19"/>
      <c r="H3" s="812" t="s">
        <v>1473</v>
      </c>
    </row>
    <row r="4" spans="2:8" s="653" customFormat="1" ht="13.5" customHeight="1" thickTop="1">
      <c r="B4" s="1799" t="s">
        <v>772</v>
      </c>
      <c r="C4" s="1801" t="s">
        <v>807</v>
      </c>
      <c r="D4" s="1802"/>
      <c r="E4" s="1801" t="s">
        <v>520</v>
      </c>
      <c r="F4" s="1803"/>
      <c r="G4" s="1804" t="s">
        <v>365</v>
      </c>
      <c r="H4" s="1805"/>
    </row>
    <row r="5" spans="2:8" s="653" customFormat="1" ht="13.5" customHeight="1">
      <c r="B5" s="1800"/>
      <c r="C5" s="726" t="s">
        <v>940</v>
      </c>
      <c r="D5" s="166" t="s">
        <v>941</v>
      </c>
      <c r="E5" s="726" t="s">
        <v>940</v>
      </c>
      <c r="F5" s="165" t="s">
        <v>941</v>
      </c>
      <c r="G5" s="727" t="s">
        <v>940</v>
      </c>
      <c r="H5" s="167" t="s">
        <v>941</v>
      </c>
    </row>
    <row r="6" spans="2:8" ht="15.75" customHeight="1">
      <c r="B6" s="129" t="s">
        <v>921</v>
      </c>
      <c r="C6" s="1263">
        <v>7447.35</v>
      </c>
      <c r="D6" s="1267">
        <v>160</v>
      </c>
      <c r="E6" s="1263">
        <v>11624.7</v>
      </c>
      <c r="F6" s="1253">
        <v>260</v>
      </c>
      <c r="G6" s="1273">
        <v>13318.9</v>
      </c>
      <c r="H6" s="1256">
        <v>240</v>
      </c>
    </row>
    <row r="7" spans="2:8" ht="15.75" customHeight="1">
      <c r="B7" s="129" t="s">
        <v>922</v>
      </c>
      <c r="C7" s="1263">
        <v>9334.23</v>
      </c>
      <c r="D7" s="1267">
        <v>200</v>
      </c>
      <c r="E7" s="1263">
        <v>11059.95</v>
      </c>
      <c r="F7" s="1253">
        <v>240</v>
      </c>
      <c r="G7" s="1273">
        <v>8330.9</v>
      </c>
      <c r="H7" s="1256">
        <v>150</v>
      </c>
    </row>
    <row r="8" spans="2:8" ht="15.75" customHeight="1">
      <c r="B8" s="129" t="s">
        <v>923</v>
      </c>
      <c r="C8" s="1264">
        <v>9010.18</v>
      </c>
      <c r="D8" s="1268">
        <v>200</v>
      </c>
      <c r="E8" s="1264">
        <v>9697.6</v>
      </c>
      <c r="F8" s="1254">
        <v>200</v>
      </c>
      <c r="G8" s="1274">
        <v>16467.44</v>
      </c>
      <c r="H8" s="1257">
        <v>310</v>
      </c>
    </row>
    <row r="9" spans="2:8" ht="15.75" customHeight="1">
      <c r="B9" s="129" t="s">
        <v>924</v>
      </c>
      <c r="C9" s="1264">
        <v>6212.85</v>
      </c>
      <c r="D9" s="1268">
        <v>140</v>
      </c>
      <c r="E9" s="1264">
        <v>15859.19</v>
      </c>
      <c r="F9" s="1254">
        <v>320</v>
      </c>
      <c r="G9" s="1274">
        <v>8563.1</v>
      </c>
      <c r="H9" s="1257">
        <v>160</v>
      </c>
    </row>
    <row r="10" spans="2:9" ht="15.75" customHeight="1">
      <c r="B10" s="129" t="s">
        <v>925</v>
      </c>
      <c r="C10" s="1264">
        <v>14525.89</v>
      </c>
      <c r="D10" s="1268">
        <v>320</v>
      </c>
      <c r="E10" s="1264">
        <v>14515.67</v>
      </c>
      <c r="F10" s="1254">
        <v>280</v>
      </c>
      <c r="G10" s="1274">
        <v>16445.67</v>
      </c>
      <c r="H10" s="1257">
        <v>300</v>
      </c>
      <c r="I10" s="728"/>
    </row>
    <row r="11" spans="2:8" ht="15.75" customHeight="1">
      <c r="B11" s="129" t="s">
        <v>926</v>
      </c>
      <c r="C11" s="1264">
        <v>9025.57</v>
      </c>
      <c r="D11" s="1268">
        <v>200</v>
      </c>
      <c r="E11" s="1264">
        <v>6380.3</v>
      </c>
      <c r="F11" s="1254">
        <v>120</v>
      </c>
      <c r="G11" s="1274">
        <v>13151.6</v>
      </c>
      <c r="H11" s="1257">
        <v>240</v>
      </c>
    </row>
    <row r="12" spans="2:8" ht="15.75" customHeight="1">
      <c r="B12" s="129" t="s">
        <v>927</v>
      </c>
      <c r="C12" s="1264">
        <v>10019.93</v>
      </c>
      <c r="D12" s="1268">
        <v>220</v>
      </c>
      <c r="E12" s="1264">
        <v>9969.6</v>
      </c>
      <c r="F12" s="1254">
        <v>200</v>
      </c>
      <c r="G12" s="1274">
        <v>13967.33</v>
      </c>
      <c r="H12" s="1257">
        <v>260</v>
      </c>
    </row>
    <row r="13" spans="2:8" ht="15.75" customHeight="1">
      <c r="B13" s="129" t="s">
        <v>928</v>
      </c>
      <c r="C13" s="1264">
        <v>8154.46</v>
      </c>
      <c r="D13" s="1268">
        <v>200</v>
      </c>
      <c r="E13" s="1264">
        <v>8907.2</v>
      </c>
      <c r="F13" s="1254">
        <v>180</v>
      </c>
      <c r="G13" s="1274"/>
      <c r="H13" s="1257"/>
    </row>
    <row r="14" spans="2:8" ht="15.75" customHeight="1">
      <c r="B14" s="129" t="s">
        <v>929</v>
      </c>
      <c r="C14" s="1264">
        <v>12543.85</v>
      </c>
      <c r="D14" s="1268">
        <v>260</v>
      </c>
      <c r="E14" s="1270">
        <v>17195.63</v>
      </c>
      <c r="F14" s="1266">
        <v>340</v>
      </c>
      <c r="G14" s="1264"/>
      <c r="H14" s="1257"/>
    </row>
    <row r="15" spans="2:8" ht="15.75" customHeight="1">
      <c r="B15" s="129" t="s">
        <v>648</v>
      </c>
      <c r="C15" s="1261">
        <v>12447.1</v>
      </c>
      <c r="D15" s="1268">
        <v>280</v>
      </c>
      <c r="E15" s="1271">
        <v>9503.25</v>
      </c>
      <c r="F15" s="1266">
        <v>180</v>
      </c>
      <c r="G15" s="1261"/>
      <c r="H15" s="1257"/>
    </row>
    <row r="16" spans="2:8" ht="15.75" customHeight="1">
      <c r="B16" s="129" t="s">
        <v>649</v>
      </c>
      <c r="C16" s="1261">
        <v>12594</v>
      </c>
      <c r="D16" s="1268">
        <v>280</v>
      </c>
      <c r="E16" s="1261">
        <v>9980.05</v>
      </c>
      <c r="F16" s="1254">
        <v>180</v>
      </c>
      <c r="G16" s="1275"/>
      <c r="H16" s="1257"/>
    </row>
    <row r="17" spans="2:8" ht="15.75" customHeight="1">
      <c r="B17" s="134" t="s">
        <v>650</v>
      </c>
      <c r="C17" s="1262">
        <v>12529.6</v>
      </c>
      <c r="D17" s="1269">
        <v>280</v>
      </c>
      <c r="E17" s="1262">
        <v>9025.3</v>
      </c>
      <c r="F17" s="1255">
        <v>160</v>
      </c>
      <c r="G17" s="1276"/>
      <c r="H17" s="1258"/>
    </row>
    <row r="18" spans="2:8" s="729" customFormat="1" ht="15.75" customHeight="1" thickBot="1">
      <c r="B18" s="132" t="s">
        <v>653</v>
      </c>
      <c r="C18" s="1265">
        <v>123845.01000000002</v>
      </c>
      <c r="D18" s="1272">
        <v>2740</v>
      </c>
      <c r="E18" s="1265">
        <v>133718.44</v>
      </c>
      <c r="F18" s="1259">
        <v>2660</v>
      </c>
      <c r="G18" s="1277">
        <v>90244.94</v>
      </c>
      <c r="H18" s="1260">
        <v>1660</v>
      </c>
    </row>
    <row r="19" s="648" customFormat="1" ht="13.5" thickTop="1">
      <c r="B19" s="282"/>
    </row>
    <row r="20" ht="12.75">
      <c r="B20" s="648"/>
    </row>
    <row r="32" spans="3:5" ht="12.75">
      <c r="C32" s="659"/>
      <c r="E32" s="659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690" t="s">
        <v>541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</row>
    <row r="2" spans="1:11" ht="15.75">
      <c r="A2" s="1691" t="s">
        <v>674</v>
      </c>
      <c r="B2" s="1691"/>
      <c r="C2" s="1691"/>
      <c r="D2" s="1691"/>
      <c r="E2" s="1691"/>
      <c r="F2" s="1691"/>
      <c r="G2" s="1691"/>
      <c r="H2" s="1691"/>
      <c r="I2" s="1691"/>
      <c r="J2" s="1691"/>
      <c r="K2" s="1691"/>
    </row>
    <row r="3" spans="1:11" ht="13.5" thickBot="1">
      <c r="A3" s="11" t="s">
        <v>481</v>
      </c>
      <c r="B3" s="11"/>
      <c r="C3" s="11"/>
      <c r="D3" s="36"/>
      <c r="E3" s="36"/>
      <c r="F3" s="11"/>
      <c r="G3" s="36"/>
      <c r="H3" s="11"/>
      <c r="I3" s="1692" t="s">
        <v>522</v>
      </c>
      <c r="J3" s="1692"/>
      <c r="K3" s="1692"/>
    </row>
    <row r="4" spans="1:11" ht="16.5" customHeight="1" thickTop="1">
      <c r="A4" s="539"/>
      <c r="B4" s="540">
        <v>2011</v>
      </c>
      <c r="C4" s="541">
        <v>2012</v>
      </c>
      <c r="D4" s="542">
        <v>2012</v>
      </c>
      <c r="E4" s="543">
        <v>2013</v>
      </c>
      <c r="F4" s="1693" t="s">
        <v>1477</v>
      </c>
      <c r="G4" s="1693"/>
      <c r="H4" s="1693"/>
      <c r="I4" s="1693"/>
      <c r="J4" s="1693"/>
      <c r="K4" s="1694"/>
    </row>
    <row r="5" spans="1:11" ht="12.75">
      <c r="A5" s="544" t="s">
        <v>542</v>
      </c>
      <c r="B5" s="545" t="s">
        <v>1024</v>
      </c>
      <c r="C5" s="545" t="s">
        <v>645</v>
      </c>
      <c r="D5" s="546" t="s">
        <v>1025</v>
      </c>
      <c r="E5" s="920" t="s">
        <v>1476</v>
      </c>
      <c r="F5" s="1687" t="s">
        <v>520</v>
      </c>
      <c r="G5" s="1687"/>
      <c r="H5" s="1688"/>
      <c r="I5" s="1687" t="s">
        <v>365</v>
      </c>
      <c r="J5" s="1687"/>
      <c r="K5" s="1689"/>
    </row>
    <row r="6" spans="1:11" ht="12.75">
      <c r="A6" s="136" t="s">
        <v>481</v>
      </c>
      <c r="B6" s="548"/>
      <c r="C6" s="549"/>
      <c r="D6" s="550"/>
      <c r="E6" s="551"/>
      <c r="F6" s="552" t="s">
        <v>484</v>
      </c>
      <c r="G6" s="553" t="s">
        <v>481</v>
      </c>
      <c r="H6" s="554" t="s">
        <v>473</v>
      </c>
      <c r="I6" s="555" t="s">
        <v>484</v>
      </c>
      <c r="J6" s="553" t="s">
        <v>481</v>
      </c>
      <c r="K6" s="556" t="s">
        <v>473</v>
      </c>
    </row>
    <row r="7" spans="1:11" ht="16.5" customHeight="1">
      <c r="A7" s="557" t="s">
        <v>543</v>
      </c>
      <c r="B7" s="921">
        <v>221265.5386417078</v>
      </c>
      <c r="C7" s="921">
        <v>310042.8653450751</v>
      </c>
      <c r="D7" s="922">
        <v>383772.1414325478</v>
      </c>
      <c r="E7" s="923">
        <v>379439.39315191045</v>
      </c>
      <c r="F7" s="924">
        <v>76277.1416312923</v>
      </c>
      <c r="G7" s="925" t="s">
        <v>460</v>
      </c>
      <c r="H7" s="926">
        <v>34.473123153084764</v>
      </c>
      <c r="I7" s="922">
        <v>1589.197693392628</v>
      </c>
      <c r="J7" s="927" t="s">
        <v>461</v>
      </c>
      <c r="K7" s="928">
        <v>0.41409928491955084</v>
      </c>
    </row>
    <row r="8" spans="1:11" ht="16.5" customHeight="1">
      <c r="A8" s="558" t="s">
        <v>1026</v>
      </c>
      <c r="B8" s="559">
        <v>284110.1972453204</v>
      </c>
      <c r="C8" s="559">
        <v>373649.4464813172</v>
      </c>
      <c r="D8" s="560">
        <v>455976.81648912374</v>
      </c>
      <c r="E8" s="929">
        <v>455406.7585606322</v>
      </c>
      <c r="F8" s="930">
        <v>89539.2492359968</v>
      </c>
      <c r="G8" s="931"/>
      <c r="H8" s="932">
        <v>31.5156759961989</v>
      </c>
      <c r="I8" s="560">
        <v>-570.0579284915584</v>
      </c>
      <c r="J8" s="929"/>
      <c r="K8" s="933">
        <v>-0.12501905971466334</v>
      </c>
    </row>
    <row r="9" spans="1:11" ht="16.5" customHeight="1">
      <c r="A9" s="558" t="s">
        <v>1027</v>
      </c>
      <c r="B9" s="559">
        <v>62844.658603612625</v>
      </c>
      <c r="C9" s="559">
        <v>63606.581136242145</v>
      </c>
      <c r="D9" s="559">
        <v>72204.67505657588</v>
      </c>
      <c r="E9" s="932">
        <v>75967.36540872176</v>
      </c>
      <c r="F9" s="930">
        <v>761.92253262952</v>
      </c>
      <c r="G9" s="931"/>
      <c r="H9" s="932">
        <v>1.2123902803502873</v>
      </c>
      <c r="I9" s="560">
        <v>3762.6903521458735</v>
      </c>
      <c r="J9" s="929"/>
      <c r="K9" s="933">
        <v>5.211145052862051</v>
      </c>
    </row>
    <row r="10" spans="1:11" ht="16.5" customHeight="1">
      <c r="A10" s="561" t="s">
        <v>1028</v>
      </c>
      <c r="B10" s="560">
        <v>52336.42281183262</v>
      </c>
      <c r="C10" s="560">
        <v>52214.212008782146</v>
      </c>
      <c r="D10" s="560">
        <v>60465.59334064589</v>
      </c>
      <c r="E10" s="929">
        <v>65197.03920348176</v>
      </c>
      <c r="F10" s="930">
        <v>-122.21080305047508</v>
      </c>
      <c r="G10" s="931"/>
      <c r="H10" s="932">
        <v>-0.2335100423081356</v>
      </c>
      <c r="I10" s="560">
        <v>4731.44586283587</v>
      </c>
      <c r="J10" s="929"/>
      <c r="K10" s="933">
        <v>7.8250218040204365</v>
      </c>
    </row>
    <row r="11" spans="1:11" s="11" customFormat="1" ht="16.5" customHeight="1">
      <c r="A11" s="561" t="s">
        <v>1029</v>
      </c>
      <c r="B11" s="559">
        <v>10508.23579178</v>
      </c>
      <c r="C11" s="559">
        <v>11392.36912746</v>
      </c>
      <c r="D11" s="560">
        <v>11739.081715929997</v>
      </c>
      <c r="E11" s="929">
        <v>10770.326205239999</v>
      </c>
      <c r="F11" s="930">
        <v>884.1333356800005</v>
      </c>
      <c r="G11" s="931"/>
      <c r="H11" s="932">
        <v>8.413718089306753</v>
      </c>
      <c r="I11" s="560">
        <v>-968.7555106899981</v>
      </c>
      <c r="J11" s="929"/>
      <c r="K11" s="933">
        <v>-8.252396006200312</v>
      </c>
    </row>
    <row r="12" spans="1:11" ht="16.5" customHeight="1">
      <c r="A12" s="557" t="s">
        <v>544</v>
      </c>
      <c r="B12" s="921">
        <v>700777.760224005</v>
      </c>
      <c r="C12" s="921">
        <v>719107.8694325517</v>
      </c>
      <c r="D12" s="922">
        <v>747197.4370710232</v>
      </c>
      <c r="E12" s="923">
        <v>803709.7267467603</v>
      </c>
      <c r="F12" s="924">
        <v>30830.294280621696</v>
      </c>
      <c r="G12" s="925" t="s">
        <v>460</v>
      </c>
      <c r="H12" s="926">
        <v>4.399439598477945</v>
      </c>
      <c r="I12" s="922">
        <v>50590.34370170718</v>
      </c>
      <c r="J12" s="934" t="s">
        <v>461</v>
      </c>
      <c r="K12" s="928">
        <v>6.770679500724576</v>
      </c>
    </row>
    <row r="13" spans="1:11" ht="16.5" customHeight="1">
      <c r="A13" s="558" t="s">
        <v>1030</v>
      </c>
      <c r="B13" s="559">
        <v>912576.2322393316</v>
      </c>
      <c r="C13" s="559">
        <v>932731.3802239073</v>
      </c>
      <c r="D13" s="560">
        <v>994547.427825891</v>
      </c>
      <c r="E13" s="929">
        <v>1064917.8962347582</v>
      </c>
      <c r="F13" s="930">
        <v>20155.147984575713</v>
      </c>
      <c r="G13" s="931"/>
      <c r="H13" s="932">
        <v>2.208598829614252</v>
      </c>
      <c r="I13" s="935">
        <v>70370.46840886725</v>
      </c>
      <c r="J13" s="936"/>
      <c r="K13" s="937">
        <v>7.075627208920454</v>
      </c>
    </row>
    <row r="14" spans="1:11" ht="16.5" customHeight="1">
      <c r="A14" s="558" t="s">
        <v>1031</v>
      </c>
      <c r="B14" s="559">
        <v>163439.36997209</v>
      </c>
      <c r="C14" s="559">
        <v>140430.43695471</v>
      </c>
      <c r="D14" s="560">
        <v>162882.05210624</v>
      </c>
      <c r="E14" s="929">
        <v>120040.37635884999</v>
      </c>
      <c r="F14" s="930">
        <v>-23008.93301738001</v>
      </c>
      <c r="G14" s="931"/>
      <c r="H14" s="932">
        <v>-14.077962379143512</v>
      </c>
      <c r="I14" s="560">
        <v>-42841.67574739002</v>
      </c>
      <c r="J14" s="929"/>
      <c r="K14" s="933">
        <v>-26.30226915329289</v>
      </c>
    </row>
    <row r="15" spans="1:11" ht="16.5" customHeight="1">
      <c r="A15" s="561" t="s">
        <v>1032</v>
      </c>
      <c r="B15" s="559">
        <v>163439.36997209</v>
      </c>
      <c r="C15" s="559">
        <v>150339.48247425</v>
      </c>
      <c r="D15" s="560">
        <v>165254.84826484</v>
      </c>
      <c r="E15" s="929">
        <v>164357.43759026998</v>
      </c>
      <c r="F15" s="930">
        <v>-13099.887497840013</v>
      </c>
      <c r="G15" s="931"/>
      <c r="H15" s="932">
        <v>-8.015135826867809</v>
      </c>
      <c r="I15" s="560">
        <v>-897.4106745700119</v>
      </c>
      <c r="J15" s="929"/>
      <c r="K15" s="933">
        <v>-0.5430465030180582</v>
      </c>
    </row>
    <row r="16" spans="1:11" ht="16.5" customHeight="1">
      <c r="A16" s="561" t="s">
        <v>1033</v>
      </c>
      <c r="B16" s="559">
        <v>0</v>
      </c>
      <c r="C16" s="560">
        <v>9909.045519540006</v>
      </c>
      <c r="D16" s="560">
        <v>2372.7961585999947</v>
      </c>
      <c r="E16" s="929">
        <v>44317.06123142</v>
      </c>
      <c r="F16" s="930">
        <v>9909.045519540006</v>
      </c>
      <c r="G16" s="931"/>
      <c r="H16" s="1507" t="s">
        <v>831</v>
      </c>
      <c r="I16" s="560">
        <v>41944.26507282</v>
      </c>
      <c r="J16" s="929"/>
      <c r="K16" s="933">
        <v>1767.714639995376</v>
      </c>
    </row>
    <row r="17" spans="1:11" ht="16.5" customHeight="1">
      <c r="A17" s="558" t="s">
        <v>1034</v>
      </c>
      <c r="B17" s="559">
        <v>6347.5535</v>
      </c>
      <c r="C17" s="559">
        <v>8456.55345836</v>
      </c>
      <c r="D17" s="560">
        <v>10070.55929792</v>
      </c>
      <c r="E17" s="929">
        <v>10014.837620889999</v>
      </c>
      <c r="F17" s="930">
        <v>2108.99995836</v>
      </c>
      <c r="G17" s="931"/>
      <c r="H17" s="932">
        <v>33.22539870455602</v>
      </c>
      <c r="I17" s="560">
        <v>-55.72167703000014</v>
      </c>
      <c r="J17" s="929"/>
      <c r="K17" s="933">
        <v>-0.5533126351930527</v>
      </c>
    </row>
    <row r="18" spans="1:11" ht="16.5" customHeight="1">
      <c r="A18" s="561" t="s">
        <v>545</v>
      </c>
      <c r="B18" s="559">
        <v>15466.872994191617</v>
      </c>
      <c r="C18" s="559">
        <v>14264.443705272752</v>
      </c>
      <c r="D18" s="559">
        <v>11768.967023483678</v>
      </c>
      <c r="E18" s="932">
        <v>14039.881731907246</v>
      </c>
      <c r="F18" s="930">
        <v>-1202.4292889188655</v>
      </c>
      <c r="G18" s="931"/>
      <c r="H18" s="932">
        <v>-7.774223589800099</v>
      </c>
      <c r="I18" s="560">
        <v>2270.9147084235683</v>
      </c>
      <c r="J18" s="929"/>
      <c r="K18" s="933">
        <v>19.295786145820685</v>
      </c>
    </row>
    <row r="19" spans="1:11" ht="16.5" customHeight="1">
      <c r="A19" s="561" t="s">
        <v>1035</v>
      </c>
      <c r="B19" s="559">
        <v>5426.93486871</v>
      </c>
      <c r="C19" s="559">
        <v>3253.485632306438</v>
      </c>
      <c r="D19" s="559">
        <v>1989.54834076</v>
      </c>
      <c r="E19" s="929">
        <v>2461.5887673916436</v>
      </c>
      <c r="F19" s="930">
        <v>-2173.449236403562</v>
      </c>
      <c r="G19" s="931"/>
      <c r="H19" s="932">
        <v>-40.04929649948421</v>
      </c>
      <c r="I19" s="560">
        <v>472.04042663164364</v>
      </c>
      <c r="J19" s="929"/>
      <c r="K19" s="933">
        <v>23.72600941434406</v>
      </c>
    </row>
    <row r="20" spans="1:11" ht="16.5" customHeight="1">
      <c r="A20" s="561" t="s">
        <v>1036</v>
      </c>
      <c r="B20" s="559">
        <v>10039.938125481616</v>
      </c>
      <c r="C20" s="559">
        <v>11010.958072966314</v>
      </c>
      <c r="D20" s="559">
        <v>9779.418682723677</v>
      </c>
      <c r="E20" s="932">
        <v>11578.292964515602</v>
      </c>
      <c r="F20" s="930">
        <v>971.0199474846977</v>
      </c>
      <c r="G20" s="931"/>
      <c r="H20" s="932">
        <v>9.671573025138716</v>
      </c>
      <c r="I20" s="560">
        <v>1798.8742817919247</v>
      </c>
      <c r="J20" s="929"/>
      <c r="K20" s="933">
        <v>18.394490921733585</v>
      </c>
    </row>
    <row r="21" spans="1:11" ht="16.5" customHeight="1">
      <c r="A21" s="558" t="s">
        <v>1037</v>
      </c>
      <c r="B21" s="559">
        <v>727322.43577305</v>
      </c>
      <c r="C21" s="559">
        <v>769579.9461055646</v>
      </c>
      <c r="D21" s="560">
        <v>809825.8493982473</v>
      </c>
      <c r="E21" s="929">
        <v>920822.8005231109</v>
      </c>
      <c r="F21" s="930">
        <v>42257.51033251465</v>
      </c>
      <c r="G21" s="65"/>
      <c r="H21" s="932">
        <v>5.810010561216961</v>
      </c>
      <c r="I21" s="560">
        <v>110996.95112486358</v>
      </c>
      <c r="J21" s="938"/>
      <c r="K21" s="933">
        <v>13.706274158492404</v>
      </c>
    </row>
    <row r="22" spans="1:11" ht="16.5" customHeight="1">
      <c r="A22" s="558" t="s">
        <v>1038</v>
      </c>
      <c r="B22" s="559">
        <v>211798.47201532658</v>
      </c>
      <c r="C22" s="559">
        <v>213623.5107913556</v>
      </c>
      <c r="D22" s="559">
        <v>247349.9907548678</v>
      </c>
      <c r="E22" s="559">
        <v>261208.16948799786</v>
      </c>
      <c r="F22" s="930">
        <v>-10675.146296045983</v>
      </c>
      <c r="G22" s="939" t="s">
        <v>460</v>
      </c>
      <c r="H22" s="932">
        <v>-5.040237634610266</v>
      </c>
      <c r="I22" s="560">
        <v>19780.124707160074</v>
      </c>
      <c r="J22" s="940" t="s">
        <v>461</v>
      </c>
      <c r="K22" s="933">
        <v>7.996816432777977</v>
      </c>
    </row>
    <row r="23" spans="1:11" ht="16.5" customHeight="1">
      <c r="A23" s="557" t="s">
        <v>547</v>
      </c>
      <c r="B23" s="921">
        <v>922043.2988657127</v>
      </c>
      <c r="C23" s="921">
        <v>1029150.7347776268</v>
      </c>
      <c r="D23" s="922">
        <v>1130969.578503571</v>
      </c>
      <c r="E23" s="923">
        <v>1183149.1198986708</v>
      </c>
      <c r="F23" s="924">
        <v>107107.4359119141</v>
      </c>
      <c r="G23" s="941"/>
      <c r="H23" s="926">
        <v>11.616313034721522</v>
      </c>
      <c r="I23" s="922">
        <v>52179.54139509983</v>
      </c>
      <c r="J23" s="923"/>
      <c r="K23" s="928">
        <v>4.613699818888195</v>
      </c>
    </row>
    <row r="24" spans="1:11" ht="16.5" customHeight="1">
      <c r="A24" s="558" t="s">
        <v>1474</v>
      </c>
      <c r="B24" s="560">
        <v>623049.1240155126</v>
      </c>
      <c r="C24" s="560">
        <v>698340.3716019088</v>
      </c>
      <c r="D24" s="560">
        <v>789936.577257202</v>
      </c>
      <c r="E24" s="929">
        <v>835923.7536625909</v>
      </c>
      <c r="F24" s="930">
        <v>75291.24758639617</v>
      </c>
      <c r="G24" s="931"/>
      <c r="H24" s="932">
        <v>12.084319628145659</v>
      </c>
      <c r="I24" s="560">
        <v>45987.17640538886</v>
      </c>
      <c r="J24" s="929"/>
      <c r="K24" s="942">
        <v>5.821628942042965</v>
      </c>
    </row>
    <row r="25" spans="1:11" ht="16.5" customHeight="1">
      <c r="A25" s="558" t="s">
        <v>1039</v>
      </c>
      <c r="B25" s="560">
        <v>223074.57713800465</v>
      </c>
      <c r="C25" s="560">
        <v>237269.0829465827</v>
      </c>
      <c r="D25" s="560">
        <v>264372.98690888827</v>
      </c>
      <c r="E25" s="929">
        <v>262927.72044964373</v>
      </c>
      <c r="F25" s="930">
        <v>14194.505808578047</v>
      </c>
      <c r="G25" s="931"/>
      <c r="H25" s="932">
        <v>6.3631212443346445</v>
      </c>
      <c r="I25" s="560">
        <v>-1445.2664592445362</v>
      </c>
      <c r="J25" s="929"/>
      <c r="K25" s="942">
        <v>-0.5466770550739449</v>
      </c>
    </row>
    <row r="26" spans="1:11" ht="16.5" customHeight="1">
      <c r="A26" s="561" t="s">
        <v>1040</v>
      </c>
      <c r="B26" s="559">
        <v>141931.480013872</v>
      </c>
      <c r="C26" s="559">
        <v>157232.062198499</v>
      </c>
      <c r="D26" s="560">
        <v>170491.686875334</v>
      </c>
      <c r="E26" s="929">
        <v>182122.8024832386</v>
      </c>
      <c r="F26" s="930">
        <v>15300.582184627012</v>
      </c>
      <c r="G26" s="931"/>
      <c r="H26" s="932">
        <v>10.780259730351275</v>
      </c>
      <c r="I26" s="560">
        <v>11631.11560790459</v>
      </c>
      <c r="J26" s="929"/>
      <c r="K26" s="933">
        <v>6.8221013124290515</v>
      </c>
    </row>
    <row r="27" spans="1:11" ht="16.5" customHeight="1">
      <c r="A27" s="561" t="s">
        <v>1041</v>
      </c>
      <c r="B27" s="559">
        <v>81143.10784692926</v>
      </c>
      <c r="C27" s="559">
        <v>80037.11461394788</v>
      </c>
      <c r="D27" s="560">
        <v>93881.34109982569</v>
      </c>
      <c r="E27" s="929">
        <v>80804.85219008522</v>
      </c>
      <c r="F27" s="930">
        <v>-1105.9932329813746</v>
      </c>
      <c r="G27" s="931"/>
      <c r="H27" s="932">
        <v>-1.3630156181197208</v>
      </c>
      <c r="I27" s="560">
        <v>-13076.488909740467</v>
      </c>
      <c r="J27" s="929"/>
      <c r="K27" s="933">
        <v>-13.928741064570014</v>
      </c>
    </row>
    <row r="28" spans="1:11" ht="16.5" customHeight="1">
      <c r="A28" s="561" t="s">
        <v>1042</v>
      </c>
      <c r="B28" s="560">
        <v>399974.54687750805</v>
      </c>
      <c r="C28" s="560">
        <v>461071.2886553261</v>
      </c>
      <c r="D28" s="560">
        <v>525563.5903483137</v>
      </c>
      <c r="E28" s="929">
        <v>572996.0332129471</v>
      </c>
      <c r="F28" s="930">
        <v>61096.74177781807</v>
      </c>
      <c r="G28" s="931"/>
      <c r="H28" s="932">
        <v>15.275157445588384</v>
      </c>
      <c r="I28" s="560">
        <v>47432.4428646334</v>
      </c>
      <c r="J28" s="929"/>
      <c r="K28" s="933">
        <v>9.025062568203758</v>
      </c>
    </row>
    <row r="29" spans="1:11" ht="16.5" customHeight="1">
      <c r="A29" s="562" t="s">
        <v>1043</v>
      </c>
      <c r="B29" s="943">
        <v>298994.1748502</v>
      </c>
      <c r="C29" s="943">
        <v>330810.363175718</v>
      </c>
      <c r="D29" s="943">
        <v>341033.00124636904</v>
      </c>
      <c r="E29" s="944">
        <v>347225.36623608</v>
      </c>
      <c r="F29" s="945">
        <v>31816.188325517986</v>
      </c>
      <c r="G29" s="944"/>
      <c r="H29" s="946">
        <v>10.641072971223707</v>
      </c>
      <c r="I29" s="943">
        <v>6192.364989710972</v>
      </c>
      <c r="J29" s="944"/>
      <c r="K29" s="947">
        <v>1.8157670861998143</v>
      </c>
    </row>
    <row r="30" spans="1:11" ht="16.5" customHeight="1" thickBot="1">
      <c r="A30" s="563" t="s">
        <v>548</v>
      </c>
      <c r="B30" s="948">
        <v>974379.7216775453</v>
      </c>
      <c r="C30" s="948">
        <v>1081364.946786409</v>
      </c>
      <c r="D30" s="949">
        <v>1191435.171844217</v>
      </c>
      <c r="E30" s="950">
        <v>1248346.1591021526</v>
      </c>
      <c r="F30" s="951">
        <v>106985.22510886367</v>
      </c>
      <c r="G30" s="950"/>
      <c r="H30" s="952">
        <v>10.979828780167148</v>
      </c>
      <c r="I30" s="949">
        <v>56910.98725793557</v>
      </c>
      <c r="J30" s="950"/>
      <c r="K30" s="953">
        <v>4.776675106027239</v>
      </c>
    </row>
    <row r="31" spans="1:11" ht="18.75" thickTop="1">
      <c r="A31" s="1504" t="s">
        <v>1478</v>
      </c>
      <c r="B31" s="1505"/>
      <c r="C31" s="36"/>
      <c r="D31" s="564"/>
      <c r="E31" s="564"/>
      <c r="F31" s="564"/>
      <c r="G31" s="565"/>
      <c r="H31" s="566"/>
      <c r="I31" s="564"/>
      <c r="J31" s="567"/>
      <c r="K31" s="567"/>
    </row>
    <row r="32" spans="1:11" ht="16.5" customHeight="1">
      <c r="A32" s="1504" t="s">
        <v>1479</v>
      </c>
      <c r="B32" s="1506"/>
      <c r="C32" s="11"/>
      <c r="D32" s="564"/>
      <c r="E32" s="564"/>
      <c r="F32" s="564"/>
      <c r="G32" s="565"/>
      <c r="H32" s="566"/>
      <c r="I32" s="564"/>
      <c r="J32" s="567"/>
      <c r="K32" s="567"/>
    </row>
    <row r="33" spans="1:11" ht="16.5" customHeight="1">
      <c r="A33" s="568" t="s">
        <v>1044</v>
      </c>
      <c r="B33" s="11"/>
      <c r="C33" s="11"/>
      <c r="D33" s="564"/>
      <c r="E33" s="564"/>
      <c r="F33" s="564"/>
      <c r="G33" s="565"/>
      <c r="H33" s="566"/>
      <c r="I33" s="564"/>
      <c r="J33" s="567"/>
      <c r="K33" s="567"/>
    </row>
    <row r="34" spans="1:11" ht="16.5" customHeight="1">
      <c r="A34" s="569" t="s">
        <v>1045</v>
      </c>
      <c r="B34" s="11"/>
      <c r="C34" s="11"/>
      <c r="D34" s="564"/>
      <c r="E34" s="564"/>
      <c r="F34" s="564"/>
      <c r="G34" s="565"/>
      <c r="H34" s="566"/>
      <c r="I34" s="564"/>
      <c r="J34" s="567"/>
      <c r="K34" s="567"/>
    </row>
    <row r="35" spans="1:11" ht="16.5" customHeight="1">
      <c r="A35" s="954" t="s">
        <v>1046</v>
      </c>
      <c r="B35" s="955">
        <v>0.9525417606196426</v>
      </c>
      <c r="C35" s="956">
        <v>0.8886173282285691</v>
      </c>
      <c r="D35" s="956">
        <v>0.827916600015122</v>
      </c>
      <c r="E35" s="956">
        <v>0.9637544418707759</v>
      </c>
      <c r="F35" s="957">
        <v>-0.06392443239107348</v>
      </c>
      <c r="G35" s="958"/>
      <c r="H35" s="957">
        <v>-6.710932269204626</v>
      </c>
      <c r="I35" s="959">
        <v>0.13583784185565384</v>
      </c>
      <c r="J35" s="959"/>
      <c r="K35" s="959">
        <v>16.407189063871016</v>
      </c>
    </row>
    <row r="36" spans="1:11" ht="16.5" customHeight="1">
      <c r="A36" s="954" t="s">
        <v>1047</v>
      </c>
      <c r="B36" s="955">
        <v>2.6604569519148162</v>
      </c>
      <c r="C36" s="956">
        <v>2.6154159973161897</v>
      </c>
      <c r="D36" s="956">
        <v>2.4737837738912263</v>
      </c>
      <c r="E36" s="956">
        <v>3.064055890645082</v>
      </c>
      <c r="F36" s="957">
        <v>-0.04504095459862656</v>
      </c>
      <c r="G36" s="958"/>
      <c r="H36" s="957">
        <v>-1.6929781391955672</v>
      </c>
      <c r="I36" s="959">
        <v>0.5902721167538556</v>
      </c>
      <c r="J36" s="959"/>
      <c r="K36" s="959">
        <v>23.861103908259775</v>
      </c>
    </row>
    <row r="37" spans="1:11" ht="16.5" customHeight="1">
      <c r="A37" s="954" t="s">
        <v>1048</v>
      </c>
      <c r="B37" s="960">
        <v>3.937179926719037</v>
      </c>
      <c r="C37" s="961">
        <v>3.8543630081313762</v>
      </c>
      <c r="D37" s="961">
        <v>3.5417706593371014</v>
      </c>
      <c r="E37" s="961">
        <v>4.336801071213897</v>
      </c>
      <c r="F37" s="957">
        <v>-0.08281691858766083</v>
      </c>
      <c r="G37" s="958"/>
      <c r="H37" s="957">
        <v>-2.103457808103642</v>
      </c>
      <c r="I37" s="959">
        <v>0.7950304118767959</v>
      </c>
      <c r="J37" s="959"/>
      <c r="K37" s="959">
        <v>22.447258401129748</v>
      </c>
    </row>
    <row r="38" spans="1:11" ht="16.5" customHeight="1">
      <c r="A38" s="572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3" width="8.421875" style="9" customWidth="1"/>
    <col min="4" max="4" width="8.57421875" style="9" customWidth="1"/>
    <col min="5" max="5" width="8.710937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27" t="s">
        <v>789</v>
      </c>
      <c r="C1" s="1727"/>
      <c r="D1" s="1727"/>
      <c r="E1" s="1727"/>
      <c r="F1" s="1727"/>
      <c r="G1" s="1727"/>
    </row>
    <row r="2" spans="2:7" ht="15.75">
      <c r="B2" s="1810" t="s">
        <v>814</v>
      </c>
      <c r="C2" s="1810"/>
      <c r="D2" s="1810"/>
      <c r="E2" s="1810"/>
      <c r="F2" s="1810"/>
      <c r="G2" s="1810"/>
    </row>
    <row r="3" spans="2:8" ht="13.5" thickBot="1">
      <c r="B3" s="73"/>
      <c r="C3" s="73"/>
      <c r="D3" s="73"/>
      <c r="E3" s="73"/>
      <c r="F3" s="73"/>
      <c r="G3" s="73"/>
      <c r="H3" s="40"/>
    </row>
    <row r="4" spans="2:7" ht="13.5" thickTop="1">
      <c r="B4" s="896"/>
      <c r="C4" s="1811" t="s">
        <v>1453</v>
      </c>
      <c r="D4" s="1812"/>
      <c r="E4" s="1813"/>
      <c r="F4" s="1814" t="s">
        <v>652</v>
      </c>
      <c r="G4" s="1815"/>
    </row>
    <row r="5" spans="2:7" ht="12.75">
      <c r="B5" s="897" t="s">
        <v>788</v>
      </c>
      <c r="C5" s="307">
        <v>2011</v>
      </c>
      <c r="D5" s="184">
        <v>2012</v>
      </c>
      <c r="E5" s="184">
        <v>2013</v>
      </c>
      <c r="F5" s="1806" t="s">
        <v>795</v>
      </c>
      <c r="G5" s="1808" t="s">
        <v>791</v>
      </c>
    </row>
    <row r="6" spans="2:7" ht="12.75">
      <c r="B6" s="898"/>
      <c r="C6" s="307">
        <v>1</v>
      </c>
      <c r="D6" s="184">
        <v>2</v>
      </c>
      <c r="E6" s="184">
        <v>3</v>
      </c>
      <c r="F6" s="1807"/>
      <c r="G6" s="1809"/>
    </row>
    <row r="7" spans="2:7" ht="12.75">
      <c r="B7" s="895" t="s">
        <v>792</v>
      </c>
      <c r="C7" s="187">
        <v>405.03</v>
      </c>
      <c r="D7" s="730">
        <v>311.88</v>
      </c>
      <c r="E7" s="187">
        <v>514.57</v>
      </c>
      <c r="F7" s="185">
        <v>-22.99829642248723</v>
      </c>
      <c r="G7" s="899">
        <v>64.98973964345262</v>
      </c>
    </row>
    <row r="8" spans="2:7" ht="12.75">
      <c r="B8" s="895" t="s">
        <v>793</v>
      </c>
      <c r="C8" s="187">
        <v>100.21</v>
      </c>
      <c r="D8" s="730">
        <v>77.43</v>
      </c>
      <c r="E8" s="187">
        <v>130.41</v>
      </c>
      <c r="F8" s="185">
        <v>-22.732262249276516</v>
      </c>
      <c r="G8" s="900">
        <v>68.42309182487406</v>
      </c>
    </row>
    <row r="9" spans="2:7" ht="12.75">
      <c r="B9" s="901" t="s">
        <v>998</v>
      </c>
      <c r="C9" s="187">
        <v>34.57</v>
      </c>
      <c r="D9" s="187">
        <v>24.67</v>
      </c>
      <c r="E9" s="187">
        <v>35.45</v>
      </c>
      <c r="F9" s="185">
        <v>-28.637547006074627</v>
      </c>
      <c r="G9" s="900">
        <v>43.69679773003648</v>
      </c>
    </row>
    <row r="10" spans="2:7" ht="12.75">
      <c r="B10" s="902" t="s">
        <v>796</v>
      </c>
      <c r="C10" s="187">
        <v>371.11</v>
      </c>
      <c r="D10" s="730">
        <v>256.61</v>
      </c>
      <c r="E10" s="187">
        <v>499.86</v>
      </c>
      <c r="F10" s="185">
        <v>-30.853385788580198</v>
      </c>
      <c r="G10" s="900">
        <v>94.79365574217684</v>
      </c>
    </row>
    <row r="11" spans="2:7" ht="12.75">
      <c r="B11" s="895" t="s">
        <v>163</v>
      </c>
      <c r="C11" s="187">
        <v>354124.12</v>
      </c>
      <c r="D11" s="730">
        <v>290230.73</v>
      </c>
      <c r="E11" s="187">
        <v>495841.55</v>
      </c>
      <c r="F11" s="185">
        <v>-18.042654084110396</v>
      </c>
      <c r="G11" s="899">
        <v>70.84391787182562</v>
      </c>
    </row>
    <row r="12" spans="2:7" ht="12.75">
      <c r="B12" s="903" t="s">
        <v>1254</v>
      </c>
      <c r="C12" s="187">
        <v>93545</v>
      </c>
      <c r="D12" s="730">
        <v>107152</v>
      </c>
      <c r="E12" s="187">
        <v>116720</v>
      </c>
      <c r="F12" s="185">
        <v>14.545940456464791</v>
      </c>
      <c r="G12" s="899">
        <v>8.929371360310583</v>
      </c>
    </row>
    <row r="13" spans="2:7" ht="12.75">
      <c r="B13" s="197" t="s">
        <v>794</v>
      </c>
      <c r="C13" s="187">
        <v>197</v>
      </c>
      <c r="D13" s="730">
        <v>214</v>
      </c>
      <c r="E13" s="187">
        <v>225</v>
      </c>
      <c r="F13" s="186">
        <v>8.629441624365484</v>
      </c>
      <c r="G13" s="900">
        <v>5.140186915887838</v>
      </c>
    </row>
    <row r="14" spans="2:7" ht="12.75">
      <c r="B14" s="197" t="s">
        <v>995</v>
      </c>
      <c r="C14" s="187">
        <v>951203</v>
      </c>
      <c r="D14" s="730">
        <v>1105494</v>
      </c>
      <c r="E14" s="187">
        <v>1204397</v>
      </c>
      <c r="F14" s="186">
        <v>16.22061747071865</v>
      </c>
      <c r="G14" s="900">
        <v>8.94649812662935</v>
      </c>
    </row>
    <row r="15" spans="2:7" ht="12.75">
      <c r="B15" s="904" t="s">
        <v>1255</v>
      </c>
      <c r="C15" s="187">
        <v>29.666612213166182</v>
      </c>
      <c r="D15" s="187">
        <v>21.193542568806</v>
      </c>
      <c r="E15" s="187">
        <v>31.821962758973</v>
      </c>
      <c r="F15" s="186">
        <v>-28.560961337539567</v>
      </c>
      <c r="G15" s="900">
        <v>50.14933277747812</v>
      </c>
    </row>
    <row r="16" spans="2:7" ht="14.25" customHeight="1" thickBot="1">
      <c r="B16" s="905" t="s">
        <v>1256</v>
      </c>
      <c r="C16" s="906">
        <v>32.9</v>
      </c>
      <c r="D16" s="906">
        <v>26.4</v>
      </c>
      <c r="E16" s="906">
        <v>72.2</v>
      </c>
      <c r="F16" s="907">
        <v>-19.75683890577507</v>
      </c>
      <c r="G16" s="908">
        <v>180.3030303030303</v>
      </c>
    </row>
    <row r="17" spans="2:9" ht="14.25" customHeight="1" thickTop="1">
      <c r="B17" s="26" t="s">
        <v>583</v>
      </c>
      <c r="C17" s="15"/>
      <c r="D17" s="11"/>
      <c r="E17" s="11"/>
      <c r="F17" s="188"/>
      <c r="G17" s="188"/>
      <c r="I17" s="9" t="s">
        <v>162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100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731" t="s">
        <v>164</v>
      </c>
      <c r="C49" s="732">
        <v>1193679</v>
      </c>
      <c r="D49" s="732">
        <v>1369430</v>
      </c>
      <c r="E49" s="732">
        <v>1558174</v>
      </c>
      <c r="F49" s="733">
        <f>D49/C49%-100</f>
        <v>14.72347255836786</v>
      </c>
      <c r="G49" s="734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22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5.57421875" style="0" customWidth="1"/>
    <col min="2" max="2" width="32.28125" style="0" bestFit="1" customWidth="1"/>
    <col min="3" max="3" width="20.00390625" style="0" customWidth="1"/>
    <col min="4" max="4" width="14.57421875" style="0" customWidth="1"/>
    <col min="5" max="5" width="9.28125" style="0" customWidth="1"/>
  </cols>
  <sheetData>
    <row r="1" spans="2:4" ht="12.75">
      <c r="B1" s="1690" t="s">
        <v>49</v>
      </c>
      <c r="C1" s="1690"/>
      <c r="D1" s="1690"/>
    </row>
    <row r="2" spans="2:4" ht="15.75">
      <c r="B2" s="1810" t="s">
        <v>278</v>
      </c>
      <c r="C2" s="1810"/>
      <c r="D2" s="1810"/>
    </row>
    <row r="3" spans="2:4" ht="12.75">
      <c r="B3" s="1816"/>
      <c r="C3" s="1816"/>
      <c r="D3" s="1816"/>
    </row>
    <row r="4" spans="2:4" ht="12.75">
      <c r="B4" s="95" t="s">
        <v>862</v>
      </c>
      <c r="C4" s="1599" t="s">
        <v>3</v>
      </c>
      <c r="D4" s="858" t="s">
        <v>4</v>
      </c>
    </row>
    <row r="5" spans="2:4" ht="12.75">
      <c r="B5" s="1600" t="s">
        <v>69</v>
      </c>
      <c r="C5" s="46">
        <f>SUM(C6:C16)</f>
        <v>2736.45</v>
      </c>
      <c r="D5" s="1601"/>
    </row>
    <row r="6" spans="2:4" ht="12.75">
      <c r="B6" s="1602" t="s">
        <v>5</v>
      </c>
      <c r="C6" s="94">
        <v>42</v>
      </c>
      <c r="D6" s="1603" t="s">
        <v>6</v>
      </c>
    </row>
    <row r="7" spans="2:4" ht="12.75">
      <c r="B7" s="1602" t="s">
        <v>70</v>
      </c>
      <c r="C7" s="94">
        <v>12</v>
      </c>
      <c r="D7" s="1603" t="s">
        <v>71</v>
      </c>
    </row>
    <row r="8" spans="2:4" ht="12.75">
      <c r="B8" s="1602" t="s">
        <v>72</v>
      </c>
      <c r="C8" s="94">
        <v>33.75</v>
      </c>
      <c r="D8" s="1603" t="s">
        <v>73</v>
      </c>
    </row>
    <row r="9" spans="2:4" ht="12.75">
      <c r="B9" s="1602" t="s">
        <v>74</v>
      </c>
      <c r="C9" s="94">
        <v>60</v>
      </c>
      <c r="D9" s="1603" t="s">
        <v>75</v>
      </c>
    </row>
    <row r="10" spans="2:4" ht="12.75">
      <c r="B10" s="1602" t="s">
        <v>76</v>
      </c>
      <c r="C10" s="94">
        <v>192</v>
      </c>
      <c r="D10" s="1603" t="s">
        <v>77</v>
      </c>
    </row>
    <row r="11" spans="2:4" ht="12.75">
      <c r="B11" s="1602" t="s">
        <v>101</v>
      </c>
      <c r="C11" s="94">
        <v>12</v>
      </c>
      <c r="D11" s="1603" t="s">
        <v>96</v>
      </c>
    </row>
    <row r="12" spans="2:4" ht="12.75">
      <c r="B12" s="1602" t="s">
        <v>1454</v>
      </c>
      <c r="C12" s="94">
        <v>800</v>
      </c>
      <c r="D12" s="1603" t="s">
        <v>1455</v>
      </c>
    </row>
    <row r="13" spans="2:4" ht="12.75">
      <c r="B13" s="1602" t="s">
        <v>1456</v>
      </c>
      <c r="C13" s="1604">
        <v>0</v>
      </c>
      <c r="D13" s="1603" t="s">
        <v>1457</v>
      </c>
    </row>
    <row r="14" spans="2:4" ht="12.75">
      <c r="B14" s="1602" t="s">
        <v>1458</v>
      </c>
      <c r="C14" s="94">
        <v>4.7</v>
      </c>
      <c r="D14" s="1603" t="s">
        <v>1459</v>
      </c>
    </row>
    <row r="15" spans="2:4" ht="12.75">
      <c r="B15" s="1602" t="s">
        <v>1460</v>
      </c>
      <c r="C15" s="94">
        <v>980</v>
      </c>
      <c r="D15" s="1603" t="s">
        <v>1461</v>
      </c>
    </row>
    <row r="16" spans="2:4" ht="12.75">
      <c r="B16" s="1602" t="s">
        <v>1462</v>
      </c>
      <c r="C16" s="94">
        <v>600</v>
      </c>
      <c r="D16" s="1603" t="s">
        <v>1463</v>
      </c>
    </row>
    <row r="17" spans="2:4" ht="12.75">
      <c r="B17" s="826" t="s">
        <v>78</v>
      </c>
      <c r="C17" s="46">
        <f>SUM(C18:C18)</f>
        <v>92</v>
      </c>
      <c r="D17" s="1601"/>
    </row>
    <row r="18" spans="2:4" ht="12.75">
      <c r="B18" s="1602" t="s">
        <v>1464</v>
      </c>
      <c r="C18" s="94">
        <v>92</v>
      </c>
      <c r="D18" s="1603" t="s">
        <v>1465</v>
      </c>
    </row>
    <row r="19" spans="2:4" ht="12.75">
      <c r="B19" s="1600" t="s">
        <v>7</v>
      </c>
      <c r="C19" s="46">
        <f>SUM(C20:C21)</f>
        <v>800</v>
      </c>
      <c r="D19" s="1601"/>
    </row>
    <row r="20" spans="2:4" ht="12.75">
      <c r="B20" s="1602" t="s">
        <v>1466</v>
      </c>
      <c r="C20" s="94">
        <v>400</v>
      </c>
      <c r="D20" s="1603" t="s">
        <v>1467</v>
      </c>
    </row>
    <row r="21" spans="2:4" ht="12.75">
      <c r="B21" s="1602" t="s">
        <v>1468</v>
      </c>
      <c r="C21" s="94">
        <v>400</v>
      </c>
      <c r="D21" s="1603" t="s">
        <v>1469</v>
      </c>
    </row>
    <row r="22" spans="2:4" ht="12.75">
      <c r="B22" s="1600" t="s">
        <v>653</v>
      </c>
      <c r="C22" s="46">
        <f>(C19+C5+C17)</f>
        <v>3628.45</v>
      </c>
      <c r="D22" s="160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8.8515625" style="9" customWidth="1"/>
    <col min="7" max="7" width="10.8515625" style="9" customWidth="1"/>
    <col min="8" max="8" width="9.421875" style="9" customWidth="1"/>
    <col min="9" max="9" width="10.57421875" style="9" customWidth="1"/>
    <col min="10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50" t="s">
        <v>50</v>
      </c>
      <c r="B1" s="1750"/>
      <c r="C1" s="1750"/>
      <c r="D1" s="1750"/>
      <c r="E1" s="1750"/>
      <c r="F1" s="1750"/>
      <c r="G1" s="1750"/>
      <c r="H1" s="1750"/>
      <c r="I1" s="1750"/>
      <c r="J1" s="1750"/>
      <c r="K1" s="1750"/>
      <c r="L1" s="1750"/>
    </row>
    <row r="2" spans="1:12" ht="15.75">
      <c r="A2" s="1817" t="s">
        <v>8</v>
      </c>
      <c r="B2" s="1817"/>
      <c r="C2" s="1817"/>
      <c r="D2" s="1817"/>
      <c r="E2" s="1817"/>
      <c r="F2" s="1817"/>
      <c r="G2" s="1817"/>
      <c r="H2" s="1817"/>
      <c r="I2" s="1817"/>
      <c r="J2" s="1817"/>
      <c r="K2" s="1817"/>
      <c r="L2" s="1817"/>
    </row>
    <row r="3" spans="1:13" ht="13.5" thickBot="1">
      <c r="A3" s="1818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40"/>
    </row>
    <row r="4" spans="1:12" ht="13.5" thickTop="1">
      <c r="A4" s="284"/>
      <c r="B4" s="1814" t="s">
        <v>797</v>
      </c>
      <c r="C4" s="1819"/>
      <c r="D4" s="1820"/>
      <c r="E4" s="1819" t="s">
        <v>815</v>
      </c>
      <c r="F4" s="1819"/>
      <c r="G4" s="1819"/>
      <c r="H4" s="1819"/>
      <c r="I4" s="1819"/>
      <c r="J4" s="1819"/>
      <c r="K4" s="1819"/>
      <c r="L4" s="1815"/>
    </row>
    <row r="5" spans="1:12" ht="12.75">
      <c r="A5" s="306"/>
      <c r="B5" s="1821" t="s">
        <v>1453</v>
      </c>
      <c r="C5" s="1822"/>
      <c r="D5" s="1823"/>
      <c r="E5" s="1822" t="s">
        <v>1453</v>
      </c>
      <c r="F5" s="1822"/>
      <c r="G5" s="1822"/>
      <c r="H5" s="1822"/>
      <c r="I5" s="1822"/>
      <c r="J5" s="1823"/>
      <c r="K5" s="308"/>
      <c r="L5" s="309"/>
    </row>
    <row r="6" spans="1:12" ht="12.75">
      <c r="A6" s="310" t="s">
        <v>651</v>
      </c>
      <c r="B6" s="311"/>
      <c r="C6" s="311"/>
      <c r="D6" s="311"/>
      <c r="E6" s="1824">
        <v>2011</v>
      </c>
      <c r="F6" s="1825"/>
      <c r="G6" s="1826">
        <v>2012</v>
      </c>
      <c r="H6" s="1826"/>
      <c r="I6" s="1826">
        <v>2013</v>
      </c>
      <c r="J6" s="1826"/>
      <c r="K6" s="1826" t="s">
        <v>652</v>
      </c>
      <c r="L6" s="1827"/>
    </row>
    <row r="7" spans="1:12" ht="12.75">
      <c r="A7" s="310"/>
      <c r="B7" s="283">
        <v>2011</v>
      </c>
      <c r="C7" s="52">
        <v>2012</v>
      </c>
      <c r="D7" s="52">
        <v>2013</v>
      </c>
      <c r="E7" s="95">
        <v>1</v>
      </c>
      <c r="F7" s="312">
        <v>2</v>
      </c>
      <c r="G7" s="184">
        <v>3</v>
      </c>
      <c r="H7" s="285">
        <v>4</v>
      </c>
      <c r="I7" s="184">
        <v>5</v>
      </c>
      <c r="J7" s="184">
        <v>6</v>
      </c>
      <c r="K7" s="314" t="s">
        <v>9</v>
      </c>
      <c r="L7" s="315" t="s">
        <v>10</v>
      </c>
    </row>
    <row r="8" spans="1:12" ht="12.75">
      <c r="A8" s="802"/>
      <c r="B8" s="683"/>
      <c r="C8" s="99"/>
      <c r="D8" s="100"/>
      <c r="E8" s="312" t="s">
        <v>11</v>
      </c>
      <c r="F8" s="95" t="s">
        <v>655</v>
      </c>
      <c r="G8" s="95" t="s">
        <v>11</v>
      </c>
      <c r="H8" s="95" t="s">
        <v>655</v>
      </c>
      <c r="I8" s="95" t="s">
        <v>11</v>
      </c>
      <c r="J8" s="95" t="s">
        <v>655</v>
      </c>
      <c r="K8" s="99">
        <v>1</v>
      </c>
      <c r="L8" s="803">
        <v>3</v>
      </c>
    </row>
    <row r="9" spans="1:12" ht="12.75">
      <c r="A9" s="316" t="s">
        <v>660</v>
      </c>
      <c r="B9" s="878">
        <v>165</v>
      </c>
      <c r="C9" s="878">
        <v>182</v>
      </c>
      <c r="D9" s="736">
        <v>193</v>
      </c>
      <c r="E9" s="737">
        <v>253719.72999999998</v>
      </c>
      <c r="F9" s="317">
        <v>71.64712111807353</v>
      </c>
      <c r="G9" s="737">
        <v>192328.12</v>
      </c>
      <c r="H9" s="317">
        <v>66.26731773027619</v>
      </c>
      <c r="I9" s="737">
        <v>346222.5</v>
      </c>
      <c r="J9" s="737">
        <v>69.82522945081952</v>
      </c>
      <c r="K9" s="317">
        <v>-24.196624361849985</v>
      </c>
      <c r="L9" s="318">
        <v>80.01657791902713</v>
      </c>
    </row>
    <row r="10" spans="1:12" ht="12.75">
      <c r="A10" s="319" t="s">
        <v>798</v>
      </c>
      <c r="B10" s="879">
        <v>24</v>
      </c>
      <c r="C10" s="878">
        <v>24</v>
      </c>
      <c r="D10" s="736">
        <v>28</v>
      </c>
      <c r="E10" s="737">
        <v>185673.68</v>
      </c>
      <c r="F10" s="317">
        <v>52.43180985333079</v>
      </c>
      <c r="G10" s="737">
        <v>133717.06</v>
      </c>
      <c r="H10" s="317">
        <v>46.07267466129448</v>
      </c>
      <c r="I10" s="737">
        <v>278789.72</v>
      </c>
      <c r="J10" s="737">
        <v>56.22556641330279</v>
      </c>
      <c r="K10" s="317">
        <v>-27.982759861279206</v>
      </c>
      <c r="L10" s="318">
        <v>108.49225970119295</v>
      </c>
    </row>
    <row r="11" spans="1:12" ht="12.75">
      <c r="A11" s="319" t="s">
        <v>799</v>
      </c>
      <c r="B11" s="879">
        <v>52</v>
      </c>
      <c r="C11" s="878">
        <v>64</v>
      </c>
      <c r="D11" s="736">
        <v>78</v>
      </c>
      <c r="E11" s="737">
        <v>28445.42</v>
      </c>
      <c r="F11" s="317">
        <v>8.032613198801966</v>
      </c>
      <c r="G11" s="737">
        <v>24744.13</v>
      </c>
      <c r="H11" s="317">
        <v>8.525675416934657</v>
      </c>
      <c r="I11" s="737">
        <v>24790.52</v>
      </c>
      <c r="J11" s="737">
        <v>4.9996858875582335</v>
      </c>
      <c r="K11" s="317">
        <v>-13.01190138869454</v>
      </c>
      <c r="L11" s="318">
        <v>0.18747880810519746</v>
      </c>
    </row>
    <row r="12" spans="1:12" ht="12.75">
      <c r="A12" s="319" t="s">
        <v>800</v>
      </c>
      <c r="B12" s="879">
        <v>69</v>
      </c>
      <c r="C12" s="878">
        <v>73</v>
      </c>
      <c r="D12" s="736">
        <v>66</v>
      </c>
      <c r="E12" s="737">
        <v>28895.68</v>
      </c>
      <c r="F12" s="317">
        <v>8.159760712141287</v>
      </c>
      <c r="G12" s="737">
        <v>24037.06</v>
      </c>
      <c r="H12" s="317">
        <v>8.282052007380473</v>
      </c>
      <c r="I12" s="737">
        <v>21838.08</v>
      </c>
      <c r="J12" s="737">
        <v>4.40424567081964</v>
      </c>
      <c r="K12" s="317">
        <v>-16.814347334964935</v>
      </c>
      <c r="L12" s="318">
        <v>-9.148290181910767</v>
      </c>
    </row>
    <row r="13" spans="1:12" ht="12.75">
      <c r="A13" s="319" t="s">
        <v>801</v>
      </c>
      <c r="B13" s="879">
        <v>20</v>
      </c>
      <c r="C13" s="878">
        <v>21</v>
      </c>
      <c r="D13" s="736">
        <v>21</v>
      </c>
      <c r="E13" s="737">
        <v>10704.95</v>
      </c>
      <c r="F13" s="317">
        <v>3.0229373537994912</v>
      </c>
      <c r="G13" s="737">
        <v>9829.87</v>
      </c>
      <c r="H13" s="317">
        <v>3.386915644666573</v>
      </c>
      <c r="I13" s="737">
        <v>20804.18</v>
      </c>
      <c r="J13" s="737">
        <v>4.19573147913885</v>
      </c>
      <c r="K13" s="317">
        <v>-8.17453607910359</v>
      </c>
      <c r="L13" s="318">
        <v>111.64247339995339</v>
      </c>
    </row>
    <row r="14" spans="1:12" ht="12.75">
      <c r="A14" s="320" t="s">
        <v>656</v>
      </c>
      <c r="B14" s="879">
        <v>18</v>
      </c>
      <c r="C14" s="878">
        <v>18</v>
      </c>
      <c r="D14" s="736">
        <v>18</v>
      </c>
      <c r="E14" s="737">
        <v>9020.03</v>
      </c>
      <c r="F14" s="317">
        <v>2.547138064109783</v>
      </c>
      <c r="G14" s="737">
        <v>11284.65</v>
      </c>
      <c r="H14" s="317">
        <v>3.8881651160785076</v>
      </c>
      <c r="I14" s="737">
        <v>15387.44</v>
      </c>
      <c r="J14" s="737">
        <v>3.1032978176193584</v>
      </c>
      <c r="K14" s="317">
        <v>25.106568381701592</v>
      </c>
      <c r="L14" s="318">
        <v>36.35726407110545</v>
      </c>
    </row>
    <row r="15" spans="1:12" ht="12.75">
      <c r="A15" s="320" t="s">
        <v>657</v>
      </c>
      <c r="B15" s="879">
        <v>4</v>
      </c>
      <c r="C15" s="878">
        <v>4</v>
      </c>
      <c r="D15" s="736">
        <v>4</v>
      </c>
      <c r="E15" s="737">
        <v>5946.13</v>
      </c>
      <c r="F15" s="317">
        <v>1.6791090558617991</v>
      </c>
      <c r="G15" s="737">
        <v>5664.56</v>
      </c>
      <c r="H15" s="317">
        <v>1.9517437040522898</v>
      </c>
      <c r="I15" s="737">
        <v>8580.48</v>
      </c>
      <c r="J15" s="737">
        <v>1.7304882981266898</v>
      </c>
      <c r="K15" s="317">
        <v>-4.735348873973493</v>
      </c>
      <c r="L15" s="318">
        <v>51.476548928778215</v>
      </c>
    </row>
    <row r="16" spans="1:12" ht="12.75">
      <c r="A16" s="320" t="s">
        <v>658</v>
      </c>
      <c r="B16" s="879">
        <v>4</v>
      </c>
      <c r="C16" s="878">
        <v>4</v>
      </c>
      <c r="D16" s="736">
        <v>4</v>
      </c>
      <c r="E16" s="737">
        <v>1574.27</v>
      </c>
      <c r="F16" s="317">
        <v>0.4445531822162574</v>
      </c>
      <c r="G16" s="737">
        <v>1262.17</v>
      </c>
      <c r="H16" s="317">
        <v>0.4348850309545099</v>
      </c>
      <c r="I16" s="737">
        <v>1079.94</v>
      </c>
      <c r="J16" s="737">
        <v>0.2177994159626195</v>
      </c>
      <c r="K16" s="317">
        <v>-19.82506177466381</v>
      </c>
      <c r="L16" s="318">
        <v>-14.437833255425176</v>
      </c>
    </row>
    <row r="17" spans="1:12" ht="12.75">
      <c r="A17" s="321" t="s">
        <v>805</v>
      </c>
      <c r="B17" s="879">
        <v>4</v>
      </c>
      <c r="C17" s="878">
        <v>4</v>
      </c>
      <c r="D17" s="736">
        <v>4</v>
      </c>
      <c r="E17" s="737">
        <v>16345.53</v>
      </c>
      <c r="F17" s="317">
        <v>4.615763100682413</v>
      </c>
      <c r="G17" s="737">
        <v>14722.81</v>
      </c>
      <c r="H17" s="317">
        <v>5.072795013815387</v>
      </c>
      <c r="I17" s="737">
        <v>28252.77</v>
      </c>
      <c r="J17" s="737">
        <v>5.697943223999683</v>
      </c>
      <c r="K17" s="317">
        <v>-9.927607119499953</v>
      </c>
      <c r="L17" s="318">
        <v>91.8979461121892</v>
      </c>
    </row>
    <row r="18" spans="1:12" ht="12.75">
      <c r="A18" s="320" t="s">
        <v>659</v>
      </c>
      <c r="B18" s="879">
        <v>2</v>
      </c>
      <c r="C18" s="878">
        <v>2</v>
      </c>
      <c r="D18" s="736">
        <v>2</v>
      </c>
      <c r="E18" s="737">
        <v>67518.42</v>
      </c>
      <c r="F18" s="317">
        <v>19.066315479056193</v>
      </c>
      <c r="G18" s="737">
        <v>64968.42</v>
      </c>
      <c r="H18" s="317">
        <v>22.38509340482312</v>
      </c>
      <c r="I18" s="737">
        <v>96318.42</v>
      </c>
      <c r="J18" s="737">
        <v>19.42524179347213</v>
      </c>
      <c r="K18" s="317">
        <v>-3.776747145445654</v>
      </c>
      <c r="L18" s="318">
        <v>48.2542133547345</v>
      </c>
    </row>
    <row r="19" spans="1:12" ht="13.5" thickBot="1">
      <c r="A19" s="804" t="s">
        <v>654</v>
      </c>
      <c r="B19" s="805">
        <v>197</v>
      </c>
      <c r="C19" s="805">
        <v>214</v>
      </c>
      <c r="D19" s="806">
        <v>225</v>
      </c>
      <c r="E19" s="807">
        <v>354124.11000000004</v>
      </c>
      <c r="F19" s="808">
        <v>100</v>
      </c>
      <c r="G19" s="809">
        <v>290230.73</v>
      </c>
      <c r="H19" s="808">
        <v>100</v>
      </c>
      <c r="I19" s="810">
        <v>495841.55</v>
      </c>
      <c r="J19" s="808">
        <v>100</v>
      </c>
      <c r="K19" s="808">
        <v>-18.042651769742548</v>
      </c>
      <c r="L19" s="811">
        <v>70.84391787182562</v>
      </c>
    </row>
    <row r="20" spans="1:12" ht="13.5" thickTop="1">
      <c r="A20" s="738" t="s">
        <v>583</v>
      </c>
      <c r="B20" s="738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739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E6:F6"/>
    <mergeCell ref="G6:H6"/>
    <mergeCell ref="I6:J6"/>
    <mergeCell ref="K6:L6"/>
    <mergeCell ref="A1:L1"/>
    <mergeCell ref="A2:L2"/>
    <mergeCell ref="A3:L3"/>
    <mergeCell ref="B4:D4"/>
    <mergeCell ref="E4:L4"/>
    <mergeCell ref="B5:D5"/>
    <mergeCell ref="E5:J5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7.57421875" style="24" bestFit="1" customWidth="1"/>
    <col min="3" max="4" width="6.00390625" style="24" bestFit="1" customWidth="1"/>
    <col min="5" max="5" width="7.140625" style="24" bestFit="1" customWidth="1"/>
    <col min="6" max="7" width="6.00390625" style="24" bestFit="1" customWidth="1"/>
    <col min="8" max="10" width="7.140625" style="24" bestFit="1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27" t="s">
        <v>820</v>
      </c>
      <c r="B1" s="1727"/>
      <c r="C1" s="1727"/>
      <c r="D1" s="1727"/>
      <c r="E1" s="1727"/>
      <c r="F1" s="1727"/>
      <c r="G1" s="1727"/>
      <c r="H1" s="1727"/>
      <c r="I1" s="1727"/>
      <c r="J1" s="1727"/>
      <c r="K1" s="22"/>
      <c r="L1" s="22"/>
      <c r="M1" s="22"/>
      <c r="N1" s="22"/>
    </row>
    <row r="2" spans="1:14" ht="15.75">
      <c r="A2" s="1810" t="s">
        <v>12</v>
      </c>
      <c r="B2" s="1810"/>
      <c r="C2" s="1810"/>
      <c r="D2" s="1810"/>
      <c r="E2" s="1810"/>
      <c r="F2" s="1810"/>
      <c r="G2" s="1810"/>
      <c r="H2" s="1810"/>
      <c r="I2" s="1810"/>
      <c r="J2" s="1810"/>
      <c r="K2" s="22"/>
      <c r="L2" s="22"/>
      <c r="M2" s="22"/>
      <c r="N2" s="22"/>
    </row>
    <row r="3" spans="1:14" ht="12.75">
      <c r="A3" s="1818" t="s">
        <v>1470</v>
      </c>
      <c r="B3" s="1818"/>
      <c r="C3" s="1818"/>
      <c r="D3" s="1818"/>
      <c r="E3" s="1818"/>
      <c r="F3" s="1818"/>
      <c r="G3" s="1818"/>
      <c r="H3" s="1818"/>
      <c r="I3" s="1818"/>
      <c r="J3" s="1818"/>
      <c r="K3" s="12"/>
      <c r="L3" s="740"/>
      <c r="M3" s="12"/>
      <c r="N3" s="12"/>
    </row>
    <row r="4" spans="1:14" ht="13.5" thickBot="1">
      <c r="A4" s="1818"/>
      <c r="B4" s="1818"/>
      <c r="C4" s="1818"/>
      <c r="D4" s="1818"/>
      <c r="E4" s="1818"/>
      <c r="F4" s="1818"/>
      <c r="G4" s="1818"/>
      <c r="H4" s="1818"/>
      <c r="I4" s="1818"/>
      <c r="J4" s="1818"/>
      <c r="K4" s="12"/>
      <c r="L4" s="12"/>
      <c r="M4" s="12"/>
      <c r="N4" s="12"/>
    </row>
    <row r="5" spans="1:11" ht="18" customHeight="1" thickTop="1">
      <c r="A5" s="1752" t="s">
        <v>662</v>
      </c>
      <c r="B5" s="537" t="s">
        <v>807</v>
      </c>
      <c r="C5" s="1828" t="s">
        <v>520</v>
      </c>
      <c r="D5" s="1828"/>
      <c r="E5" s="1828"/>
      <c r="F5" s="1828" t="s">
        <v>365</v>
      </c>
      <c r="G5" s="1828"/>
      <c r="H5" s="1828"/>
      <c r="I5" s="1828" t="s">
        <v>13</v>
      </c>
      <c r="J5" s="1829"/>
      <c r="K5" s="12"/>
    </row>
    <row r="6" spans="1:11" ht="18" customHeight="1">
      <c r="A6" s="1761"/>
      <c r="B6" s="190" t="s">
        <v>663</v>
      </c>
      <c r="C6" s="184" t="s">
        <v>664</v>
      </c>
      <c r="D6" s="190" t="s">
        <v>665</v>
      </c>
      <c r="E6" s="190" t="s">
        <v>663</v>
      </c>
      <c r="F6" s="184" t="s">
        <v>664</v>
      </c>
      <c r="G6" s="190" t="s">
        <v>665</v>
      </c>
      <c r="H6" s="190" t="s">
        <v>663</v>
      </c>
      <c r="I6" s="1830" t="s">
        <v>666</v>
      </c>
      <c r="J6" s="1832" t="s">
        <v>802</v>
      </c>
      <c r="K6" s="191"/>
    </row>
    <row r="7" spans="1:14" ht="18" customHeight="1">
      <c r="A7" s="1753"/>
      <c r="B7" s="184">
        <v>1</v>
      </c>
      <c r="C7" s="190">
        <v>2</v>
      </c>
      <c r="D7" s="190">
        <v>3</v>
      </c>
      <c r="E7" s="184">
        <v>4</v>
      </c>
      <c r="F7" s="190">
        <v>5</v>
      </c>
      <c r="G7" s="190">
        <v>6</v>
      </c>
      <c r="H7" s="184">
        <v>7</v>
      </c>
      <c r="I7" s="1831"/>
      <c r="J7" s="1833"/>
      <c r="K7" s="23"/>
      <c r="L7" s="191"/>
      <c r="M7" s="192"/>
      <c r="N7" s="191"/>
    </row>
    <row r="8" spans="1:14" ht="18" customHeight="1">
      <c r="A8" s="197" t="s">
        <v>667</v>
      </c>
      <c r="B8" s="742">
        <v>371.11</v>
      </c>
      <c r="C8" s="94">
        <v>267.78</v>
      </c>
      <c r="D8" s="17">
        <v>256.1</v>
      </c>
      <c r="E8" s="742">
        <v>256.61</v>
      </c>
      <c r="F8" s="741">
        <v>518.29</v>
      </c>
      <c r="G8" s="741">
        <v>485.11</v>
      </c>
      <c r="H8" s="741">
        <v>499.86</v>
      </c>
      <c r="I8" s="742">
        <v>-30.853385788580198</v>
      </c>
      <c r="J8" s="767">
        <v>94.79365574217684</v>
      </c>
      <c r="L8" s="170"/>
      <c r="M8" s="170"/>
      <c r="N8" s="170"/>
    </row>
    <row r="9" spans="1:14" ht="17.25" customHeight="1">
      <c r="A9" s="197" t="s">
        <v>668</v>
      </c>
      <c r="B9" s="187">
        <v>358.1</v>
      </c>
      <c r="C9" s="730">
        <v>256.45</v>
      </c>
      <c r="D9" s="730">
        <v>249.03</v>
      </c>
      <c r="E9" s="187">
        <v>249.03</v>
      </c>
      <c r="F9" s="741">
        <v>255.25</v>
      </c>
      <c r="G9" s="744">
        <v>245.94</v>
      </c>
      <c r="H9" s="744">
        <v>247.16</v>
      </c>
      <c r="I9" s="742">
        <v>-30.45797263334265</v>
      </c>
      <c r="J9" s="767">
        <v>-0.7509135445528585</v>
      </c>
      <c r="L9" s="170"/>
      <c r="M9" s="170"/>
      <c r="N9" s="170"/>
    </row>
    <row r="10" spans="1:14" ht="18" customHeight="1">
      <c r="A10" s="197" t="s">
        <v>803</v>
      </c>
      <c r="B10" s="742">
        <v>482.41</v>
      </c>
      <c r="C10" s="742">
        <v>400.71</v>
      </c>
      <c r="D10" s="742">
        <v>389.24</v>
      </c>
      <c r="E10" s="742">
        <v>389.24</v>
      </c>
      <c r="F10" s="741">
        <v>825.82</v>
      </c>
      <c r="G10" s="741">
        <v>805.77</v>
      </c>
      <c r="H10" s="741">
        <v>823.58</v>
      </c>
      <c r="I10" s="742">
        <v>-19.31344706784685</v>
      </c>
      <c r="J10" s="767">
        <v>111.586681738773</v>
      </c>
      <c r="L10" s="170"/>
      <c r="M10" s="170"/>
      <c r="N10" s="170"/>
    </row>
    <row r="11" spans="1:14" ht="18" customHeight="1">
      <c r="A11" s="197" t="s">
        <v>804</v>
      </c>
      <c r="B11" s="742">
        <v>338.64</v>
      </c>
      <c r="C11" s="742">
        <v>268.17</v>
      </c>
      <c r="D11" s="742">
        <v>261.99</v>
      </c>
      <c r="E11" s="742">
        <v>261.99</v>
      </c>
      <c r="F11" s="741">
        <v>257.59</v>
      </c>
      <c r="G11" s="741">
        <v>250.09</v>
      </c>
      <c r="H11" s="741">
        <v>250.29</v>
      </c>
      <c r="I11" s="742">
        <v>-22.63465627214741</v>
      </c>
      <c r="J11" s="767">
        <v>-4.465819306080391</v>
      </c>
      <c r="L11" s="170"/>
      <c r="M11" s="170"/>
      <c r="N11" s="170"/>
    </row>
    <row r="12" spans="1:14" ht="18" customHeight="1">
      <c r="A12" s="197" t="s">
        <v>656</v>
      </c>
      <c r="B12" s="742">
        <v>508.38</v>
      </c>
      <c r="C12" s="742">
        <v>665.15</v>
      </c>
      <c r="D12" s="742">
        <v>633.78</v>
      </c>
      <c r="E12" s="742">
        <v>636.02</v>
      </c>
      <c r="F12" s="741">
        <v>874.12</v>
      </c>
      <c r="G12" s="741">
        <v>854.57</v>
      </c>
      <c r="H12" s="741">
        <v>867.25</v>
      </c>
      <c r="I12" s="742">
        <v>25.107203273142133</v>
      </c>
      <c r="J12" s="767">
        <v>36.355774975629714</v>
      </c>
      <c r="L12" s="170"/>
      <c r="M12" s="170"/>
      <c r="N12" s="170"/>
    </row>
    <row r="13" spans="1:14" ht="18" customHeight="1">
      <c r="A13" s="197" t="s">
        <v>657</v>
      </c>
      <c r="B13" s="742">
        <v>450.28</v>
      </c>
      <c r="C13" s="742">
        <v>433.79</v>
      </c>
      <c r="D13" s="742">
        <v>406.85</v>
      </c>
      <c r="E13" s="742">
        <v>428.96</v>
      </c>
      <c r="F13" s="741">
        <v>694.46</v>
      </c>
      <c r="G13" s="741">
        <v>634.85</v>
      </c>
      <c r="H13" s="741">
        <v>649.06</v>
      </c>
      <c r="I13" s="742">
        <v>-4.734831660300259</v>
      </c>
      <c r="J13" s="767">
        <v>51.310145468108885</v>
      </c>
      <c r="L13" s="170"/>
      <c r="M13" s="170"/>
      <c r="N13" s="170"/>
    </row>
    <row r="14" spans="1:14" ht="18" customHeight="1">
      <c r="A14" s="197" t="s">
        <v>658</v>
      </c>
      <c r="B14" s="742">
        <v>274.54</v>
      </c>
      <c r="C14" s="742">
        <v>220.11</v>
      </c>
      <c r="D14" s="742">
        <v>220.11</v>
      </c>
      <c r="E14" s="742">
        <v>220.11</v>
      </c>
      <c r="F14" s="741">
        <v>185.6</v>
      </c>
      <c r="G14" s="741">
        <v>170.32</v>
      </c>
      <c r="H14" s="741">
        <v>185.6</v>
      </c>
      <c r="I14" s="742">
        <v>-19.825890580607563</v>
      </c>
      <c r="J14" s="767">
        <v>-15.678524374176561</v>
      </c>
      <c r="L14" s="170"/>
      <c r="M14" s="170"/>
      <c r="N14" s="170"/>
    </row>
    <row r="15" spans="1:14" ht="18" customHeight="1">
      <c r="A15" s="197" t="s">
        <v>805</v>
      </c>
      <c r="B15" s="742">
        <v>721.41</v>
      </c>
      <c r="C15" s="742">
        <v>527.67</v>
      </c>
      <c r="D15" s="742">
        <v>511.31</v>
      </c>
      <c r="E15" s="742">
        <v>512.01</v>
      </c>
      <c r="F15" s="741">
        <v>1026.59</v>
      </c>
      <c r="G15" s="741">
        <v>983.9</v>
      </c>
      <c r="H15" s="741">
        <v>988.75</v>
      </c>
      <c r="I15" s="742">
        <v>-29.02648979082629</v>
      </c>
      <c r="J15" s="767">
        <v>93.11146266674479</v>
      </c>
      <c r="L15" s="170"/>
      <c r="M15" s="170"/>
      <c r="N15" s="170"/>
    </row>
    <row r="16" spans="1:14" ht="18" customHeight="1">
      <c r="A16" s="197" t="s">
        <v>659</v>
      </c>
      <c r="B16" s="742">
        <v>528.73</v>
      </c>
      <c r="C16" s="742">
        <v>526.38</v>
      </c>
      <c r="D16" s="742">
        <v>508.76</v>
      </c>
      <c r="E16" s="742">
        <v>508.76</v>
      </c>
      <c r="F16" s="741">
        <v>777.74</v>
      </c>
      <c r="G16" s="741">
        <v>754.25</v>
      </c>
      <c r="H16" s="741">
        <v>754.25</v>
      </c>
      <c r="I16" s="742">
        <v>-3.7769750156034263</v>
      </c>
      <c r="J16" s="767">
        <v>48.2526141992295</v>
      </c>
      <c r="L16" s="170"/>
      <c r="M16" s="170"/>
      <c r="N16" s="170"/>
    </row>
    <row r="17" spans="1:14" ht="18" customHeight="1">
      <c r="A17" s="199" t="s">
        <v>806</v>
      </c>
      <c r="B17" s="468">
        <v>405.03</v>
      </c>
      <c r="C17" s="468">
        <v>322.19</v>
      </c>
      <c r="D17" s="468">
        <v>311.88</v>
      </c>
      <c r="E17" s="468">
        <v>311.88</v>
      </c>
      <c r="F17" s="745">
        <v>530.1</v>
      </c>
      <c r="G17" s="745">
        <v>508.23</v>
      </c>
      <c r="H17" s="745">
        <v>514.57</v>
      </c>
      <c r="I17" s="742">
        <v>-22.99829642248723</v>
      </c>
      <c r="J17" s="767">
        <v>64.98973964345262</v>
      </c>
      <c r="L17" s="193"/>
      <c r="M17" s="193"/>
      <c r="N17" s="193"/>
    </row>
    <row r="18" spans="1:14" ht="18" customHeight="1">
      <c r="A18" s="199" t="s">
        <v>14</v>
      </c>
      <c r="B18" s="468">
        <v>100.21</v>
      </c>
      <c r="C18" s="468">
        <v>79.93</v>
      </c>
      <c r="D18" s="468">
        <v>77.43</v>
      </c>
      <c r="E18" s="468">
        <v>77.43</v>
      </c>
      <c r="F18" s="745">
        <v>134.69</v>
      </c>
      <c r="G18" s="745">
        <v>128.82</v>
      </c>
      <c r="H18" s="745">
        <v>130.41</v>
      </c>
      <c r="I18" s="742">
        <v>-22.732262249276516</v>
      </c>
      <c r="J18" s="767">
        <v>68.42309182487406</v>
      </c>
      <c r="L18" s="193"/>
      <c r="M18" s="193"/>
      <c r="N18" s="193"/>
    </row>
    <row r="19" spans="1:14" ht="18" customHeight="1" thickBot="1">
      <c r="A19" s="200" t="s">
        <v>948</v>
      </c>
      <c r="B19" s="909">
        <v>34.57</v>
      </c>
      <c r="C19" s="909">
        <v>25.47</v>
      </c>
      <c r="D19" s="909">
        <v>24.67</v>
      </c>
      <c r="E19" s="909">
        <v>24.67</v>
      </c>
      <c r="F19" s="771">
        <v>36</v>
      </c>
      <c r="G19" s="771">
        <v>34.69</v>
      </c>
      <c r="H19" s="771">
        <v>35.45</v>
      </c>
      <c r="I19" s="800">
        <v>-28.637547006074627</v>
      </c>
      <c r="J19" s="801">
        <v>43.69679773003648</v>
      </c>
      <c r="K19" s="194"/>
      <c r="L19" s="195"/>
      <c r="M19" s="195"/>
      <c r="N19" s="195"/>
    </row>
    <row r="20" spans="1:14" s="13" customFormat="1" ht="18" customHeight="1" thickTop="1">
      <c r="A20" s="738" t="s">
        <v>583</v>
      </c>
      <c r="F20" s="746"/>
      <c r="G20" s="746"/>
      <c r="H20" s="746"/>
      <c r="I20" s="170"/>
      <c r="J20" s="194"/>
      <c r="K20" s="194"/>
      <c r="L20" s="195"/>
      <c r="M20" s="195"/>
      <c r="N20" s="195"/>
    </row>
    <row r="21" spans="1:14" s="13" customFormat="1" ht="18" customHeight="1">
      <c r="A21" s="738" t="s">
        <v>15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738" t="s">
        <v>64</v>
      </c>
      <c r="B22" s="189"/>
      <c r="C22" s="189"/>
      <c r="F22" s="747"/>
      <c r="G22" s="747"/>
      <c r="H22" s="747"/>
      <c r="I22" s="747"/>
      <c r="J22" s="747"/>
      <c r="K22" s="747"/>
      <c r="L22" s="747"/>
      <c r="M22" s="747"/>
      <c r="N22" s="747"/>
    </row>
    <row r="23" spans="1:14" s="13" customFormat="1" ht="18" customHeight="1">
      <c r="A23" s="738" t="s">
        <v>65</v>
      </c>
      <c r="B23" s="189"/>
      <c r="C23" s="25"/>
      <c r="F23" s="747"/>
      <c r="G23" s="747"/>
      <c r="H23" s="747"/>
      <c r="I23" s="747"/>
      <c r="J23" s="747"/>
      <c r="K23" s="748"/>
      <c r="L23" s="748"/>
      <c r="M23" s="748"/>
      <c r="N23" s="748"/>
    </row>
    <row r="24" spans="1:14" s="13" customFormat="1" ht="12.75">
      <c r="A24" s="748"/>
      <c r="B24" s="748"/>
      <c r="C24" s="748"/>
      <c r="D24" s="748"/>
      <c r="E24" s="748"/>
      <c r="F24" s="748"/>
      <c r="G24" s="748"/>
      <c r="H24" s="748"/>
      <c r="I24" s="748"/>
      <c r="J24" s="748"/>
      <c r="K24" s="748"/>
      <c r="L24" s="748"/>
      <c r="M24" s="748"/>
      <c r="N24" s="748"/>
    </row>
    <row r="25" spans="1:14" s="13" customFormat="1" ht="18" customHeight="1">
      <c r="A25" s="748"/>
      <c r="B25" s="748"/>
      <c r="C25" s="748"/>
      <c r="D25" s="748"/>
      <c r="E25" s="748"/>
      <c r="F25" s="748"/>
      <c r="G25" s="748"/>
      <c r="H25" s="748"/>
      <c r="I25" s="748"/>
      <c r="J25" s="748"/>
      <c r="K25" s="748"/>
      <c r="L25" s="749"/>
      <c r="M25" s="748"/>
      <c r="N25" s="748"/>
    </row>
    <row r="26" spans="1:14" s="13" customFormat="1" ht="18" customHeight="1">
      <c r="A26" s="750"/>
      <c r="B26" s="751"/>
      <c r="C26" s="751"/>
      <c r="D26" s="751"/>
      <c r="E26" s="751"/>
      <c r="F26" s="751"/>
      <c r="G26" s="752"/>
      <c r="H26" s="753"/>
      <c r="I26" s="753"/>
      <c r="J26" s="752"/>
      <c r="K26" s="754"/>
      <c r="L26" s="193"/>
      <c r="M26" s="193"/>
      <c r="N26" s="193"/>
    </row>
    <row r="27" spans="1:14" s="13" customFormat="1" ht="18" customHeight="1">
      <c r="A27" s="755"/>
      <c r="B27" s="756"/>
      <c r="C27" s="756"/>
      <c r="D27" s="757"/>
      <c r="E27" s="756"/>
      <c r="F27" s="756"/>
      <c r="G27" s="758"/>
      <c r="H27" s="759"/>
      <c r="I27" s="759"/>
      <c r="J27" s="759"/>
      <c r="K27" s="299"/>
      <c r="L27" s="170"/>
      <c r="M27" s="170"/>
      <c r="N27" s="170"/>
    </row>
    <row r="28" spans="1:14" s="13" customFormat="1" ht="18" customHeight="1">
      <c r="A28" s="755"/>
      <c r="B28" s="756"/>
      <c r="C28" s="756"/>
      <c r="D28" s="757"/>
      <c r="E28" s="756"/>
      <c r="F28" s="756"/>
      <c r="G28" s="758"/>
      <c r="H28" s="759"/>
      <c r="I28" s="759"/>
      <c r="J28" s="759"/>
      <c r="K28" s="299"/>
      <c r="L28" s="170"/>
      <c r="M28" s="170"/>
      <c r="N28" s="170"/>
    </row>
    <row r="29" spans="1:14" s="13" customFormat="1" ht="18" customHeight="1">
      <c r="A29" s="755"/>
      <c r="B29" s="756"/>
      <c r="C29" s="756"/>
      <c r="D29" s="757"/>
      <c r="E29" s="756"/>
      <c r="F29" s="756"/>
      <c r="G29" s="758"/>
      <c r="H29" s="759"/>
      <c r="I29" s="759"/>
      <c r="J29" s="759"/>
      <c r="K29" s="299"/>
      <c r="L29" s="170"/>
      <c r="M29" s="170"/>
      <c r="N29" s="170"/>
    </row>
    <row r="30" spans="1:14" s="13" customFormat="1" ht="18" customHeight="1">
      <c r="A30" s="755"/>
      <c r="B30" s="756"/>
      <c r="C30" s="756"/>
      <c r="D30" s="757"/>
      <c r="E30" s="756"/>
      <c r="F30" s="756"/>
      <c r="G30" s="758"/>
      <c r="H30" s="759"/>
      <c r="I30" s="759"/>
      <c r="J30" s="759"/>
      <c r="K30" s="299"/>
      <c r="L30" s="170"/>
      <c r="M30" s="170"/>
      <c r="N30" s="170"/>
    </row>
    <row r="31" spans="1:14" s="13" customFormat="1" ht="18" customHeight="1">
      <c r="A31" s="755"/>
      <c r="B31" s="760"/>
      <c r="C31" s="756"/>
      <c r="D31" s="757"/>
      <c r="E31" s="760"/>
      <c r="F31" s="756"/>
      <c r="G31" s="758"/>
      <c r="H31" s="759"/>
      <c r="I31" s="759"/>
      <c r="J31" s="759"/>
      <c r="K31" s="299"/>
      <c r="L31" s="170"/>
      <c r="M31" s="170"/>
      <c r="N31" s="170"/>
    </row>
    <row r="32" spans="1:18" s="13" customFormat="1" ht="18" customHeight="1">
      <c r="A32" s="755"/>
      <c r="B32" s="756"/>
      <c r="C32" s="756"/>
      <c r="D32" s="757"/>
      <c r="E32" s="756"/>
      <c r="F32" s="756"/>
      <c r="G32" s="758"/>
      <c r="H32" s="759"/>
      <c r="I32" s="759"/>
      <c r="J32" s="759"/>
      <c r="K32" s="299"/>
      <c r="L32" s="170"/>
      <c r="M32" s="170"/>
      <c r="N32" s="170"/>
      <c r="O32" s="11"/>
      <c r="P32" s="11"/>
      <c r="Q32" s="11"/>
      <c r="R32" s="11"/>
    </row>
    <row r="33" spans="1:18" s="13" customFormat="1" ht="18" customHeight="1">
      <c r="A33" s="755"/>
      <c r="B33" s="756"/>
      <c r="C33" s="756"/>
      <c r="D33" s="757"/>
      <c r="E33" s="756"/>
      <c r="F33" s="756"/>
      <c r="G33" s="758"/>
      <c r="H33" s="759"/>
      <c r="I33" s="759"/>
      <c r="J33" s="759"/>
      <c r="K33" s="299"/>
      <c r="L33" s="170"/>
      <c r="M33" s="170"/>
      <c r="N33" s="170"/>
      <c r="O33" s="11"/>
      <c r="P33" s="11"/>
      <c r="Q33" s="11"/>
      <c r="R33" s="11"/>
    </row>
    <row r="34" spans="1:18" s="13" customFormat="1" ht="18" customHeight="1">
      <c r="A34" s="755"/>
      <c r="B34" s="756"/>
      <c r="C34" s="756"/>
      <c r="D34" s="757"/>
      <c r="E34" s="756"/>
      <c r="F34" s="756"/>
      <c r="G34" s="758"/>
      <c r="H34" s="759"/>
      <c r="I34" s="759"/>
      <c r="J34" s="759"/>
      <c r="K34" s="299"/>
      <c r="L34" s="170"/>
      <c r="M34" s="170"/>
      <c r="N34" s="170"/>
      <c r="O34" s="11"/>
      <c r="P34" s="11"/>
      <c r="Q34" s="11"/>
      <c r="R34" s="11"/>
    </row>
    <row r="35" spans="1:18" s="13" customFormat="1" ht="18" customHeight="1">
      <c r="A35" s="755"/>
      <c r="B35" s="756"/>
      <c r="C35" s="756"/>
      <c r="D35" s="757"/>
      <c r="E35" s="756"/>
      <c r="F35" s="756"/>
      <c r="G35" s="758"/>
      <c r="H35" s="759"/>
      <c r="I35" s="759"/>
      <c r="J35" s="759"/>
      <c r="K35" s="299"/>
      <c r="L35" s="170"/>
      <c r="M35" s="170"/>
      <c r="N35" s="170"/>
      <c r="O35" s="11"/>
      <c r="P35" s="11"/>
      <c r="Q35" s="11"/>
      <c r="R35" s="11"/>
    </row>
    <row r="36" spans="1:18" s="13" customFormat="1" ht="18" customHeight="1">
      <c r="A36" s="755"/>
      <c r="B36" s="756"/>
      <c r="C36" s="756"/>
      <c r="D36" s="757"/>
      <c r="E36" s="756"/>
      <c r="F36" s="756"/>
      <c r="G36" s="758"/>
      <c r="H36" s="759"/>
      <c r="I36" s="759"/>
      <c r="J36" s="759"/>
      <c r="K36" s="299"/>
      <c r="L36" s="170"/>
      <c r="M36" s="170"/>
      <c r="N36" s="170"/>
      <c r="O36" s="11"/>
      <c r="P36" s="11"/>
      <c r="Q36" s="11"/>
      <c r="R36" s="11"/>
    </row>
    <row r="37" spans="1:18" s="13" customFormat="1" ht="18" customHeight="1">
      <c r="A37" s="755"/>
      <c r="B37" s="756"/>
      <c r="C37" s="756"/>
      <c r="D37" s="757"/>
      <c r="E37" s="756"/>
      <c r="F37" s="756"/>
      <c r="G37" s="758"/>
      <c r="H37" s="759"/>
      <c r="I37" s="759"/>
      <c r="J37" s="759"/>
      <c r="K37" s="299"/>
      <c r="L37" s="170"/>
      <c r="M37" s="170"/>
      <c r="N37" s="170"/>
      <c r="O37" s="11"/>
      <c r="P37" s="11"/>
      <c r="Q37" s="11"/>
      <c r="R37" s="11"/>
    </row>
    <row r="38" spans="1:18" s="13" customFormat="1" ht="18" customHeight="1">
      <c r="A38" s="755"/>
      <c r="B38" s="756"/>
      <c r="C38" s="756"/>
      <c r="D38" s="757"/>
      <c r="E38" s="756"/>
      <c r="F38" s="756"/>
      <c r="G38" s="758"/>
      <c r="H38" s="759"/>
      <c r="I38" s="759"/>
      <c r="J38" s="759"/>
      <c r="K38" s="299"/>
      <c r="L38" s="170"/>
      <c r="M38" s="170"/>
      <c r="N38" s="170"/>
      <c r="O38" s="11"/>
      <c r="P38" s="11"/>
      <c r="Q38" s="11"/>
      <c r="R38" s="11"/>
    </row>
    <row r="39" spans="10:18" s="13" customFormat="1" ht="17.25" customHeight="1">
      <c r="J39" s="757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761"/>
      <c r="L41" s="14"/>
      <c r="M41" s="14"/>
      <c r="O41" s="11"/>
      <c r="P41" s="11"/>
      <c r="Q41" s="11"/>
      <c r="R41" s="11"/>
    </row>
    <row r="42" spans="1:12" s="13" customFormat="1" ht="18" customHeight="1">
      <c r="A42" s="761"/>
      <c r="B42" s="189"/>
      <c r="C42" s="189"/>
      <c r="F42" s="14"/>
      <c r="G42" s="14"/>
      <c r="I42" s="11"/>
      <c r="J42" s="11"/>
      <c r="K42" s="11"/>
      <c r="L42" s="11"/>
    </row>
    <row r="43" spans="1:14" ht="18" customHeight="1">
      <c r="A43" s="761"/>
      <c r="B43" s="189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89"/>
      <c r="C44" s="189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89"/>
      <c r="C45" s="189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89"/>
      <c r="C46" s="189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89"/>
      <c r="C47" s="189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89"/>
      <c r="C48" s="189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89"/>
      <c r="C49" s="189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89"/>
      <c r="C50" s="189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28125" style="0" customWidth="1"/>
  </cols>
  <sheetData>
    <row r="1" spans="1:10" ht="12.75">
      <c r="A1" s="1818" t="s">
        <v>58</v>
      </c>
      <c r="B1" s="1818"/>
      <c r="C1" s="1818"/>
      <c r="D1" s="1818"/>
      <c r="E1" s="1818"/>
      <c r="F1" s="1818"/>
      <c r="G1" s="1818"/>
      <c r="H1" s="1818"/>
      <c r="I1" s="1818"/>
      <c r="J1" s="1818"/>
    </row>
    <row r="2" spans="1:13" ht="15.75">
      <c r="A2" s="1817" t="s">
        <v>16</v>
      </c>
      <c r="B2" s="1817"/>
      <c r="C2" s="1817"/>
      <c r="D2" s="1817"/>
      <c r="E2" s="1817"/>
      <c r="F2" s="1817"/>
      <c r="G2" s="1817"/>
      <c r="H2" s="1817"/>
      <c r="I2" s="1817"/>
      <c r="J2" s="1817"/>
      <c r="K2" s="762"/>
      <c r="L2" s="762"/>
      <c r="M2" s="762"/>
    </row>
    <row r="3" spans="1:10" ht="12.75">
      <c r="A3" s="1837" t="s">
        <v>1471</v>
      </c>
      <c r="B3" s="1837"/>
      <c r="C3" s="1837"/>
      <c r="D3" s="1837"/>
      <c r="E3" s="1837"/>
      <c r="F3" s="1837"/>
      <c r="G3" s="1837"/>
      <c r="H3" s="1837"/>
      <c r="I3" s="1837"/>
      <c r="J3" s="1837"/>
    </row>
    <row r="4" spans="1:10" ht="13.5" thickBot="1">
      <c r="A4" s="1837"/>
      <c r="B4" s="1837"/>
      <c r="C4" s="1837"/>
      <c r="D4" s="1837"/>
      <c r="E4" s="1837"/>
      <c r="F4" s="1837"/>
      <c r="G4" s="1837"/>
      <c r="H4" s="1837"/>
      <c r="I4" s="1837"/>
      <c r="J4" s="1837"/>
    </row>
    <row r="5" spans="1:10" ht="25.5" customHeight="1" thickTop="1">
      <c r="A5" s="1834" t="s">
        <v>788</v>
      </c>
      <c r="B5" s="1814" t="s">
        <v>807</v>
      </c>
      <c r="C5" s="1819"/>
      <c r="D5" s="1820"/>
      <c r="E5" s="1814" t="s">
        <v>520</v>
      </c>
      <c r="F5" s="1819"/>
      <c r="G5" s="1820"/>
      <c r="H5" s="1814" t="s">
        <v>365</v>
      </c>
      <c r="I5" s="1819"/>
      <c r="J5" s="1815"/>
    </row>
    <row r="6" spans="1:10" ht="38.25">
      <c r="A6" s="1835"/>
      <c r="B6" s="190" t="s">
        <v>669</v>
      </c>
      <c r="C6" s="190" t="s">
        <v>17</v>
      </c>
      <c r="D6" s="190" t="s">
        <v>670</v>
      </c>
      <c r="E6" s="190" t="s">
        <v>669</v>
      </c>
      <c r="F6" s="190" t="s">
        <v>17</v>
      </c>
      <c r="G6" s="190" t="s">
        <v>670</v>
      </c>
      <c r="H6" s="190" t="s">
        <v>669</v>
      </c>
      <c r="I6" s="190" t="s">
        <v>17</v>
      </c>
      <c r="J6" s="766" t="s">
        <v>670</v>
      </c>
    </row>
    <row r="7" spans="1:10" ht="12.75">
      <c r="A7" s="1836"/>
      <c r="B7" s="190">
        <v>1</v>
      </c>
      <c r="C7" s="190">
        <v>2</v>
      </c>
      <c r="D7" s="190">
        <v>3</v>
      </c>
      <c r="E7" s="190">
        <v>4</v>
      </c>
      <c r="F7" s="190">
        <v>5</v>
      </c>
      <c r="G7" s="190">
        <v>6</v>
      </c>
      <c r="H7" s="190">
        <v>7</v>
      </c>
      <c r="I7" s="190">
        <v>8</v>
      </c>
      <c r="J7" s="198">
        <v>9</v>
      </c>
    </row>
    <row r="8" spans="1:10" ht="12.75">
      <c r="A8" s="201" t="s">
        <v>667</v>
      </c>
      <c r="B8" s="763">
        <v>349.41</v>
      </c>
      <c r="C8" s="763">
        <v>154.67</v>
      </c>
      <c r="D8" s="742">
        <v>39.8049257534035</v>
      </c>
      <c r="E8" s="763">
        <v>769.56</v>
      </c>
      <c r="F8" s="763">
        <v>228.9</v>
      </c>
      <c r="G8" s="742">
        <v>59.28515928515928</v>
      </c>
      <c r="H8" s="741">
        <v>2756.42</v>
      </c>
      <c r="I8" s="741">
        <v>1027.51</v>
      </c>
      <c r="J8" s="767">
        <v>71.31722146644826</v>
      </c>
    </row>
    <row r="9" spans="1:10" ht="12.75">
      <c r="A9" s="201" t="s">
        <v>668</v>
      </c>
      <c r="B9" s="763">
        <v>619.71</v>
      </c>
      <c r="C9" s="763">
        <v>87.13</v>
      </c>
      <c r="D9" s="742">
        <v>22.423244203103685</v>
      </c>
      <c r="E9" s="763">
        <v>402.68</v>
      </c>
      <c r="F9" s="763">
        <v>44.58</v>
      </c>
      <c r="G9" s="742">
        <v>11.546231546231544</v>
      </c>
      <c r="H9" s="741">
        <v>584.36</v>
      </c>
      <c r="I9" s="741">
        <v>68.78</v>
      </c>
      <c r="J9" s="767">
        <v>4.773869346733668</v>
      </c>
    </row>
    <row r="10" spans="1:10" ht="12.75">
      <c r="A10" s="201" t="s">
        <v>803</v>
      </c>
      <c r="B10" s="763">
        <v>88.98</v>
      </c>
      <c r="C10" s="763">
        <v>19.84</v>
      </c>
      <c r="D10" s="742">
        <v>5.105901124636487</v>
      </c>
      <c r="E10" s="763">
        <v>130.11</v>
      </c>
      <c r="F10" s="763">
        <v>19.85</v>
      </c>
      <c r="G10" s="742">
        <v>5.141155141155141</v>
      </c>
      <c r="H10" s="741">
        <v>137.65</v>
      </c>
      <c r="I10" s="741">
        <v>49.24</v>
      </c>
      <c r="J10" s="767">
        <v>3.4176406896360247</v>
      </c>
    </row>
    <row r="11" spans="1:10" ht="12.75">
      <c r="A11" s="201" t="s">
        <v>804</v>
      </c>
      <c r="B11" s="763">
        <v>527.48</v>
      </c>
      <c r="C11" s="763">
        <v>85.54</v>
      </c>
      <c r="D11" s="742">
        <v>22.014051522248245</v>
      </c>
      <c r="E11" s="763">
        <v>231.19</v>
      </c>
      <c r="F11" s="763">
        <v>26.27</v>
      </c>
      <c r="G11" s="742">
        <v>6.803936803936804</v>
      </c>
      <c r="H11" s="741">
        <v>138.18</v>
      </c>
      <c r="I11" s="741">
        <v>22.75</v>
      </c>
      <c r="J11" s="767">
        <v>1.579027735361892</v>
      </c>
    </row>
    <row r="12" spans="1:10" ht="12.75">
      <c r="A12" s="201" t="s">
        <v>656</v>
      </c>
      <c r="B12" s="743">
        <v>0.04</v>
      </c>
      <c r="C12" s="763">
        <v>0.23</v>
      </c>
      <c r="D12" s="742">
        <v>0.05919139408600767</v>
      </c>
      <c r="E12" s="743">
        <v>0.19</v>
      </c>
      <c r="F12" s="763">
        <v>1.01</v>
      </c>
      <c r="G12" s="742">
        <v>0.26159026159026155</v>
      </c>
      <c r="H12" s="741">
        <v>1.82</v>
      </c>
      <c r="I12" s="741">
        <v>14.31</v>
      </c>
      <c r="J12" s="767">
        <v>0.993225797495766</v>
      </c>
    </row>
    <row r="13" spans="1:10" ht="12.75">
      <c r="A13" s="201" t="s">
        <v>657</v>
      </c>
      <c r="B13" s="763">
        <v>10.05</v>
      </c>
      <c r="C13" s="763">
        <v>1.8</v>
      </c>
      <c r="D13" s="742">
        <v>0.4632369971948426</v>
      </c>
      <c r="E13" s="763">
        <v>7.28</v>
      </c>
      <c r="F13" s="763">
        <v>0.97</v>
      </c>
      <c r="G13" s="742">
        <v>0.2512302512302512</v>
      </c>
      <c r="H13" s="741">
        <v>24.42</v>
      </c>
      <c r="I13" s="741">
        <v>4.64</v>
      </c>
      <c r="J13" s="767">
        <v>0.3220522502012826</v>
      </c>
    </row>
    <row r="14" spans="1:10" ht="12.75">
      <c r="A14" s="201" t="s">
        <v>658</v>
      </c>
      <c r="B14" s="763">
        <v>0.11</v>
      </c>
      <c r="C14" s="763">
        <v>0.34</v>
      </c>
      <c r="D14" s="742">
        <v>0.08750032169235916</v>
      </c>
      <c r="E14" s="763">
        <v>0.01</v>
      </c>
      <c r="F14" s="763">
        <v>0</v>
      </c>
      <c r="G14" s="742">
        <v>0</v>
      </c>
      <c r="H14" s="741">
        <v>0.55</v>
      </c>
      <c r="I14" s="741">
        <v>0.99</v>
      </c>
      <c r="J14" s="767">
        <v>0.06871373441794608</v>
      </c>
    </row>
    <row r="15" spans="1:10" ht="12.75">
      <c r="A15" s="201" t="s">
        <v>165</v>
      </c>
      <c r="B15" s="763">
        <v>69.66</v>
      </c>
      <c r="C15" s="763">
        <v>21.94</v>
      </c>
      <c r="D15" s="742">
        <v>5.6463442880304715</v>
      </c>
      <c r="E15" s="763">
        <v>75.42</v>
      </c>
      <c r="F15" s="763">
        <v>30.02</v>
      </c>
      <c r="G15" s="742">
        <v>7.775187775187775</v>
      </c>
      <c r="H15" s="741">
        <v>106.22</v>
      </c>
      <c r="I15" s="741">
        <v>99.93</v>
      </c>
      <c r="J15" s="767">
        <v>6.935922707459952</v>
      </c>
    </row>
    <row r="16" spans="1:10" ht="12.75">
      <c r="A16" s="201" t="s">
        <v>659</v>
      </c>
      <c r="B16" s="763">
        <v>10.79</v>
      </c>
      <c r="C16" s="763">
        <v>4.86</v>
      </c>
      <c r="D16" s="742">
        <v>1.2507398924260753</v>
      </c>
      <c r="E16" s="763">
        <v>31.42</v>
      </c>
      <c r="F16" s="763">
        <v>13.67</v>
      </c>
      <c r="G16" s="742">
        <v>3.54053354053354</v>
      </c>
      <c r="H16" s="741">
        <v>59.99</v>
      </c>
      <c r="I16" s="741">
        <v>39</v>
      </c>
      <c r="J16" s="767">
        <v>2.706904689191815</v>
      </c>
    </row>
    <row r="17" spans="1:10" ht="12.75">
      <c r="A17" s="201" t="s">
        <v>166</v>
      </c>
      <c r="B17" s="763">
        <v>2.25</v>
      </c>
      <c r="C17" s="763">
        <v>0.08</v>
      </c>
      <c r="D17" s="742">
        <v>0.02058831098643745</v>
      </c>
      <c r="E17" s="763">
        <v>0.1</v>
      </c>
      <c r="F17" s="763">
        <v>0</v>
      </c>
      <c r="G17" s="742">
        <v>0</v>
      </c>
      <c r="H17" s="741">
        <v>1186.26</v>
      </c>
      <c r="I17" s="741">
        <v>15.28</v>
      </c>
      <c r="J17" s="767">
        <v>1.0605513756628444</v>
      </c>
    </row>
    <row r="18" spans="1:10" ht="12.75">
      <c r="A18" s="201" t="s">
        <v>167</v>
      </c>
      <c r="B18" s="763">
        <v>0</v>
      </c>
      <c r="C18" s="763">
        <v>0</v>
      </c>
      <c r="D18" s="742">
        <v>0</v>
      </c>
      <c r="E18" s="763">
        <v>0</v>
      </c>
      <c r="F18" s="763">
        <v>0</v>
      </c>
      <c r="G18" s="742">
        <v>0</v>
      </c>
      <c r="H18" s="741">
        <v>2.82</v>
      </c>
      <c r="I18" s="741">
        <v>2.19</v>
      </c>
      <c r="J18" s="767">
        <v>0.15200310947000192</v>
      </c>
    </row>
    <row r="19" spans="1:10" ht="12.75">
      <c r="A19" s="768" t="s">
        <v>168</v>
      </c>
      <c r="B19" s="764">
        <v>75.1</v>
      </c>
      <c r="C19" s="764">
        <v>12.14</v>
      </c>
      <c r="D19" s="742">
        <v>3.1242761921918834</v>
      </c>
      <c r="E19" s="764">
        <v>198.93</v>
      </c>
      <c r="F19" s="764">
        <v>20.83</v>
      </c>
      <c r="G19" s="742">
        <v>5.394975394975394</v>
      </c>
      <c r="H19" s="765">
        <v>708.45</v>
      </c>
      <c r="I19" s="765">
        <v>96.14</v>
      </c>
      <c r="J19" s="767">
        <v>6.672867097920541</v>
      </c>
    </row>
    <row r="20" spans="1:10" ht="13.5" thickBot="1">
      <c r="A20" s="769" t="s">
        <v>18</v>
      </c>
      <c r="B20" s="770">
        <v>1753.58</v>
      </c>
      <c r="C20" s="770">
        <v>388.57</v>
      </c>
      <c r="D20" s="770">
        <v>100</v>
      </c>
      <c r="E20" s="770">
        <v>1846.89</v>
      </c>
      <c r="F20" s="770">
        <v>386.1</v>
      </c>
      <c r="G20" s="770">
        <v>100</v>
      </c>
      <c r="H20" s="771">
        <v>5707.139999999999</v>
      </c>
      <c r="I20" s="771">
        <v>1440.7600000000002</v>
      </c>
      <c r="J20" s="772">
        <v>100</v>
      </c>
    </row>
    <row r="21" spans="1:10" ht="13.5" thickTop="1">
      <c r="A21" s="26" t="s">
        <v>583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</v>
      </c>
      <c r="B23" s="189"/>
      <c r="C23" s="189"/>
      <c r="D23" s="13"/>
      <c r="E23" s="13"/>
      <c r="F23" s="14"/>
      <c r="G23" s="14"/>
      <c r="H23" s="24"/>
      <c r="I23" s="9"/>
      <c r="J23" s="9"/>
    </row>
    <row r="24" spans="1:10" ht="12.75">
      <c r="A24" s="26" t="s">
        <v>65</v>
      </c>
      <c r="B24" s="189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7.57421875" style="0" customWidth="1"/>
    <col min="6" max="6" width="8.140625" style="0" customWidth="1"/>
    <col min="7" max="7" width="6.57421875" style="0" bestFit="1" customWidth="1"/>
    <col min="8" max="8" width="7.28125" style="0" bestFit="1" customWidth="1"/>
    <col min="9" max="10" width="6.57421875" style="0" bestFit="1" customWidth="1"/>
    <col min="11" max="11" width="7.28125" style="0" bestFit="1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784" t="s">
        <v>59</v>
      </c>
      <c r="C1" s="1784"/>
      <c r="D1" s="1784"/>
      <c r="E1" s="1784"/>
      <c r="F1" s="1784"/>
      <c r="G1" s="1784"/>
      <c r="H1" s="1784"/>
      <c r="I1" s="1784"/>
      <c r="J1" s="1784"/>
      <c r="K1" s="1784"/>
      <c r="L1" s="1784"/>
      <c r="M1" s="1784"/>
    </row>
    <row r="2" spans="2:13" ht="15" customHeight="1">
      <c r="B2" s="1839" t="s">
        <v>19</v>
      </c>
      <c r="C2" s="1839"/>
      <c r="D2" s="1839"/>
      <c r="E2" s="1839"/>
      <c r="F2" s="1839"/>
      <c r="G2" s="1839"/>
      <c r="H2" s="1839"/>
      <c r="I2" s="1839"/>
      <c r="J2" s="1839"/>
      <c r="K2" s="1839"/>
      <c r="L2" s="1839"/>
      <c r="M2" s="1839"/>
    </row>
    <row r="3" spans="2:13" ht="12.75">
      <c r="B3" s="1840" t="s">
        <v>1472</v>
      </c>
      <c r="C3" s="1840"/>
      <c r="D3" s="1840"/>
      <c r="E3" s="1840"/>
      <c r="F3" s="1840"/>
      <c r="G3" s="1840"/>
      <c r="H3" s="1840"/>
      <c r="I3" s="1840"/>
      <c r="J3" s="1840"/>
      <c r="K3" s="1840"/>
      <c r="L3" s="1840"/>
      <c r="M3" s="1840"/>
    </row>
    <row r="4" spans="2:13" ht="16.5" customHeight="1" thickBot="1">
      <c r="B4" s="1784"/>
      <c r="C4" s="1784"/>
      <c r="D4" s="1784"/>
      <c r="E4" s="1784"/>
      <c r="F4" s="1784"/>
      <c r="G4" s="1784"/>
      <c r="H4" s="1784"/>
      <c r="I4" s="1784"/>
      <c r="J4" s="1784"/>
      <c r="K4" s="1784"/>
      <c r="L4" s="1784"/>
      <c r="M4" s="1784"/>
    </row>
    <row r="5" spans="2:13" ht="12.75" customHeight="1" thickTop="1">
      <c r="B5" s="783"/>
      <c r="C5" s="1811" t="s">
        <v>807</v>
      </c>
      <c r="D5" s="1812"/>
      <c r="E5" s="1813"/>
      <c r="F5" s="1811" t="s">
        <v>520</v>
      </c>
      <c r="G5" s="1812"/>
      <c r="H5" s="1813"/>
      <c r="I5" s="1811" t="s">
        <v>365</v>
      </c>
      <c r="J5" s="1812"/>
      <c r="K5" s="1838"/>
      <c r="L5" s="1812" t="s">
        <v>20</v>
      </c>
      <c r="M5" s="1838"/>
    </row>
    <row r="6" spans="2:13" ht="31.5">
      <c r="B6" s="784"/>
      <c r="C6" s="773" t="s">
        <v>669</v>
      </c>
      <c r="D6" s="774" t="s">
        <v>817</v>
      </c>
      <c r="E6" s="774" t="s">
        <v>670</v>
      </c>
      <c r="F6" s="774" t="s">
        <v>669</v>
      </c>
      <c r="G6" s="774" t="s">
        <v>816</v>
      </c>
      <c r="H6" s="774" t="s">
        <v>670</v>
      </c>
      <c r="I6" s="774" t="s">
        <v>669</v>
      </c>
      <c r="J6" s="774" t="s">
        <v>817</v>
      </c>
      <c r="K6" s="873" t="s">
        <v>670</v>
      </c>
      <c r="L6" s="866" t="s">
        <v>520</v>
      </c>
      <c r="M6" s="785" t="s">
        <v>21</v>
      </c>
    </row>
    <row r="7" spans="2:13" ht="12.75">
      <c r="B7" s="786" t="s">
        <v>22</v>
      </c>
      <c r="C7" s="775"/>
      <c r="D7" s="775"/>
      <c r="E7" s="775"/>
      <c r="F7" s="775"/>
      <c r="G7" s="775"/>
      <c r="H7" s="775"/>
      <c r="I7" s="775"/>
      <c r="J7" s="775"/>
      <c r="K7" s="787"/>
      <c r="L7" s="867"/>
      <c r="M7" s="787"/>
    </row>
    <row r="8" spans="2:13" ht="12.75">
      <c r="B8" s="788" t="s">
        <v>23</v>
      </c>
      <c r="C8" s="776">
        <v>71561.368</v>
      </c>
      <c r="D8" s="776">
        <v>7156.1100000000015</v>
      </c>
      <c r="E8" s="777">
        <v>34.57019559686052</v>
      </c>
      <c r="F8" s="776">
        <v>17351.64</v>
      </c>
      <c r="G8" s="776">
        <v>1735.1699999999998</v>
      </c>
      <c r="H8" s="778">
        <v>19.121320883836404</v>
      </c>
      <c r="I8" s="778">
        <v>5005.82</v>
      </c>
      <c r="J8" s="778">
        <v>860.5899999999999</v>
      </c>
      <c r="K8" s="874">
        <v>20.196385494949784</v>
      </c>
      <c r="L8" s="868">
        <v>-81.72381625441696</v>
      </c>
      <c r="M8" s="789">
        <v>-100</v>
      </c>
    </row>
    <row r="9" spans="2:13" ht="12.75">
      <c r="B9" s="788" t="s">
        <v>24</v>
      </c>
      <c r="C9" s="776">
        <v>44336.18</v>
      </c>
      <c r="D9" s="776">
        <v>4433.6</v>
      </c>
      <c r="E9" s="777">
        <v>21.41811950881705</v>
      </c>
      <c r="F9" s="776">
        <v>10214.29</v>
      </c>
      <c r="G9" s="776">
        <v>1021.43</v>
      </c>
      <c r="H9" s="778">
        <v>11.256009953132558</v>
      </c>
      <c r="I9" s="778">
        <v>17780.86</v>
      </c>
      <c r="J9" s="778">
        <v>1778.089</v>
      </c>
      <c r="K9" s="874">
        <v>41.72831532823966</v>
      </c>
      <c r="L9" s="868">
        <v>-80.98723404255318</v>
      </c>
      <c r="M9" s="789">
        <v>2059.8030438675023</v>
      </c>
    </row>
    <row r="10" spans="2:13" ht="12.75">
      <c r="B10" s="788" t="s">
        <v>25</v>
      </c>
      <c r="C10" s="776">
        <v>4199.26</v>
      </c>
      <c r="D10" s="776">
        <v>419.92</v>
      </c>
      <c r="E10" s="777">
        <v>2.0285764940776017</v>
      </c>
      <c r="F10" s="776">
        <v>474.58</v>
      </c>
      <c r="G10" s="776">
        <v>47.46</v>
      </c>
      <c r="H10" s="778">
        <v>0.5230022932317155</v>
      </c>
      <c r="I10" s="778">
        <v>1139.6399999999999</v>
      </c>
      <c r="J10" s="778">
        <v>113.96</v>
      </c>
      <c r="K10" s="874">
        <v>2.674421142477228</v>
      </c>
      <c r="L10" s="868">
        <v>-100</v>
      </c>
      <c r="M10" s="799" t="s">
        <v>831</v>
      </c>
    </row>
    <row r="11" spans="2:13" ht="12.75">
      <c r="B11" s="788" t="s">
        <v>26</v>
      </c>
      <c r="C11" s="776">
        <v>36452.89</v>
      </c>
      <c r="D11" s="776">
        <v>3645.2699999999995</v>
      </c>
      <c r="E11" s="777">
        <v>17.609804335507377</v>
      </c>
      <c r="F11" s="776">
        <v>8823.369999999999</v>
      </c>
      <c r="G11" s="776">
        <v>882.35</v>
      </c>
      <c r="H11" s="778">
        <v>9.723368593194358</v>
      </c>
      <c r="I11" s="778">
        <v>5630.68</v>
      </c>
      <c r="J11" s="778">
        <v>563.07</v>
      </c>
      <c r="K11" s="874">
        <v>13.214165608061187</v>
      </c>
      <c r="L11" s="868">
        <v>-100</v>
      </c>
      <c r="M11" s="799" t="s">
        <v>831</v>
      </c>
    </row>
    <row r="12" spans="2:13" ht="12.75">
      <c r="B12" s="788" t="s">
        <v>27</v>
      </c>
      <c r="C12" s="776">
        <v>0</v>
      </c>
      <c r="D12" s="776">
        <v>0</v>
      </c>
      <c r="E12" s="777">
        <v>0</v>
      </c>
      <c r="F12" s="776">
        <v>0</v>
      </c>
      <c r="G12" s="776">
        <v>0</v>
      </c>
      <c r="H12" s="778">
        <v>0</v>
      </c>
      <c r="I12" s="778">
        <v>0</v>
      </c>
      <c r="J12" s="778">
        <v>0</v>
      </c>
      <c r="K12" s="874">
        <v>0</v>
      </c>
      <c r="L12" s="869" t="s">
        <v>831</v>
      </c>
      <c r="M12" s="799" t="s">
        <v>831</v>
      </c>
    </row>
    <row r="13" spans="2:13" ht="12.75">
      <c r="B13" s="788" t="s">
        <v>28</v>
      </c>
      <c r="C13" s="776">
        <v>3443.92</v>
      </c>
      <c r="D13" s="776">
        <v>34.43</v>
      </c>
      <c r="E13" s="777">
        <v>0.16632665434152177</v>
      </c>
      <c r="F13" s="776">
        <v>0</v>
      </c>
      <c r="G13" s="776">
        <v>0</v>
      </c>
      <c r="H13" s="778">
        <v>0</v>
      </c>
      <c r="I13" s="778">
        <v>3581.86</v>
      </c>
      <c r="J13" s="778">
        <v>35.82</v>
      </c>
      <c r="K13" s="874">
        <v>0.840626231340245</v>
      </c>
      <c r="L13" s="869" t="s">
        <v>831</v>
      </c>
      <c r="M13" s="799" t="s">
        <v>831</v>
      </c>
    </row>
    <row r="14" spans="2:13" ht="12.75">
      <c r="B14" s="788" t="s">
        <v>29</v>
      </c>
      <c r="C14" s="776">
        <v>0</v>
      </c>
      <c r="D14" s="776">
        <v>0</v>
      </c>
      <c r="E14" s="777">
        <v>0</v>
      </c>
      <c r="F14" s="776">
        <v>66.09</v>
      </c>
      <c r="G14" s="776">
        <v>6.61</v>
      </c>
      <c r="H14" s="778">
        <v>0.07284123805861019</v>
      </c>
      <c r="I14" s="778">
        <v>0</v>
      </c>
      <c r="J14" s="778">
        <v>0</v>
      </c>
      <c r="K14" s="874">
        <v>0</v>
      </c>
      <c r="L14" s="869" t="s">
        <v>831</v>
      </c>
      <c r="M14" s="799" t="s">
        <v>831</v>
      </c>
    </row>
    <row r="15" spans="2:13" ht="12.75">
      <c r="B15" s="788" t="s">
        <v>30</v>
      </c>
      <c r="C15" s="776">
        <v>0</v>
      </c>
      <c r="D15" s="776">
        <v>0</v>
      </c>
      <c r="E15" s="777">
        <v>0</v>
      </c>
      <c r="F15" s="776">
        <v>2304</v>
      </c>
      <c r="G15" s="776">
        <v>360</v>
      </c>
      <c r="H15" s="778">
        <v>3.9671476098486638</v>
      </c>
      <c r="I15" s="778">
        <v>4037.92</v>
      </c>
      <c r="J15" s="778">
        <v>403.79</v>
      </c>
      <c r="K15" s="874">
        <v>9.4761715788073</v>
      </c>
      <c r="L15" s="869" t="s">
        <v>831</v>
      </c>
      <c r="M15" s="799" t="s">
        <v>831</v>
      </c>
    </row>
    <row r="16" spans="2:13" ht="12.75">
      <c r="B16" s="788" t="s">
        <v>31</v>
      </c>
      <c r="C16" s="776">
        <v>50109</v>
      </c>
      <c r="D16" s="776">
        <v>5010.9</v>
      </c>
      <c r="E16" s="777">
        <v>24.20697741039592</v>
      </c>
      <c r="F16" s="776">
        <v>50215.15</v>
      </c>
      <c r="G16" s="776">
        <v>5021.51</v>
      </c>
      <c r="H16" s="778">
        <v>55.33630942869768</v>
      </c>
      <c r="I16" s="778">
        <v>50057.87</v>
      </c>
      <c r="J16" s="778">
        <v>505.79</v>
      </c>
      <c r="K16" s="874">
        <v>11.869914616124582</v>
      </c>
      <c r="L16" s="868">
        <v>-100</v>
      </c>
      <c r="M16" s="799" t="s">
        <v>831</v>
      </c>
    </row>
    <row r="17" spans="2:13" ht="12.75">
      <c r="B17" s="790" t="s">
        <v>653</v>
      </c>
      <c r="C17" s="780">
        <v>210102.61800000002</v>
      </c>
      <c r="D17" s="780">
        <v>20700.230000000003</v>
      </c>
      <c r="E17" s="780">
        <v>100</v>
      </c>
      <c r="F17" s="780">
        <v>89449.12</v>
      </c>
      <c r="G17" s="780">
        <v>9074.53</v>
      </c>
      <c r="H17" s="781">
        <v>100</v>
      </c>
      <c r="I17" s="780">
        <v>87234.65</v>
      </c>
      <c r="J17" s="780">
        <v>4261.109</v>
      </c>
      <c r="K17" s="875">
        <v>100</v>
      </c>
      <c r="L17" s="870">
        <v>-92.64489931429009</v>
      </c>
      <c r="M17" s="791">
        <v>43.854166666666686</v>
      </c>
    </row>
    <row r="18" spans="2:13" ht="12.75">
      <c r="B18" s="792" t="s">
        <v>32</v>
      </c>
      <c r="C18" s="782"/>
      <c r="D18" s="782"/>
      <c r="E18" s="782"/>
      <c r="F18" s="782"/>
      <c r="G18" s="782"/>
      <c r="H18" s="782"/>
      <c r="I18" s="782"/>
      <c r="J18" s="782"/>
      <c r="K18" s="793"/>
      <c r="L18" s="871"/>
      <c r="M18" s="793"/>
    </row>
    <row r="19" spans="2:13" ht="12.75" customHeight="1">
      <c r="B19" s="788" t="s">
        <v>33</v>
      </c>
      <c r="C19" s="776">
        <v>71825</v>
      </c>
      <c r="D19" s="776">
        <v>7182.5</v>
      </c>
      <c r="E19" s="779">
        <v>34.6976821030491</v>
      </c>
      <c r="F19" s="776">
        <v>11754.1</v>
      </c>
      <c r="G19" s="776">
        <v>1305</v>
      </c>
      <c r="H19" s="778">
        <v>14.380941780878526</v>
      </c>
      <c r="I19" s="778">
        <v>73153.82</v>
      </c>
      <c r="J19" s="778">
        <v>3175.38</v>
      </c>
      <c r="K19" s="874">
        <v>74.52021180451335</v>
      </c>
      <c r="L19" s="868">
        <v>-100</v>
      </c>
      <c r="M19" s="799" t="s">
        <v>831</v>
      </c>
    </row>
    <row r="20" spans="2:13" ht="12.75">
      <c r="B20" s="788" t="s">
        <v>34</v>
      </c>
      <c r="C20" s="776">
        <v>61701.28</v>
      </c>
      <c r="D20" s="776">
        <v>6170.08</v>
      </c>
      <c r="E20" s="779">
        <v>29.80681857158109</v>
      </c>
      <c r="F20" s="776">
        <v>19949.99</v>
      </c>
      <c r="G20" s="776">
        <v>1995.0099999999998</v>
      </c>
      <c r="H20" s="778">
        <v>21.9847683235789</v>
      </c>
      <c r="I20" s="778">
        <v>2254.74</v>
      </c>
      <c r="J20" s="778">
        <v>225.47</v>
      </c>
      <c r="K20" s="874">
        <v>5.291357933716161</v>
      </c>
      <c r="L20" s="868">
        <v>-38.69096934548466</v>
      </c>
      <c r="M20" s="789">
        <v>-100</v>
      </c>
    </row>
    <row r="21" spans="2:13" ht="12.75">
      <c r="B21" s="788" t="s">
        <v>35</v>
      </c>
      <c r="C21" s="776">
        <v>26667.338000000003</v>
      </c>
      <c r="D21" s="776">
        <v>2356.7500000000005</v>
      </c>
      <c r="E21" s="779">
        <v>11.38513919893644</v>
      </c>
      <c r="F21" s="776">
        <v>7344.97</v>
      </c>
      <c r="G21" s="776">
        <v>734.4999999999999</v>
      </c>
      <c r="H21" s="778">
        <v>8.09410094870136</v>
      </c>
      <c r="I21" s="778">
        <v>11826.18</v>
      </c>
      <c r="J21" s="778">
        <v>860.249</v>
      </c>
      <c r="K21" s="874">
        <v>20.188430261770495</v>
      </c>
      <c r="L21" s="868">
        <v>-100</v>
      </c>
      <c r="M21" s="799" t="s">
        <v>831</v>
      </c>
    </row>
    <row r="22" spans="2:13" ht="12.75">
      <c r="B22" s="788" t="s">
        <v>36</v>
      </c>
      <c r="C22" s="776">
        <v>49909</v>
      </c>
      <c r="D22" s="776">
        <v>4990.9</v>
      </c>
      <c r="E22" s="779">
        <v>24.110360126433378</v>
      </c>
      <c r="F22" s="776">
        <v>50000</v>
      </c>
      <c r="G22" s="776">
        <v>5000</v>
      </c>
      <c r="H22" s="778">
        <v>55.09939379646946</v>
      </c>
      <c r="I22" s="778">
        <v>0</v>
      </c>
      <c r="J22" s="778">
        <v>0</v>
      </c>
      <c r="K22" s="874">
        <v>0</v>
      </c>
      <c r="L22" s="868">
        <v>-100</v>
      </c>
      <c r="M22" s="799" t="s">
        <v>831</v>
      </c>
    </row>
    <row r="23" spans="2:13" ht="12.75">
      <c r="B23" s="788" t="s">
        <v>37</v>
      </c>
      <c r="C23" s="776">
        <v>0</v>
      </c>
      <c r="D23" s="776">
        <v>0</v>
      </c>
      <c r="E23" s="779">
        <v>0</v>
      </c>
      <c r="F23" s="776">
        <v>400</v>
      </c>
      <c r="G23" s="776">
        <v>40</v>
      </c>
      <c r="H23" s="778">
        <v>0.4407951503717556</v>
      </c>
      <c r="I23" s="778">
        <v>0</v>
      </c>
      <c r="J23" s="778">
        <v>0</v>
      </c>
      <c r="K23" s="874">
        <v>0</v>
      </c>
      <c r="L23" s="869" t="s">
        <v>831</v>
      </c>
      <c r="M23" s="789">
        <v>-100</v>
      </c>
    </row>
    <row r="24" spans="2:13" ht="12.75">
      <c r="B24" s="788" t="s">
        <v>38</v>
      </c>
      <c r="C24" s="776">
        <v>0</v>
      </c>
      <c r="D24" s="776">
        <v>0</v>
      </c>
      <c r="E24" s="779">
        <v>0</v>
      </c>
      <c r="F24" s="776">
        <v>0</v>
      </c>
      <c r="G24" s="776">
        <v>0</v>
      </c>
      <c r="H24" s="778">
        <v>0</v>
      </c>
      <c r="I24" s="778">
        <v>0</v>
      </c>
      <c r="J24" s="778">
        <v>0</v>
      </c>
      <c r="K24" s="874">
        <v>0</v>
      </c>
      <c r="L24" s="869" t="s">
        <v>831</v>
      </c>
      <c r="M24" s="799" t="s">
        <v>831</v>
      </c>
    </row>
    <row r="25" spans="2:13" ht="13.5" thickBot="1">
      <c r="B25" s="794" t="s">
        <v>39</v>
      </c>
      <c r="C25" s="795">
        <v>210102.61800000002</v>
      </c>
      <c r="D25" s="795">
        <v>20700.23</v>
      </c>
      <c r="E25" s="795">
        <v>100</v>
      </c>
      <c r="F25" s="795">
        <v>89449.06</v>
      </c>
      <c r="G25" s="795">
        <v>9074.51</v>
      </c>
      <c r="H25" s="796">
        <v>100</v>
      </c>
      <c r="I25" s="797">
        <v>87234.74000000002</v>
      </c>
      <c r="J25" s="797">
        <v>4261.099</v>
      </c>
      <c r="K25" s="876">
        <v>100</v>
      </c>
      <c r="L25" s="872">
        <v>-92.64489931429009</v>
      </c>
      <c r="M25" s="798">
        <v>43.85416666666666</v>
      </c>
    </row>
    <row r="26" spans="2:4" ht="13.5" thickTop="1">
      <c r="B26" s="738" t="s">
        <v>583</v>
      </c>
      <c r="C26" s="11"/>
      <c r="D26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16384" width="9.140625" style="9" customWidth="1"/>
  </cols>
  <sheetData>
    <row r="1" spans="1:12" ht="12.75">
      <c r="A1" s="1841" t="s">
        <v>830</v>
      </c>
      <c r="B1" s="1841"/>
      <c r="C1" s="1841"/>
      <c r="D1" s="1841"/>
      <c r="E1" s="1841"/>
      <c r="F1" s="1841"/>
      <c r="G1" s="1841"/>
      <c r="H1" s="1841"/>
      <c r="I1" s="1841"/>
      <c r="J1" s="1841"/>
      <c r="K1" s="1841"/>
      <c r="L1" s="1841"/>
    </row>
    <row r="2" spans="1:12" ht="15.75">
      <c r="A2" s="1842" t="s">
        <v>708</v>
      </c>
      <c r="B2" s="1842"/>
      <c r="C2" s="1842"/>
      <c r="D2" s="1842"/>
      <c r="E2" s="1842"/>
      <c r="F2" s="1842"/>
      <c r="G2" s="1842"/>
      <c r="H2" s="1842"/>
      <c r="I2" s="1842"/>
      <c r="J2" s="1842"/>
      <c r="K2" s="1842"/>
      <c r="L2" s="1842"/>
    </row>
    <row r="3" spans="1:12" ht="12.75">
      <c r="A3" s="1841" t="s">
        <v>1452</v>
      </c>
      <c r="B3" s="1841"/>
      <c r="C3" s="1841"/>
      <c r="D3" s="1841"/>
      <c r="E3" s="1841"/>
      <c r="F3" s="1841"/>
      <c r="G3" s="1841"/>
      <c r="H3" s="1841"/>
      <c r="I3" s="1841"/>
      <c r="J3" s="1841"/>
      <c r="K3" s="1841"/>
      <c r="L3" s="1841"/>
    </row>
    <row r="4" spans="1:12" ht="13.5" thickBot="1">
      <c r="A4" s="1841" t="s">
        <v>364</v>
      </c>
      <c r="B4" s="1841"/>
      <c r="C4" s="1841"/>
      <c r="D4" s="1841"/>
      <c r="E4" s="1841"/>
      <c r="F4" s="1841"/>
      <c r="G4" s="1841"/>
      <c r="H4" s="1841"/>
      <c r="I4" s="1841"/>
      <c r="J4" s="1841"/>
      <c r="K4" s="1841"/>
      <c r="L4" s="1841"/>
    </row>
    <row r="5" spans="1:12" ht="13.5" thickTop="1">
      <c r="A5" s="421" t="s">
        <v>709</v>
      </c>
      <c r="B5" s="422" t="s">
        <v>710</v>
      </c>
      <c r="C5" s="422" t="s">
        <v>807</v>
      </c>
      <c r="D5" s="1843" t="s">
        <v>520</v>
      </c>
      <c r="E5" s="1844"/>
      <c r="F5" s="1843" t="s">
        <v>1013</v>
      </c>
      <c r="G5" s="1845"/>
      <c r="H5" s="1844"/>
      <c r="I5" s="1843" t="s">
        <v>888</v>
      </c>
      <c r="J5" s="1845"/>
      <c r="K5" s="1845"/>
      <c r="L5" s="1846"/>
    </row>
    <row r="6" spans="1:12" ht="24">
      <c r="A6" s="489"/>
      <c r="B6" s="490"/>
      <c r="C6" s="491" t="s">
        <v>1451</v>
      </c>
      <c r="D6" s="491" t="s">
        <v>1346</v>
      </c>
      <c r="E6" s="491" t="s">
        <v>1451</v>
      </c>
      <c r="F6" s="491" t="s">
        <v>145</v>
      </c>
      <c r="G6" s="491" t="s">
        <v>1346</v>
      </c>
      <c r="H6" s="491" t="s">
        <v>1451</v>
      </c>
      <c r="I6" s="492" t="s">
        <v>360</v>
      </c>
      <c r="J6" s="492" t="s">
        <v>361</v>
      </c>
      <c r="K6" s="492" t="s">
        <v>362</v>
      </c>
      <c r="L6" s="493" t="s">
        <v>363</v>
      </c>
    </row>
    <row r="7" spans="1:12" ht="12.75">
      <c r="A7" s="494">
        <v>1</v>
      </c>
      <c r="B7" s="491">
        <v>2</v>
      </c>
      <c r="C7" s="491">
        <v>3</v>
      </c>
      <c r="D7" s="491">
        <v>4</v>
      </c>
      <c r="E7" s="491">
        <v>5</v>
      </c>
      <c r="F7" s="491">
        <v>6</v>
      </c>
      <c r="G7" s="491">
        <v>7</v>
      </c>
      <c r="H7" s="491">
        <v>8</v>
      </c>
      <c r="I7" s="491">
        <v>9</v>
      </c>
      <c r="J7" s="491">
        <v>10</v>
      </c>
      <c r="K7" s="491">
        <v>11</v>
      </c>
      <c r="L7" s="495">
        <v>12</v>
      </c>
    </row>
    <row r="8" spans="1:12" ht="12.75">
      <c r="A8" s="494"/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7"/>
    </row>
    <row r="9" spans="1:12" ht="12.75">
      <c r="A9" s="423" t="s">
        <v>711</v>
      </c>
      <c r="B9" s="418" t="s">
        <v>712</v>
      </c>
      <c r="C9" s="418" t="s">
        <v>1355</v>
      </c>
      <c r="D9" s="418" t="s">
        <v>1262</v>
      </c>
      <c r="E9" s="418" t="s">
        <v>1356</v>
      </c>
      <c r="F9" s="418" t="s">
        <v>92</v>
      </c>
      <c r="G9" s="418" t="s">
        <v>1014</v>
      </c>
      <c r="H9" s="418" t="s">
        <v>1357</v>
      </c>
      <c r="I9" s="418" t="s">
        <v>745</v>
      </c>
      <c r="J9" s="418" t="s">
        <v>1358</v>
      </c>
      <c r="K9" s="418" t="s">
        <v>1359</v>
      </c>
      <c r="L9" s="424" t="s">
        <v>729</v>
      </c>
    </row>
    <row r="10" spans="1:12" ht="12.75">
      <c r="A10" s="425"/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26"/>
    </row>
    <row r="11" spans="1:12" ht="12.75">
      <c r="A11" s="427" t="s">
        <v>713</v>
      </c>
      <c r="B11" s="418" t="s">
        <v>104</v>
      </c>
      <c r="C11" s="418" t="s">
        <v>1360</v>
      </c>
      <c r="D11" s="418" t="s">
        <v>108</v>
      </c>
      <c r="E11" s="418" t="s">
        <v>1361</v>
      </c>
      <c r="F11" s="418" t="s">
        <v>119</v>
      </c>
      <c r="G11" s="418" t="s">
        <v>1264</v>
      </c>
      <c r="H11" s="418" t="s">
        <v>1362</v>
      </c>
      <c r="I11" s="418" t="s">
        <v>1363</v>
      </c>
      <c r="J11" s="418" t="s">
        <v>113</v>
      </c>
      <c r="K11" s="418" t="s">
        <v>1364</v>
      </c>
      <c r="L11" s="424" t="s">
        <v>751</v>
      </c>
    </row>
    <row r="12" spans="1:12" ht="12.75">
      <c r="A12" s="428" t="s">
        <v>715</v>
      </c>
      <c r="B12" s="420" t="s">
        <v>716</v>
      </c>
      <c r="C12" s="420" t="s">
        <v>1365</v>
      </c>
      <c r="D12" s="420" t="s">
        <v>1266</v>
      </c>
      <c r="E12" s="420" t="s">
        <v>1366</v>
      </c>
      <c r="F12" s="420" t="s">
        <v>120</v>
      </c>
      <c r="G12" s="420" t="s">
        <v>1267</v>
      </c>
      <c r="H12" s="420" t="s">
        <v>1275</v>
      </c>
      <c r="I12" s="420" t="s">
        <v>87</v>
      </c>
      <c r="J12" s="420" t="s">
        <v>1367</v>
      </c>
      <c r="K12" s="420" t="s">
        <v>1301</v>
      </c>
      <c r="L12" s="429" t="s">
        <v>726</v>
      </c>
    </row>
    <row r="13" spans="1:12" ht="12.75">
      <c r="A13" s="428" t="s">
        <v>718</v>
      </c>
      <c r="B13" s="420" t="s">
        <v>719</v>
      </c>
      <c r="C13" s="420" t="s">
        <v>1368</v>
      </c>
      <c r="D13" s="420" t="s">
        <v>1268</v>
      </c>
      <c r="E13" s="420" t="s">
        <v>1368</v>
      </c>
      <c r="F13" s="420" t="s">
        <v>122</v>
      </c>
      <c r="G13" s="420" t="s">
        <v>1269</v>
      </c>
      <c r="H13" s="420" t="s">
        <v>1369</v>
      </c>
      <c r="I13" s="420" t="s">
        <v>726</v>
      </c>
      <c r="J13" s="420" t="s">
        <v>1336</v>
      </c>
      <c r="K13" s="420" t="s">
        <v>1288</v>
      </c>
      <c r="L13" s="429" t="s">
        <v>1358</v>
      </c>
    </row>
    <row r="14" spans="1:12" ht="12.75">
      <c r="A14" s="428" t="s">
        <v>720</v>
      </c>
      <c r="B14" s="420" t="s">
        <v>105</v>
      </c>
      <c r="C14" s="420" t="s">
        <v>1370</v>
      </c>
      <c r="D14" s="420" t="s">
        <v>1271</v>
      </c>
      <c r="E14" s="420" t="s">
        <v>1371</v>
      </c>
      <c r="F14" s="420" t="s">
        <v>123</v>
      </c>
      <c r="G14" s="420" t="s">
        <v>1272</v>
      </c>
      <c r="H14" s="420" t="s">
        <v>1372</v>
      </c>
      <c r="I14" s="420" t="s">
        <v>1336</v>
      </c>
      <c r="J14" s="420" t="s">
        <v>1273</v>
      </c>
      <c r="K14" s="420" t="s">
        <v>1373</v>
      </c>
      <c r="L14" s="429" t="s">
        <v>1265</v>
      </c>
    </row>
    <row r="15" spans="1:12" ht="12.75">
      <c r="A15" s="428" t="s">
        <v>721</v>
      </c>
      <c r="B15" s="420" t="s">
        <v>722</v>
      </c>
      <c r="C15" s="420" t="s">
        <v>1374</v>
      </c>
      <c r="D15" s="420" t="s">
        <v>107</v>
      </c>
      <c r="E15" s="420" t="s">
        <v>1375</v>
      </c>
      <c r="F15" s="420" t="s">
        <v>125</v>
      </c>
      <c r="G15" s="420" t="s">
        <v>1274</v>
      </c>
      <c r="H15" s="420" t="s">
        <v>1376</v>
      </c>
      <c r="I15" s="420" t="s">
        <v>1377</v>
      </c>
      <c r="J15" s="420" t="s">
        <v>1378</v>
      </c>
      <c r="K15" s="420" t="s">
        <v>1379</v>
      </c>
      <c r="L15" s="429" t="s">
        <v>1305</v>
      </c>
    </row>
    <row r="16" spans="1:12" ht="12.75">
      <c r="A16" s="428" t="s">
        <v>724</v>
      </c>
      <c r="B16" s="420" t="s">
        <v>725</v>
      </c>
      <c r="C16" s="420" t="s">
        <v>1380</v>
      </c>
      <c r="D16" s="420" t="s">
        <v>1275</v>
      </c>
      <c r="E16" s="420" t="s">
        <v>1381</v>
      </c>
      <c r="F16" s="420" t="s">
        <v>126</v>
      </c>
      <c r="G16" s="420" t="s">
        <v>1276</v>
      </c>
      <c r="H16" s="420" t="s">
        <v>1382</v>
      </c>
      <c r="I16" s="420" t="s">
        <v>1383</v>
      </c>
      <c r="J16" s="420" t="s">
        <v>88</v>
      </c>
      <c r="K16" s="420" t="s">
        <v>1287</v>
      </c>
      <c r="L16" s="429" t="s">
        <v>751</v>
      </c>
    </row>
    <row r="17" spans="1:12" ht="12.75">
      <c r="A17" s="428" t="s">
        <v>727</v>
      </c>
      <c r="B17" s="420" t="s">
        <v>728</v>
      </c>
      <c r="C17" s="420" t="s">
        <v>1384</v>
      </c>
      <c r="D17" s="420" t="s">
        <v>1277</v>
      </c>
      <c r="E17" s="420" t="s">
        <v>1385</v>
      </c>
      <c r="F17" s="420" t="s">
        <v>127</v>
      </c>
      <c r="G17" s="420" t="s">
        <v>1278</v>
      </c>
      <c r="H17" s="420" t="s">
        <v>1386</v>
      </c>
      <c r="I17" s="420" t="s">
        <v>112</v>
      </c>
      <c r="J17" s="420" t="s">
        <v>1332</v>
      </c>
      <c r="K17" s="420" t="s">
        <v>1387</v>
      </c>
      <c r="L17" s="429" t="s">
        <v>628</v>
      </c>
    </row>
    <row r="18" spans="1:12" ht="12.75">
      <c r="A18" s="428" t="s">
        <v>730</v>
      </c>
      <c r="B18" s="420" t="s">
        <v>109</v>
      </c>
      <c r="C18" s="420" t="s">
        <v>1388</v>
      </c>
      <c r="D18" s="420" t="s">
        <v>1279</v>
      </c>
      <c r="E18" s="420" t="s">
        <v>1328</v>
      </c>
      <c r="F18" s="420" t="s">
        <v>128</v>
      </c>
      <c r="G18" s="420" t="s">
        <v>1280</v>
      </c>
      <c r="H18" s="420" t="s">
        <v>1389</v>
      </c>
      <c r="I18" s="420" t="s">
        <v>1390</v>
      </c>
      <c r="J18" s="420" t="s">
        <v>723</v>
      </c>
      <c r="K18" s="420" t="s">
        <v>1377</v>
      </c>
      <c r="L18" s="429" t="s">
        <v>1391</v>
      </c>
    </row>
    <row r="19" spans="1:12" ht="12.75">
      <c r="A19" s="428" t="s">
        <v>731</v>
      </c>
      <c r="B19" s="420" t="s">
        <v>732</v>
      </c>
      <c r="C19" s="420" t="s">
        <v>1392</v>
      </c>
      <c r="D19" s="420" t="s">
        <v>1281</v>
      </c>
      <c r="E19" s="420" t="s">
        <v>1393</v>
      </c>
      <c r="F19" s="420" t="s">
        <v>130</v>
      </c>
      <c r="G19" s="420" t="s">
        <v>1282</v>
      </c>
      <c r="H19" s="420" t="s">
        <v>1394</v>
      </c>
      <c r="I19" s="420" t="s">
        <v>1377</v>
      </c>
      <c r="J19" s="420" t="s">
        <v>1395</v>
      </c>
      <c r="K19" s="420" t="s">
        <v>714</v>
      </c>
      <c r="L19" s="429" t="s">
        <v>1396</v>
      </c>
    </row>
    <row r="20" spans="1:12" ht="12.75">
      <c r="A20" s="428" t="s">
        <v>733</v>
      </c>
      <c r="B20" s="420" t="s">
        <v>734</v>
      </c>
      <c r="C20" s="420" t="s">
        <v>122</v>
      </c>
      <c r="D20" s="420" t="s">
        <v>1283</v>
      </c>
      <c r="E20" s="420" t="s">
        <v>1397</v>
      </c>
      <c r="F20" s="420" t="s">
        <v>132</v>
      </c>
      <c r="G20" s="420" t="s">
        <v>1284</v>
      </c>
      <c r="H20" s="420" t="s">
        <v>1398</v>
      </c>
      <c r="I20" s="420" t="s">
        <v>1399</v>
      </c>
      <c r="J20" s="420" t="s">
        <v>1265</v>
      </c>
      <c r="K20" s="420" t="s">
        <v>1400</v>
      </c>
      <c r="L20" s="429" t="s">
        <v>1401</v>
      </c>
    </row>
    <row r="21" spans="1:12" ht="12.75">
      <c r="A21" s="428" t="s">
        <v>735</v>
      </c>
      <c r="B21" s="420" t="s">
        <v>736</v>
      </c>
      <c r="C21" s="420" t="s">
        <v>1402</v>
      </c>
      <c r="D21" s="420" t="s">
        <v>1285</v>
      </c>
      <c r="E21" s="420" t="s">
        <v>1316</v>
      </c>
      <c r="F21" s="420" t="s">
        <v>110</v>
      </c>
      <c r="G21" s="420" t="s">
        <v>1286</v>
      </c>
      <c r="H21" s="420" t="s">
        <v>1294</v>
      </c>
      <c r="I21" s="420" t="s">
        <v>1292</v>
      </c>
      <c r="J21" s="420" t="s">
        <v>751</v>
      </c>
      <c r="K21" s="420" t="s">
        <v>1403</v>
      </c>
      <c r="L21" s="429" t="s">
        <v>729</v>
      </c>
    </row>
    <row r="22" spans="1:12" ht="12.75">
      <c r="A22" s="428" t="s">
        <v>737</v>
      </c>
      <c r="B22" s="420" t="s">
        <v>738</v>
      </c>
      <c r="C22" s="420" t="s">
        <v>1289</v>
      </c>
      <c r="D22" s="420" t="s">
        <v>1290</v>
      </c>
      <c r="E22" s="420" t="s">
        <v>1290</v>
      </c>
      <c r="F22" s="420" t="s">
        <v>1015</v>
      </c>
      <c r="G22" s="420" t="s">
        <v>1291</v>
      </c>
      <c r="H22" s="420" t="s">
        <v>1291</v>
      </c>
      <c r="I22" s="420" t="s">
        <v>134</v>
      </c>
      <c r="J22" s="420" t="s">
        <v>726</v>
      </c>
      <c r="K22" s="420" t="s">
        <v>88</v>
      </c>
      <c r="L22" s="429" t="s">
        <v>726</v>
      </c>
    </row>
    <row r="23" spans="1:12" ht="12.75">
      <c r="A23" s="428" t="s">
        <v>739</v>
      </c>
      <c r="B23" s="420" t="s">
        <v>740</v>
      </c>
      <c r="C23" s="420" t="s">
        <v>1293</v>
      </c>
      <c r="D23" s="420" t="s">
        <v>1294</v>
      </c>
      <c r="E23" s="420" t="s">
        <v>1294</v>
      </c>
      <c r="F23" s="420" t="s">
        <v>1016</v>
      </c>
      <c r="G23" s="420" t="s">
        <v>1295</v>
      </c>
      <c r="H23" s="420" t="s">
        <v>1295</v>
      </c>
      <c r="I23" s="420" t="s">
        <v>1296</v>
      </c>
      <c r="J23" s="420" t="s">
        <v>726</v>
      </c>
      <c r="K23" s="420" t="s">
        <v>627</v>
      </c>
      <c r="L23" s="429" t="s">
        <v>726</v>
      </c>
    </row>
    <row r="24" spans="1:12" ht="12.75">
      <c r="A24" s="428" t="s">
        <v>741</v>
      </c>
      <c r="B24" s="420" t="s">
        <v>742</v>
      </c>
      <c r="C24" s="420" t="s">
        <v>124</v>
      </c>
      <c r="D24" s="420" t="s">
        <v>1297</v>
      </c>
      <c r="E24" s="420" t="s">
        <v>1404</v>
      </c>
      <c r="F24" s="420" t="s">
        <v>106</v>
      </c>
      <c r="G24" s="420" t="s">
        <v>129</v>
      </c>
      <c r="H24" s="420" t="s">
        <v>1405</v>
      </c>
      <c r="I24" s="420" t="s">
        <v>84</v>
      </c>
      <c r="J24" s="420" t="s">
        <v>1406</v>
      </c>
      <c r="K24" s="420" t="s">
        <v>79</v>
      </c>
      <c r="L24" s="429" t="s">
        <v>131</v>
      </c>
    </row>
    <row r="25" spans="1:12" ht="12.75">
      <c r="A25" s="425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26"/>
    </row>
    <row r="26" spans="1:12" ht="12.75">
      <c r="A26" s="427" t="s">
        <v>743</v>
      </c>
      <c r="B26" s="418" t="s">
        <v>744</v>
      </c>
      <c r="C26" s="418" t="s">
        <v>1407</v>
      </c>
      <c r="D26" s="418" t="s">
        <v>1299</v>
      </c>
      <c r="E26" s="418" t="s">
        <v>1408</v>
      </c>
      <c r="F26" s="418" t="s">
        <v>91</v>
      </c>
      <c r="G26" s="418" t="s">
        <v>114</v>
      </c>
      <c r="H26" s="418" t="s">
        <v>140</v>
      </c>
      <c r="I26" s="418" t="s">
        <v>155</v>
      </c>
      <c r="J26" s="418" t="s">
        <v>131</v>
      </c>
      <c r="K26" s="418" t="s">
        <v>155</v>
      </c>
      <c r="L26" s="424" t="s">
        <v>726</v>
      </c>
    </row>
    <row r="27" spans="1:12" ht="12.75">
      <c r="A27" s="428" t="s">
        <v>746</v>
      </c>
      <c r="B27" s="420" t="s">
        <v>747</v>
      </c>
      <c r="C27" s="420" t="s">
        <v>499</v>
      </c>
      <c r="D27" s="420" t="s">
        <v>1302</v>
      </c>
      <c r="E27" s="420" t="s">
        <v>1302</v>
      </c>
      <c r="F27" s="420" t="s">
        <v>90</v>
      </c>
      <c r="G27" s="420" t="s">
        <v>1303</v>
      </c>
      <c r="H27" s="420" t="s">
        <v>1303</v>
      </c>
      <c r="I27" s="420" t="s">
        <v>112</v>
      </c>
      <c r="J27" s="420" t="s">
        <v>726</v>
      </c>
      <c r="K27" s="420" t="s">
        <v>133</v>
      </c>
      <c r="L27" s="429" t="s">
        <v>726</v>
      </c>
    </row>
    <row r="28" spans="1:12" ht="12.75">
      <c r="A28" s="428" t="s">
        <v>749</v>
      </c>
      <c r="B28" s="420" t="s">
        <v>750</v>
      </c>
      <c r="C28" s="420" t="s">
        <v>1409</v>
      </c>
      <c r="D28" s="420" t="s">
        <v>1306</v>
      </c>
      <c r="E28" s="420" t="s">
        <v>1410</v>
      </c>
      <c r="F28" s="420" t="s">
        <v>136</v>
      </c>
      <c r="G28" s="420" t="s">
        <v>1307</v>
      </c>
      <c r="H28" s="420" t="s">
        <v>1411</v>
      </c>
      <c r="I28" s="420" t="s">
        <v>1412</v>
      </c>
      <c r="J28" s="420" t="s">
        <v>1317</v>
      </c>
      <c r="K28" s="420" t="s">
        <v>1301</v>
      </c>
      <c r="L28" s="429" t="s">
        <v>729</v>
      </c>
    </row>
    <row r="29" spans="1:12" ht="24">
      <c r="A29" s="428" t="s">
        <v>752</v>
      </c>
      <c r="B29" s="420" t="s">
        <v>753</v>
      </c>
      <c r="C29" s="420" t="s">
        <v>1330</v>
      </c>
      <c r="D29" s="420" t="s">
        <v>1308</v>
      </c>
      <c r="E29" s="420" t="s">
        <v>1413</v>
      </c>
      <c r="F29" s="420" t="s">
        <v>137</v>
      </c>
      <c r="G29" s="420" t="s">
        <v>1309</v>
      </c>
      <c r="H29" s="420" t="s">
        <v>142</v>
      </c>
      <c r="I29" s="420" t="s">
        <v>1414</v>
      </c>
      <c r="J29" s="420" t="s">
        <v>628</v>
      </c>
      <c r="K29" s="420" t="s">
        <v>1415</v>
      </c>
      <c r="L29" s="429" t="s">
        <v>729</v>
      </c>
    </row>
    <row r="30" spans="1:12" ht="12.75">
      <c r="A30" s="428" t="s">
        <v>754</v>
      </c>
      <c r="B30" s="420" t="s">
        <v>755</v>
      </c>
      <c r="C30" s="420" t="s">
        <v>1310</v>
      </c>
      <c r="D30" s="420" t="s">
        <v>1311</v>
      </c>
      <c r="E30" s="420" t="s">
        <v>1311</v>
      </c>
      <c r="F30" s="420" t="s">
        <v>93</v>
      </c>
      <c r="G30" s="420" t="s">
        <v>1312</v>
      </c>
      <c r="H30" s="420" t="s">
        <v>1312</v>
      </c>
      <c r="I30" s="420" t="s">
        <v>1292</v>
      </c>
      <c r="J30" s="420" t="s">
        <v>726</v>
      </c>
      <c r="K30" s="420" t="s">
        <v>1313</v>
      </c>
      <c r="L30" s="429" t="s">
        <v>726</v>
      </c>
    </row>
    <row r="31" spans="1:12" ht="12.75">
      <c r="A31" s="428" t="s">
        <v>756</v>
      </c>
      <c r="B31" s="420" t="s">
        <v>757</v>
      </c>
      <c r="C31" s="420" t="s">
        <v>1314</v>
      </c>
      <c r="D31" s="420" t="s">
        <v>1315</v>
      </c>
      <c r="E31" s="420" t="s">
        <v>1416</v>
      </c>
      <c r="F31" s="420" t="s">
        <v>94</v>
      </c>
      <c r="G31" s="420" t="s">
        <v>1316</v>
      </c>
      <c r="H31" s="420" t="s">
        <v>1417</v>
      </c>
      <c r="I31" s="420" t="s">
        <v>1418</v>
      </c>
      <c r="J31" s="420" t="s">
        <v>1270</v>
      </c>
      <c r="K31" s="420" t="s">
        <v>1296</v>
      </c>
      <c r="L31" s="429" t="s">
        <v>726</v>
      </c>
    </row>
    <row r="32" spans="1:12" ht="12.75">
      <c r="A32" s="428" t="s">
        <v>758</v>
      </c>
      <c r="B32" s="420" t="s">
        <v>759</v>
      </c>
      <c r="C32" s="420" t="s">
        <v>1318</v>
      </c>
      <c r="D32" s="420" t="s">
        <v>1319</v>
      </c>
      <c r="E32" s="420" t="s">
        <v>1319</v>
      </c>
      <c r="F32" s="420" t="s">
        <v>95</v>
      </c>
      <c r="G32" s="420" t="s">
        <v>1320</v>
      </c>
      <c r="H32" s="420" t="s">
        <v>1320</v>
      </c>
      <c r="I32" s="420" t="s">
        <v>1321</v>
      </c>
      <c r="J32" s="420" t="s">
        <v>726</v>
      </c>
      <c r="K32" s="420" t="s">
        <v>1322</v>
      </c>
      <c r="L32" s="429" t="s">
        <v>726</v>
      </c>
    </row>
    <row r="33" spans="1:12" ht="12.75">
      <c r="A33" s="428" t="s">
        <v>760</v>
      </c>
      <c r="B33" s="420" t="s">
        <v>761</v>
      </c>
      <c r="C33" s="420" t="s">
        <v>1419</v>
      </c>
      <c r="D33" s="420" t="s">
        <v>1323</v>
      </c>
      <c r="E33" s="420" t="s">
        <v>1420</v>
      </c>
      <c r="F33" s="420" t="s">
        <v>89</v>
      </c>
      <c r="G33" s="420" t="s">
        <v>135</v>
      </c>
      <c r="H33" s="420" t="s">
        <v>1421</v>
      </c>
      <c r="I33" s="420" t="s">
        <v>138</v>
      </c>
      <c r="J33" s="420" t="s">
        <v>131</v>
      </c>
      <c r="K33" s="420" t="s">
        <v>1422</v>
      </c>
      <c r="L33" s="429" t="s">
        <v>729</v>
      </c>
    </row>
    <row r="34" spans="1:12" ht="12.75">
      <c r="A34" s="428" t="s">
        <v>762</v>
      </c>
      <c r="B34" s="420" t="s">
        <v>763</v>
      </c>
      <c r="C34" s="420" t="s">
        <v>717</v>
      </c>
      <c r="D34" s="420" t="s">
        <v>629</v>
      </c>
      <c r="E34" s="420" t="s">
        <v>629</v>
      </c>
      <c r="F34" s="420" t="s">
        <v>1018</v>
      </c>
      <c r="G34" s="420" t="s">
        <v>1018</v>
      </c>
      <c r="H34" s="420" t="s">
        <v>1018</v>
      </c>
      <c r="I34" s="420" t="s">
        <v>356</v>
      </c>
      <c r="J34" s="420" t="s">
        <v>726</v>
      </c>
      <c r="K34" s="420" t="s">
        <v>714</v>
      </c>
      <c r="L34" s="429" t="s">
        <v>726</v>
      </c>
    </row>
    <row r="35" spans="1:12" ht="13.5" thickBot="1">
      <c r="A35" s="430" t="s">
        <v>764</v>
      </c>
      <c r="B35" s="431" t="s">
        <v>765</v>
      </c>
      <c r="C35" s="431" t="s">
        <v>1343</v>
      </c>
      <c r="D35" s="431" t="s">
        <v>1324</v>
      </c>
      <c r="E35" s="431" t="s">
        <v>1423</v>
      </c>
      <c r="F35" s="431" t="s">
        <v>139</v>
      </c>
      <c r="G35" s="431" t="s">
        <v>1325</v>
      </c>
      <c r="H35" s="431" t="s">
        <v>1424</v>
      </c>
      <c r="I35" s="431" t="s">
        <v>1359</v>
      </c>
      <c r="J35" s="431" t="s">
        <v>723</v>
      </c>
      <c r="K35" s="431" t="s">
        <v>1425</v>
      </c>
      <c r="L35" s="432" t="s">
        <v>726</v>
      </c>
    </row>
    <row r="36" spans="1:12" ht="14.25" thickBot="1" thickTop="1">
      <c r="A36" s="1841" t="s">
        <v>357</v>
      </c>
      <c r="B36" s="1841"/>
      <c r="C36" s="1841"/>
      <c r="D36" s="1841"/>
      <c r="E36" s="1841"/>
      <c r="F36" s="1841"/>
      <c r="G36" s="1841"/>
      <c r="H36" s="1841"/>
      <c r="I36" s="1841"/>
      <c r="J36" s="1841"/>
      <c r="K36" s="1841"/>
      <c r="L36" s="1841"/>
    </row>
    <row r="37" spans="1:12" ht="13.5" thickTop="1">
      <c r="A37" s="479" t="s">
        <v>711</v>
      </c>
      <c r="B37" s="842" t="s">
        <v>712</v>
      </c>
      <c r="C37" s="480" t="s">
        <v>1426</v>
      </c>
      <c r="D37" s="480" t="s">
        <v>1326</v>
      </c>
      <c r="E37" s="480" t="s">
        <v>1427</v>
      </c>
      <c r="F37" s="480" t="s">
        <v>111</v>
      </c>
      <c r="G37" s="480" t="s">
        <v>1309</v>
      </c>
      <c r="H37" s="480" t="s">
        <v>1428</v>
      </c>
      <c r="I37" s="480" t="s">
        <v>1429</v>
      </c>
      <c r="J37" s="480" t="s">
        <v>1265</v>
      </c>
      <c r="K37" s="480" t="s">
        <v>1301</v>
      </c>
      <c r="L37" s="481" t="s">
        <v>628</v>
      </c>
    </row>
    <row r="38" spans="1:12" ht="12.75">
      <c r="A38" s="433" t="s">
        <v>713</v>
      </c>
      <c r="B38" s="843" t="s">
        <v>80</v>
      </c>
      <c r="C38" s="418" t="s">
        <v>1430</v>
      </c>
      <c r="D38" s="418" t="s">
        <v>1328</v>
      </c>
      <c r="E38" s="418" t="s">
        <v>1381</v>
      </c>
      <c r="F38" s="418" t="s">
        <v>125</v>
      </c>
      <c r="G38" s="418" t="s">
        <v>1329</v>
      </c>
      <c r="H38" s="418" t="s">
        <v>1431</v>
      </c>
      <c r="I38" s="418" t="s">
        <v>1304</v>
      </c>
      <c r="J38" s="418" t="s">
        <v>1432</v>
      </c>
      <c r="K38" s="418" t="s">
        <v>1339</v>
      </c>
      <c r="L38" s="424" t="s">
        <v>1433</v>
      </c>
    </row>
    <row r="39" spans="1:12" ht="13.5" thickBot="1">
      <c r="A39" s="482" t="s">
        <v>743</v>
      </c>
      <c r="B39" s="844" t="s">
        <v>81</v>
      </c>
      <c r="C39" s="483" t="s">
        <v>1434</v>
      </c>
      <c r="D39" s="483" t="s">
        <v>1330</v>
      </c>
      <c r="E39" s="483" t="s">
        <v>1344</v>
      </c>
      <c r="F39" s="483" t="s">
        <v>140</v>
      </c>
      <c r="G39" s="483" t="s">
        <v>1331</v>
      </c>
      <c r="H39" s="483" t="s">
        <v>1331</v>
      </c>
      <c r="I39" s="483" t="s">
        <v>1435</v>
      </c>
      <c r="J39" s="483" t="s">
        <v>1401</v>
      </c>
      <c r="K39" s="483" t="s">
        <v>1436</v>
      </c>
      <c r="L39" s="484" t="s">
        <v>726</v>
      </c>
    </row>
    <row r="40" spans="1:12" ht="14.25" thickBot="1" thickTop="1">
      <c r="A40" s="1841" t="s">
        <v>358</v>
      </c>
      <c r="B40" s="1841"/>
      <c r="C40" s="1841"/>
      <c r="D40" s="1841"/>
      <c r="E40" s="1841"/>
      <c r="F40" s="1841"/>
      <c r="G40" s="1841"/>
      <c r="H40" s="1841"/>
      <c r="I40" s="1841"/>
      <c r="J40" s="1841"/>
      <c r="K40" s="1841"/>
      <c r="L40" s="1841"/>
    </row>
    <row r="41" spans="1:12" ht="13.5" thickTop="1">
      <c r="A41" s="479" t="s">
        <v>711</v>
      </c>
      <c r="B41" s="842" t="s">
        <v>712</v>
      </c>
      <c r="C41" s="480" t="s">
        <v>1437</v>
      </c>
      <c r="D41" s="480" t="s">
        <v>1333</v>
      </c>
      <c r="E41" s="480" t="s">
        <v>1307</v>
      </c>
      <c r="F41" s="480" t="s">
        <v>141</v>
      </c>
      <c r="G41" s="480" t="s">
        <v>1017</v>
      </c>
      <c r="H41" s="480" t="s">
        <v>1438</v>
      </c>
      <c r="I41" s="480" t="s">
        <v>1327</v>
      </c>
      <c r="J41" s="480" t="s">
        <v>121</v>
      </c>
      <c r="K41" s="480" t="s">
        <v>1339</v>
      </c>
      <c r="L41" s="481" t="s">
        <v>1358</v>
      </c>
    </row>
    <row r="42" spans="1:12" ht="12.75">
      <c r="A42" s="433" t="s">
        <v>713</v>
      </c>
      <c r="B42" s="843" t="s">
        <v>82</v>
      </c>
      <c r="C42" s="418" t="s">
        <v>1439</v>
      </c>
      <c r="D42" s="418" t="s">
        <v>1334</v>
      </c>
      <c r="E42" s="418" t="s">
        <v>1440</v>
      </c>
      <c r="F42" s="418" t="s">
        <v>143</v>
      </c>
      <c r="G42" s="418" t="s">
        <v>1335</v>
      </c>
      <c r="H42" s="418" t="s">
        <v>1441</v>
      </c>
      <c r="I42" s="418" t="s">
        <v>1300</v>
      </c>
      <c r="J42" s="418" t="s">
        <v>121</v>
      </c>
      <c r="K42" s="418" t="s">
        <v>133</v>
      </c>
      <c r="L42" s="424" t="s">
        <v>156</v>
      </c>
    </row>
    <row r="43" spans="1:12" ht="13.5" thickBot="1">
      <c r="A43" s="482" t="s">
        <v>743</v>
      </c>
      <c r="B43" s="844" t="s">
        <v>83</v>
      </c>
      <c r="C43" s="483" t="s">
        <v>1442</v>
      </c>
      <c r="D43" s="483" t="s">
        <v>1337</v>
      </c>
      <c r="E43" s="483" t="s">
        <v>1443</v>
      </c>
      <c r="F43" s="483" t="s">
        <v>144</v>
      </c>
      <c r="G43" s="483" t="s">
        <v>1338</v>
      </c>
      <c r="H43" s="483" t="s">
        <v>1338</v>
      </c>
      <c r="I43" s="483" t="s">
        <v>1263</v>
      </c>
      <c r="J43" s="483" t="s">
        <v>121</v>
      </c>
      <c r="K43" s="483" t="s">
        <v>1359</v>
      </c>
      <c r="L43" s="484" t="s">
        <v>726</v>
      </c>
    </row>
    <row r="44" spans="1:12" ht="14.25" thickBot="1" thickTop="1">
      <c r="A44" s="1841" t="s">
        <v>359</v>
      </c>
      <c r="B44" s="1841"/>
      <c r="C44" s="1841"/>
      <c r="D44" s="1841"/>
      <c r="E44" s="1841"/>
      <c r="F44" s="1841"/>
      <c r="G44" s="1841"/>
      <c r="H44" s="1841"/>
      <c r="I44" s="1841"/>
      <c r="J44" s="1841"/>
      <c r="K44" s="1841"/>
      <c r="L44" s="1841"/>
    </row>
    <row r="45" spans="1:12" ht="13.5" thickTop="1">
      <c r="A45" s="479" t="s">
        <v>711</v>
      </c>
      <c r="B45" s="842" t="s">
        <v>712</v>
      </c>
      <c r="C45" s="480" t="s">
        <v>629</v>
      </c>
      <c r="D45" s="480" t="s">
        <v>1340</v>
      </c>
      <c r="E45" s="480" t="s">
        <v>1444</v>
      </c>
      <c r="F45" s="480" t="s">
        <v>154</v>
      </c>
      <c r="G45" s="480" t="s">
        <v>1341</v>
      </c>
      <c r="H45" s="480" t="s">
        <v>153</v>
      </c>
      <c r="I45" s="480" t="s">
        <v>1445</v>
      </c>
      <c r="J45" s="480" t="s">
        <v>729</v>
      </c>
      <c r="K45" s="480" t="s">
        <v>1296</v>
      </c>
      <c r="L45" s="481" t="s">
        <v>729</v>
      </c>
    </row>
    <row r="46" spans="1:12" ht="12.75">
      <c r="A46" s="433" t="s">
        <v>713</v>
      </c>
      <c r="B46" s="843" t="s">
        <v>157</v>
      </c>
      <c r="C46" s="418" t="s">
        <v>1446</v>
      </c>
      <c r="D46" s="418" t="s">
        <v>158</v>
      </c>
      <c r="E46" s="418" t="s">
        <v>1283</v>
      </c>
      <c r="F46" s="418" t="s">
        <v>159</v>
      </c>
      <c r="G46" s="418" t="s">
        <v>1342</v>
      </c>
      <c r="H46" s="418" t="s">
        <v>1447</v>
      </c>
      <c r="I46" s="418" t="s">
        <v>1412</v>
      </c>
      <c r="J46" s="418" t="s">
        <v>1391</v>
      </c>
      <c r="K46" s="418" t="s">
        <v>1298</v>
      </c>
      <c r="L46" s="424" t="s">
        <v>729</v>
      </c>
    </row>
    <row r="47" spans="1:12" ht="13.5" thickBot="1">
      <c r="A47" s="482" t="s">
        <v>743</v>
      </c>
      <c r="B47" s="844" t="s">
        <v>160</v>
      </c>
      <c r="C47" s="483" t="s">
        <v>1448</v>
      </c>
      <c r="D47" s="483" t="s">
        <v>1344</v>
      </c>
      <c r="E47" s="483" t="s">
        <v>1449</v>
      </c>
      <c r="F47" s="483" t="s">
        <v>161</v>
      </c>
      <c r="G47" s="483" t="s">
        <v>1345</v>
      </c>
      <c r="H47" s="483" t="s">
        <v>1331</v>
      </c>
      <c r="I47" s="483" t="s">
        <v>627</v>
      </c>
      <c r="J47" s="483" t="s">
        <v>131</v>
      </c>
      <c r="K47" s="483" t="s">
        <v>1450</v>
      </c>
      <c r="L47" s="484" t="s">
        <v>729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851" t="s">
        <v>821</v>
      </c>
      <c r="B1" s="1851"/>
      <c r="C1" s="1851"/>
      <c r="D1" s="1851"/>
      <c r="E1" s="1851"/>
      <c r="F1" s="1851"/>
      <c r="G1" s="1851"/>
    </row>
    <row r="2" spans="1:7" ht="18" customHeight="1">
      <c r="A2" s="1852" t="s">
        <v>403</v>
      </c>
      <c r="B2" s="1852"/>
      <c r="C2" s="1852"/>
      <c r="D2" s="1852"/>
      <c r="E2" s="1852"/>
      <c r="F2" s="1852"/>
      <c r="G2" s="1852"/>
    </row>
    <row r="3" spans="1:7" ht="15.75" customHeight="1">
      <c r="A3" s="1853" t="s">
        <v>511</v>
      </c>
      <c r="B3" s="1853"/>
      <c r="C3" s="1853"/>
      <c r="D3" s="1853"/>
      <c r="E3" s="1853"/>
      <c r="F3" s="1853"/>
      <c r="G3" s="1853"/>
    </row>
    <row r="4" spans="1:8" ht="15.75" customHeight="1">
      <c r="A4" s="1854" t="s">
        <v>474</v>
      </c>
      <c r="B4" s="1854"/>
      <c r="C4" s="1854"/>
      <c r="D4" s="1854"/>
      <c r="E4" s="1854"/>
      <c r="F4" s="1854"/>
      <c r="G4" s="1854"/>
      <c r="H4" s="90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847" t="s">
        <v>809</v>
      </c>
      <c r="B6" s="1849" t="s">
        <v>807</v>
      </c>
      <c r="C6" s="1849"/>
      <c r="D6" s="1849" t="s">
        <v>520</v>
      </c>
      <c r="E6" s="1849"/>
      <c r="F6" s="1849" t="s">
        <v>44</v>
      </c>
      <c r="G6" s="1850"/>
      <c r="H6" s="8"/>
      <c r="I6" s="8"/>
      <c r="J6" s="8"/>
      <c r="K6" s="8"/>
    </row>
    <row r="7" spans="1:11" ht="24.75" customHeight="1">
      <c r="A7" s="1848"/>
      <c r="B7" s="409" t="s">
        <v>808</v>
      </c>
      <c r="C7" s="409" t="s">
        <v>652</v>
      </c>
      <c r="D7" s="408" t="s">
        <v>808</v>
      </c>
      <c r="E7" s="408" t="s">
        <v>652</v>
      </c>
      <c r="F7" s="408" t="s">
        <v>808</v>
      </c>
      <c r="G7" s="417" t="s">
        <v>652</v>
      </c>
      <c r="H7" s="8"/>
      <c r="I7" s="8"/>
      <c r="J7" s="8"/>
      <c r="K7" s="8"/>
    </row>
    <row r="8" spans="1:11" ht="24.75" customHeight="1">
      <c r="A8" s="487" t="s">
        <v>921</v>
      </c>
      <c r="B8" s="1471">
        <v>148.9</v>
      </c>
      <c r="C8" s="1472">
        <v>9.501678020017536</v>
      </c>
      <c r="D8" s="1471">
        <v>160.3</v>
      </c>
      <c r="E8" s="1472">
        <v>7.656145063801205</v>
      </c>
      <c r="F8" s="1472" t="s">
        <v>1020</v>
      </c>
      <c r="G8" s="1473" t="s">
        <v>337</v>
      </c>
      <c r="H8" s="8"/>
      <c r="I8" s="8"/>
      <c r="J8" s="8"/>
      <c r="K8" s="8"/>
    </row>
    <row r="9" spans="1:11" ht="24.75" customHeight="1">
      <c r="A9" s="487" t="s">
        <v>922</v>
      </c>
      <c r="B9" s="1471">
        <v>149.2</v>
      </c>
      <c r="C9" s="1472">
        <v>8.57412527673496</v>
      </c>
      <c r="D9" s="1471">
        <v>161.9</v>
      </c>
      <c r="E9" s="1472">
        <v>8.5</v>
      </c>
      <c r="F9" s="1474" t="s">
        <v>1014</v>
      </c>
      <c r="G9" s="1475" t="s">
        <v>1019</v>
      </c>
      <c r="H9" s="8"/>
      <c r="I9" s="8"/>
      <c r="J9" s="8"/>
      <c r="K9" s="8"/>
    </row>
    <row r="10" spans="1:7" ht="24.75" customHeight="1">
      <c r="A10" s="487" t="s">
        <v>923</v>
      </c>
      <c r="B10" s="1471">
        <v>150.2</v>
      </c>
      <c r="C10" s="1472">
        <v>8.9</v>
      </c>
      <c r="D10" s="1471">
        <v>163.6</v>
      </c>
      <c r="E10" s="1472" t="s">
        <v>356</v>
      </c>
      <c r="F10" s="1471" t="s">
        <v>86</v>
      </c>
      <c r="G10" s="1476" t="s">
        <v>84</v>
      </c>
    </row>
    <row r="11" spans="1:7" ht="24.75" customHeight="1">
      <c r="A11" s="487" t="s">
        <v>924</v>
      </c>
      <c r="B11" s="1471">
        <v>150.7</v>
      </c>
      <c r="C11" s="1472">
        <v>8.383297904073885</v>
      </c>
      <c r="D11" s="1471">
        <v>163.4</v>
      </c>
      <c r="E11" s="1472">
        <v>8.5</v>
      </c>
      <c r="F11" s="1471" t="s">
        <v>103</v>
      </c>
      <c r="G11" s="1476" t="s">
        <v>84</v>
      </c>
    </row>
    <row r="12" spans="1:7" ht="24.75" customHeight="1">
      <c r="A12" s="487" t="s">
        <v>925</v>
      </c>
      <c r="B12" s="1471">
        <v>151.6</v>
      </c>
      <c r="C12" s="1472">
        <v>9.6</v>
      </c>
      <c r="D12" s="1471">
        <v>163</v>
      </c>
      <c r="E12" s="1472">
        <v>7.5</v>
      </c>
      <c r="F12" s="1471" t="s">
        <v>92</v>
      </c>
      <c r="G12" s="1476" t="s">
        <v>118</v>
      </c>
    </row>
    <row r="13" spans="1:7" ht="24.75" customHeight="1">
      <c r="A13" s="487" t="s">
        <v>926</v>
      </c>
      <c r="B13" s="1477">
        <v>153.6</v>
      </c>
      <c r="C13" s="1472">
        <v>11.255475156659173</v>
      </c>
      <c r="D13" s="1477">
        <v>164</v>
      </c>
      <c r="E13" s="1472" t="s">
        <v>500</v>
      </c>
      <c r="F13" s="1471" t="s">
        <v>1014</v>
      </c>
      <c r="G13" s="1476" t="s">
        <v>1263</v>
      </c>
    </row>
    <row r="14" spans="1:7" ht="24.75" customHeight="1">
      <c r="A14" s="487" t="s">
        <v>927</v>
      </c>
      <c r="B14" s="1471">
        <v>153</v>
      </c>
      <c r="C14" s="1472">
        <v>10.2</v>
      </c>
      <c r="D14" s="1471">
        <v>163.8</v>
      </c>
      <c r="E14" s="1472" t="s">
        <v>745</v>
      </c>
      <c r="F14" s="1471" t="s">
        <v>1357</v>
      </c>
      <c r="G14" s="1476" t="s">
        <v>1359</v>
      </c>
    </row>
    <row r="15" spans="1:7" ht="24.75" customHeight="1">
      <c r="A15" s="487" t="s">
        <v>928</v>
      </c>
      <c r="B15" s="1471">
        <v>153.3</v>
      </c>
      <c r="C15" s="1472">
        <v>10.7</v>
      </c>
      <c r="D15" s="1471">
        <v>164.1</v>
      </c>
      <c r="E15" s="1472">
        <v>7</v>
      </c>
      <c r="F15" s="1471"/>
      <c r="G15" s="1476"/>
    </row>
    <row r="16" spans="1:7" ht="24.75" customHeight="1">
      <c r="A16" s="487" t="s">
        <v>929</v>
      </c>
      <c r="B16" s="1471">
        <v>154.4</v>
      </c>
      <c r="C16" s="1472">
        <v>10.577158288355633</v>
      </c>
      <c r="D16" s="1471">
        <v>166</v>
      </c>
      <c r="E16" s="1472" t="s">
        <v>1021</v>
      </c>
      <c r="F16" s="1471"/>
      <c r="G16" s="1476"/>
    </row>
    <row r="17" spans="1:7" ht="24.75" customHeight="1">
      <c r="A17" s="487" t="s">
        <v>648</v>
      </c>
      <c r="B17" s="1471">
        <v>154.5</v>
      </c>
      <c r="C17" s="1478">
        <v>9.5</v>
      </c>
      <c r="D17" s="485">
        <v>168</v>
      </c>
      <c r="E17" s="485" t="s">
        <v>1022</v>
      </c>
      <c r="F17" s="1471"/>
      <c r="G17" s="1476"/>
    </row>
    <row r="18" spans="1:7" ht="24.75" customHeight="1">
      <c r="A18" s="487" t="s">
        <v>649</v>
      </c>
      <c r="B18" s="1471">
        <v>154.8</v>
      </c>
      <c r="C18" s="1472">
        <v>8.8</v>
      </c>
      <c r="D18" s="1471">
        <v>170.2</v>
      </c>
      <c r="E18" s="1472" t="s">
        <v>355</v>
      </c>
      <c r="F18" s="1471"/>
      <c r="G18" s="1476"/>
    </row>
    <row r="19" spans="1:7" ht="24.75" customHeight="1">
      <c r="A19" s="487" t="s">
        <v>650</v>
      </c>
      <c r="B19" s="1471">
        <v>158.6</v>
      </c>
      <c r="C19" s="1472">
        <v>9.6</v>
      </c>
      <c r="D19" s="1471">
        <v>176.8</v>
      </c>
      <c r="E19" s="1472">
        <v>11.5</v>
      </c>
      <c r="F19" s="1471"/>
      <c r="G19" s="1476"/>
    </row>
    <row r="20" spans="1:7" s="486" customFormat="1" ht="24.75" customHeight="1" thickBot="1">
      <c r="A20" s="414" t="s">
        <v>559</v>
      </c>
      <c r="B20" s="1479">
        <v>152.73333333333332</v>
      </c>
      <c r="C20" s="1479">
        <v>9.632644553820098</v>
      </c>
      <c r="D20" s="1479">
        <v>165.425</v>
      </c>
      <c r="E20" s="1479">
        <v>8.307917264558085</v>
      </c>
      <c r="F20" s="1479"/>
      <c r="G20" s="1480"/>
    </row>
    <row r="21" spans="1:2" ht="19.5" customHeight="1" thickTop="1">
      <c r="A21" s="7" t="s">
        <v>560</v>
      </c>
      <c r="B21" s="8"/>
    </row>
    <row r="22" spans="1:7" ht="19.5" customHeight="1">
      <c r="A22" s="7"/>
      <c r="G22" s="90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326" customWidth="1"/>
    <col min="2" max="2" width="9.140625" style="326" bestFit="1" customWidth="1"/>
    <col min="3" max="3" width="8.140625" style="326" bestFit="1" customWidth="1"/>
    <col min="4" max="4" width="8.28125" style="326" bestFit="1" customWidth="1"/>
    <col min="5" max="5" width="8.140625" style="326" bestFit="1" customWidth="1"/>
    <col min="6" max="6" width="8.7109375" style="326" bestFit="1" customWidth="1"/>
    <col min="7" max="7" width="8.28125" style="326" bestFit="1" customWidth="1"/>
    <col min="8" max="8" width="8.140625" style="326" bestFit="1" customWidth="1"/>
    <col min="9" max="12" width="8.57421875" style="326" bestFit="1" customWidth="1"/>
    <col min="13" max="16384" width="9.140625" style="326" customWidth="1"/>
  </cols>
  <sheetData>
    <row r="1" spans="1:13" ht="12.75">
      <c r="A1" s="1818" t="s">
        <v>404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  <c r="L1" s="1818"/>
      <c r="M1" s="12"/>
    </row>
    <row r="2" spans="1:12" ht="15.75">
      <c r="A2" s="1866" t="s">
        <v>563</v>
      </c>
      <c r="B2" s="1866"/>
      <c r="C2" s="1866"/>
      <c r="D2" s="1866"/>
      <c r="E2" s="1866"/>
      <c r="F2" s="1866"/>
      <c r="G2" s="1866"/>
      <c r="H2" s="1866"/>
      <c r="I2" s="1866"/>
      <c r="J2" s="1866"/>
      <c r="K2" s="1866"/>
      <c r="L2" s="1866"/>
    </row>
    <row r="3" spans="1:12" ht="15.75" customHeight="1">
      <c r="A3" s="1866" t="s">
        <v>889</v>
      </c>
      <c r="B3" s="1866"/>
      <c r="C3" s="1866"/>
      <c r="D3" s="1866"/>
      <c r="E3" s="1866"/>
      <c r="F3" s="1866"/>
      <c r="G3" s="1866"/>
      <c r="H3" s="1866"/>
      <c r="I3" s="1866"/>
      <c r="J3" s="1866"/>
      <c r="K3" s="1866"/>
      <c r="L3" s="1866"/>
    </row>
    <row r="4" spans="1:12" ht="12.75">
      <c r="A4" s="1858" t="s">
        <v>489</v>
      </c>
      <c r="B4" s="1858"/>
      <c r="C4" s="1858"/>
      <c r="D4" s="1858"/>
      <c r="E4" s="1858"/>
      <c r="F4" s="1858"/>
      <c r="G4" s="1858"/>
      <c r="H4" s="1858"/>
      <c r="I4" s="1858"/>
      <c r="J4" s="1858"/>
      <c r="K4" s="1858"/>
      <c r="L4" s="1858"/>
    </row>
    <row r="5" spans="1:12" ht="13.5" thickBot="1">
      <c r="A5" s="1858" t="s">
        <v>1452</v>
      </c>
      <c r="B5" s="1858"/>
      <c r="C5" s="1858"/>
      <c r="D5" s="1858"/>
      <c r="E5" s="1858"/>
      <c r="F5" s="1858"/>
      <c r="G5" s="1858"/>
      <c r="H5" s="1858"/>
      <c r="I5" s="1858"/>
      <c r="J5" s="1858"/>
      <c r="K5" s="1858"/>
      <c r="L5" s="1858"/>
    </row>
    <row r="6" spans="1:12" ht="21.75" customHeight="1" thickTop="1">
      <c r="A6" s="1859" t="s">
        <v>890</v>
      </c>
      <c r="B6" s="1861" t="s">
        <v>891</v>
      </c>
      <c r="C6" s="384" t="s">
        <v>807</v>
      </c>
      <c r="D6" s="1863" t="s">
        <v>520</v>
      </c>
      <c r="E6" s="1864"/>
      <c r="F6" s="1865" t="s">
        <v>1023</v>
      </c>
      <c r="G6" s="1865"/>
      <c r="H6" s="1864"/>
      <c r="I6" s="1855" t="s">
        <v>888</v>
      </c>
      <c r="J6" s="1856"/>
      <c r="K6" s="1856"/>
      <c r="L6" s="1857"/>
    </row>
    <row r="7" spans="1:12" ht="19.5" customHeight="1">
      <c r="A7" s="1860"/>
      <c r="B7" s="1862"/>
      <c r="C7" s="385" t="s">
        <v>1451</v>
      </c>
      <c r="D7" s="385" t="s">
        <v>1347</v>
      </c>
      <c r="E7" s="385" t="s">
        <v>1451</v>
      </c>
      <c r="F7" s="385" t="s">
        <v>146</v>
      </c>
      <c r="G7" s="385" t="s">
        <v>1347</v>
      </c>
      <c r="H7" s="385" t="s">
        <v>1451</v>
      </c>
      <c r="I7" s="386" t="s">
        <v>892</v>
      </c>
      <c r="J7" s="387" t="s">
        <v>892</v>
      </c>
      <c r="K7" s="388" t="s">
        <v>893</v>
      </c>
      <c r="L7" s="389" t="s">
        <v>893</v>
      </c>
    </row>
    <row r="8" spans="1:12" ht="16.5" customHeight="1">
      <c r="A8" s="390">
        <v>1</v>
      </c>
      <c r="B8" s="391">
        <v>2</v>
      </c>
      <c r="C8" s="392">
        <v>3</v>
      </c>
      <c r="D8" s="391">
        <v>4</v>
      </c>
      <c r="E8" s="391">
        <v>5</v>
      </c>
      <c r="F8" s="393">
        <v>6</v>
      </c>
      <c r="G8" s="387">
        <v>7</v>
      </c>
      <c r="H8" s="392">
        <v>8</v>
      </c>
      <c r="I8" s="394" t="s">
        <v>514</v>
      </c>
      <c r="J8" s="395" t="s">
        <v>515</v>
      </c>
      <c r="K8" s="396" t="s">
        <v>516</v>
      </c>
      <c r="L8" s="397" t="s">
        <v>517</v>
      </c>
    </row>
    <row r="9" spans="1:12" ht="24" customHeight="1">
      <c r="A9" s="327" t="s">
        <v>565</v>
      </c>
      <c r="B9" s="328">
        <v>100</v>
      </c>
      <c r="C9" s="398">
        <v>222.2</v>
      </c>
      <c r="D9" s="398">
        <v>233.7</v>
      </c>
      <c r="E9" s="398">
        <v>232.6</v>
      </c>
      <c r="F9" s="399">
        <v>255.2</v>
      </c>
      <c r="G9" s="399">
        <v>255</v>
      </c>
      <c r="H9" s="400">
        <v>254.6</v>
      </c>
      <c r="I9" s="329">
        <v>4.680468046804691</v>
      </c>
      <c r="J9" s="329">
        <v>-0.4706889174154867</v>
      </c>
      <c r="K9" s="329">
        <v>9.458297506448844</v>
      </c>
      <c r="L9" s="330">
        <v>-0.15686274509803866</v>
      </c>
    </row>
    <row r="10" spans="1:12" ht="21" customHeight="1">
      <c r="A10" s="331" t="s">
        <v>566</v>
      </c>
      <c r="B10" s="332">
        <v>49.593021995747016</v>
      </c>
      <c r="C10" s="401">
        <v>243.8</v>
      </c>
      <c r="D10" s="402">
        <v>247.2</v>
      </c>
      <c r="E10" s="402">
        <v>242.5</v>
      </c>
      <c r="F10" s="402">
        <v>273.8</v>
      </c>
      <c r="G10" s="402">
        <v>272.9</v>
      </c>
      <c r="H10" s="403">
        <v>271.7</v>
      </c>
      <c r="I10" s="333">
        <v>-0.5332239540607162</v>
      </c>
      <c r="J10" s="333">
        <v>-1.9012944983818727</v>
      </c>
      <c r="K10" s="333">
        <v>12.041237113402062</v>
      </c>
      <c r="L10" s="334">
        <v>-0.43972150971050894</v>
      </c>
    </row>
    <row r="11" spans="1:12" ht="21" customHeight="1">
      <c r="A11" s="335" t="s">
        <v>567</v>
      </c>
      <c r="B11" s="336">
        <v>16.575694084141823</v>
      </c>
      <c r="C11" s="404">
        <v>218.4</v>
      </c>
      <c r="D11" s="404">
        <v>198.9</v>
      </c>
      <c r="E11" s="404">
        <v>205.1</v>
      </c>
      <c r="F11" s="404">
        <v>223.7</v>
      </c>
      <c r="G11" s="404">
        <v>222.5</v>
      </c>
      <c r="H11" s="405">
        <v>223.5</v>
      </c>
      <c r="I11" s="337">
        <v>-6.089743589743591</v>
      </c>
      <c r="J11" s="337">
        <v>3.1171442936148708</v>
      </c>
      <c r="K11" s="337">
        <v>8.971233544612375</v>
      </c>
      <c r="L11" s="338">
        <v>0.4494382022471939</v>
      </c>
    </row>
    <row r="12" spans="1:12" ht="21" customHeight="1">
      <c r="A12" s="335" t="s">
        <v>568</v>
      </c>
      <c r="B12" s="336">
        <v>6.086031204033311</v>
      </c>
      <c r="C12" s="404">
        <v>223.1</v>
      </c>
      <c r="D12" s="404">
        <v>276.3</v>
      </c>
      <c r="E12" s="404">
        <v>238</v>
      </c>
      <c r="F12" s="404">
        <v>359.4</v>
      </c>
      <c r="G12" s="404">
        <v>364.7</v>
      </c>
      <c r="H12" s="405">
        <v>320.9</v>
      </c>
      <c r="I12" s="337">
        <v>6.6786194531600245</v>
      </c>
      <c r="J12" s="337">
        <v>-13.861744480637</v>
      </c>
      <c r="K12" s="337">
        <v>34.83193277310923</v>
      </c>
      <c r="L12" s="338">
        <v>-12.00987112695367</v>
      </c>
    </row>
    <row r="13" spans="1:12" ht="21" customHeight="1">
      <c r="A13" s="335" t="s">
        <v>569</v>
      </c>
      <c r="B13" s="336">
        <v>3.770519507075808</v>
      </c>
      <c r="C13" s="404">
        <v>281.9</v>
      </c>
      <c r="D13" s="404">
        <v>269.2</v>
      </c>
      <c r="E13" s="404">
        <v>269.7</v>
      </c>
      <c r="F13" s="404">
        <v>302.2</v>
      </c>
      <c r="G13" s="404">
        <v>304</v>
      </c>
      <c r="H13" s="405">
        <v>291.7</v>
      </c>
      <c r="I13" s="337">
        <v>-4.327775807023755</v>
      </c>
      <c r="J13" s="337">
        <v>0.18573551263001775</v>
      </c>
      <c r="K13" s="337">
        <v>8.157211716722273</v>
      </c>
      <c r="L13" s="338">
        <v>-4.046052631578959</v>
      </c>
    </row>
    <row r="14" spans="1:12" ht="21" customHeight="1">
      <c r="A14" s="335" t="s">
        <v>570</v>
      </c>
      <c r="B14" s="336">
        <v>11.183012678383857</v>
      </c>
      <c r="C14" s="404">
        <v>215.8</v>
      </c>
      <c r="D14" s="404">
        <v>237.8</v>
      </c>
      <c r="E14" s="404">
        <v>231.1</v>
      </c>
      <c r="F14" s="404">
        <v>220.4</v>
      </c>
      <c r="G14" s="404">
        <v>218.3</v>
      </c>
      <c r="H14" s="405">
        <v>237.8</v>
      </c>
      <c r="I14" s="337">
        <v>7.089898053753458</v>
      </c>
      <c r="J14" s="337">
        <v>-2.817493692178303</v>
      </c>
      <c r="K14" s="337">
        <v>2.899177845088701</v>
      </c>
      <c r="L14" s="338">
        <v>8.932661475034351</v>
      </c>
    </row>
    <row r="15" spans="1:12" ht="21" customHeight="1">
      <c r="A15" s="335" t="s">
        <v>571</v>
      </c>
      <c r="B15" s="336">
        <v>1.9487350779721184</v>
      </c>
      <c r="C15" s="404">
        <v>276.8</v>
      </c>
      <c r="D15" s="404">
        <v>239.4</v>
      </c>
      <c r="E15" s="404">
        <v>227.8</v>
      </c>
      <c r="F15" s="404">
        <v>222.7</v>
      </c>
      <c r="G15" s="404">
        <v>221.6</v>
      </c>
      <c r="H15" s="405">
        <v>230.6</v>
      </c>
      <c r="I15" s="337">
        <v>-17.70231213872833</v>
      </c>
      <c r="J15" s="337">
        <v>-4.845446950710112</v>
      </c>
      <c r="K15" s="337">
        <v>1.2291483757682187</v>
      </c>
      <c r="L15" s="338">
        <v>4.061371841155221</v>
      </c>
    </row>
    <row r="16" spans="1:12" ht="21" customHeight="1">
      <c r="A16" s="335" t="s">
        <v>572</v>
      </c>
      <c r="B16" s="336">
        <v>10.019129444140097</v>
      </c>
      <c r="C16" s="404">
        <v>309.1</v>
      </c>
      <c r="D16" s="404">
        <v>313.1</v>
      </c>
      <c r="E16" s="404">
        <v>312.2</v>
      </c>
      <c r="F16" s="404">
        <v>363.4</v>
      </c>
      <c r="G16" s="404">
        <v>359.5</v>
      </c>
      <c r="H16" s="405">
        <v>359.8</v>
      </c>
      <c r="I16" s="337">
        <v>1.002911679068248</v>
      </c>
      <c r="J16" s="337">
        <v>-0.28744809964868523</v>
      </c>
      <c r="K16" s="337">
        <v>15.246636771300444</v>
      </c>
      <c r="L16" s="338">
        <v>0.08344923504867552</v>
      </c>
    </row>
    <row r="17" spans="1:12" ht="21" customHeight="1">
      <c r="A17" s="331" t="s">
        <v>573</v>
      </c>
      <c r="B17" s="339">
        <v>20.37273710722672</v>
      </c>
      <c r="C17" s="401">
        <v>198.6</v>
      </c>
      <c r="D17" s="402">
        <v>215</v>
      </c>
      <c r="E17" s="402">
        <v>216.5</v>
      </c>
      <c r="F17" s="402">
        <v>224.4</v>
      </c>
      <c r="G17" s="402">
        <v>223.8</v>
      </c>
      <c r="H17" s="403">
        <v>224.1</v>
      </c>
      <c r="I17" s="333">
        <v>9.013091641490448</v>
      </c>
      <c r="J17" s="333">
        <v>0.6976744186046488</v>
      </c>
      <c r="K17" s="333">
        <v>3.510392609699764</v>
      </c>
      <c r="L17" s="334">
        <v>0.13404825737264048</v>
      </c>
    </row>
    <row r="18" spans="1:12" ht="21" customHeight="1">
      <c r="A18" s="335" t="s">
        <v>574</v>
      </c>
      <c r="B18" s="336">
        <v>6.117694570987977</v>
      </c>
      <c r="C18" s="404">
        <v>184.6</v>
      </c>
      <c r="D18" s="404">
        <v>199.8</v>
      </c>
      <c r="E18" s="404">
        <v>204.9</v>
      </c>
      <c r="F18" s="404">
        <v>218.2</v>
      </c>
      <c r="G18" s="404">
        <v>217.9</v>
      </c>
      <c r="H18" s="405">
        <v>219.1</v>
      </c>
      <c r="I18" s="337">
        <v>10.996749729144113</v>
      </c>
      <c r="J18" s="337">
        <v>2.552552552552555</v>
      </c>
      <c r="K18" s="337">
        <v>6.930209858467535</v>
      </c>
      <c r="L18" s="338">
        <v>0.550711335474972</v>
      </c>
    </row>
    <row r="19" spans="1:12" ht="21" customHeight="1">
      <c r="A19" s="335" t="s">
        <v>575</v>
      </c>
      <c r="B19" s="336">
        <v>5.683628753648385</v>
      </c>
      <c r="C19" s="404">
        <v>211.1</v>
      </c>
      <c r="D19" s="404">
        <v>231.7</v>
      </c>
      <c r="E19" s="404">
        <v>231.7</v>
      </c>
      <c r="F19" s="404">
        <v>237</v>
      </c>
      <c r="G19" s="404">
        <v>237</v>
      </c>
      <c r="H19" s="405">
        <v>237</v>
      </c>
      <c r="I19" s="337">
        <v>9.758408337280898</v>
      </c>
      <c r="J19" s="337">
        <v>0</v>
      </c>
      <c r="K19" s="337">
        <v>2.2874406560207063</v>
      </c>
      <c r="L19" s="338">
        <v>0</v>
      </c>
    </row>
    <row r="20" spans="1:12" ht="21" customHeight="1">
      <c r="A20" s="335" t="s">
        <v>576</v>
      </c>
      <c r="B20" s="336">
        <v>4.4957766210627</v>
      </c>
      <c r="C20" s="404">
        <v>239.1</v>
      </c>
      <c r="D20" s="404">
        <v>258.2</v>
      </c>
      <c r="E20" s="404">
        <v>258.2</v>
      </c>
      <c r="F20" s="404">
        <v>263.3</v>
      </c>
      <c r="G20" s="404">
        <v>259.4</v>
      </c>
      <c r="H20" s="405">
        <v>259.4</v>
      </c>
      <c r="I20" s="337">
        <v>7.988289418653281</v>
      </c>
      <c r="J20" s="337">
        <v>0</v>
      </c>
      <c r="K20" s="337">
        <v>0.4647560030983584</v>
      </c>
      <c r="L20" s="338">
        <v>0</v>
      </c>
    </row>
    <row r="21" spans="1:12" ht="21" customHeight="1">
      <c r="A21" s="335" t="s">
        <v>577</v>
      </c>
      <c r="B21" s="336">
        <v>4.065637161527658</v>
      </c>
      <c r="C21" s="404">
        <v>157.5</v>
      </c>
      <c r="D21" s="404">
        <v>166.6</v>
      </c>
      <c r="E21" s="404">
        <v>166.6</v>
      </c>
      <c r="F21" s="404">
        <v>173.2</v>
      </c>
      <c r="G21" s="404">
        <v>174.6</v>
      </c>
      <c r="H21" s="405">
        <v>174.6</v>
      </c>
      <c r="I21" s="337">
        <v>5.7777777777777715</v>
      </c>
      <c r="J21" s="337">
        <v>0</v>
      </c>
      <c r="K21" s="337">
        <v>4.801920768307326</v>
      </c>
      <c r="L21" s="338">
        <v>0</v>
      </c>
    </row>
    <row r="22" spans="1:12" s="340" customFormat="1" ht="21" customHeight="1">
      <c r="A22" s="331" t="s">
        <v>578</v>
      </c>
      <c r="B22" s="339">
        <v>30.044340897026256</v>
      </c>
      <c r="C22" s="401">
        <v>202.5</v>
      </c>
      <c r="D22" s="402">
        <v>224.2</v>
      </c>
      <c r="E22" s="402">
        <v>227.2</v>
      </c>
      <c r="F22" s="402">
        <v>245.3</v>
      </c>
      <c r="G22" s="402">
        <v>246.8</v>
      </c>
      <c r="H22" s="403">
        <v>247</v>
      </c>
      <c r="I22" s="333">
        <v>12.197530864197532</v>
      </c>
      <c r="J22" s="333">
        <v>1.3380909901873395</v>
      </c>
      <c r="K22" s="333">
        <v>8.714788732394368</v>
      </c>
      <c r="L22" s="334">
        <v>0.08103727714747322</v>
      </c>
    </row>
    <row r="23" spans="1:12" ht="21" customHeight="1">
      <c r="A23" s="335" t="s">
        <v>579</v>
      </c>
      <c r="B23" s="336">
        <v>5.397977971447429</v>
      </c>
      <c r="C23" s="404">
        <v>362.5</v>
      </c>
      <c r="D23" s="404">
        <v>417.8</v>
      </c>
      <c r="E23" s="404">
        <v>434.4</v>
      </c>
      <c r="F23" s="404">
        <v>525.1</v>
      </c>
      <c r="G23" s="404">
        <v>528.1</v>
      </c>
      <c r="H23" s="405">
        <v>529.7</v>
      </c>
      <c r="I23" s="337">
        <v>19.83448275862068</v>
      </c>
      <c r="J23" s="337">
        <v>3.9731929152704453</v>
      </c>
      <c r="K23" s="337">
        <v>21.93830570902395</v>
      </c>
      <c r="L23" s="338">
        <v>0.30297292179510293</v>
      </c>
    </row>
    <row r="24" spans="1:12" ht="21" customHeight="1">
      <c r="A24" s="335" t="s">
        <v>580</v>
      </c>
      <c r="B24" s="336">
        <v>2.4560330063653932</v>
      </c>
      <c r="C24" s="404">
        <v>197.9</v>
      </c>
      <c r="D24" s="404">
        <v>206.9</v>
      </c>
      <c r="E24" s="404">
        <v>206.9</v>
      </c>
      <c r="F24" s="404">
        <v>217.4</v>
      </c>
      <c r="G24" s="404">
        <v>228.1</v>
      </c>
      <c r="H24" s="405">
        <v>228.1</v>
      </c>
      <c r="I24" s="337">
        <v>4.547751389590687</v>
      </c>
      <c r="J24" s="337">
        <v>0</v>
      </c>
      <c r="K24" s="337">
        <v>10.246495891735137</v>
      </c>
      <c r="L24" s="338">
        <v>0</v>
      </c>
    </row>
    <row r="25" spans="1:12" ht="21" customHeight="1">
      <c r="A25" s="335" t="s">
        <v>581</v>
      </c>
      <c r="B25" s="336">
        <v>6.973714820123034</v>
      </c>
      <c r="C25" s="404">
        <v>175.7</v>
      </c>
      <c r="D25" s="404">
        <v>187.9</v>
      </c>
      <c r="E25" s="404">
        <v>187.9</v>
      </c>
      <c r="F25" s="404">
        <v>188.5</v>
      </c>
      <c r="G25" s="404">
        <v>188.5</v>
      </c>
      <c r="H25" s="405">
        <v>188.5</v>
      </c>
      <c r="I25" s="337">
        <v>6.943653955606166</v>
      </c>
      <c r="J25" s="337">
        <v>0</v>
      </c>
      <c r="K25" s="337">
        <v>0.31931878658862445</v>
      </c>
      <c r="L25" s="338">
        <v>0</v>
      </c>
    </row>
    <row r="26" spans="1:12" ht="21" customHeight="1">
      <c r="A26" s="335" t="s">
        <v>582</v>
      </c>
      <c r="B26" s="336">
        <v>1.8659527269142209</v>
      </c>
      <c r="C26" s="404">
        <v>98.7</v>
      </c>
      <c r="D26" s="404">
        <v>110.8</v>
      </c>
      <c r="E26" s="404">
        <v>110.8</v>
      </c>
      <c r="F26" s="404">
        <v>110.8</v>
      </c>
      <c r="G26" s="404">
        <v>110.8</v>
      </c>
      <c r="H26" s="405">
        <v>110.8</v>
      </c>
      <c r="I26" s="337">
        <v>12.259371833839921</v>
      </c>
      <c r="J26" s="337">
        <v>0</v>
      </c>
      <c r="K26" s="337">
        <v>0</v>
      </c>
      <c r="L26" s="338">
        <v>0</v>
      </c>
    </row>
    <row r="27" spans="1:12" ht="21" customHeight="1">
      <c r="A27" s="335" t="s">
        <v>584</v>
      </c>
      <c r="B27" s="336">
        <v>2.731641690470963</v>
      </c>
      <c r="C27" s="404">
        <v>137.2</v>
      </c>
      <c r="D27" s="404">
        <v>141.7</v>
      </c>
      <c r="E27" s="404">
        <v>141.7</v>
      </c>
      <c r="F27" s="404">
        <v>146.1</v>
      </c>
      <c r="G27" s="404">
        <v>146.1</v>
      </c>
      <c r="H27" s="405">
        <v>146.1</v>
      </c>
      <c r="I27" s="337">
        <v>3.2798833819241935</v>
      </c>
      <c r="J27" s="337">
        <v>0</v>
      </c>
      <c r="K27" s="337">
        <v>3.1051517290049446</v>
      </c>
      <c r="L27" s="338">
        <v>0</v>
      </c>
    </row>
    <row r="28" spans="1:12" ht="21" customHeight="1">
      <c r="A28" s="335" t="s">
        <v>585</v>
      </c>
      <c r="B28" s="336">
        <v>3.1001290737979397</v>
      </c>
      <c r="C28" s="404">
        <v>136.5</v>
      </c>
      <c r="D28" s="404">
        <v>170.6</v>
      </c>
      <c r="E28" s="404">
        <v>170.6</v>
      </c>
      <c r="F28" s="404">
        <v>171.3</v>
      </c>
      <c r="G28" s="404">
        <v>171.3</v>
      </c>
      <c r="H28" s="405">
        <v>171.3</v>
      </c>
      <c r="I28" s="337">
        <v>24.981684981684978</v>
      </c>
      <c r="J28" s="337">
        <v>0</v>
      </c>
      <c r="K28" s="337">
        <v>0.4103165298944873</v>
      </c>
      <c r="L28" s="338">
        <v>0</v>
      </c>
    </row>
    <row r="29" spans="1:12" ht="21" customHeight="1" thickBot="1">
      <c r="A29" s="341" t="s">
        <v>586</v>
      </c>
      <c r="B29" s="342">
        <v>7.508891607907275</v>
      </c>
      <c r="C29" s="406">
        <v>190.6</v>
      </c>
      <c r="D29" s="406">
        <v>204.7</v>
      </c>
      <c r="E29" s="406">
        <v>204.7</v>
      </c>
      <c r="F29" s="406">
        <v>206.2</v>
      </c>
      <c r="G29" s="406">
        <v>206.2</v>
      </c>
      <c r="H29" s="407">
        <v>206.2</v>
      </c>
      <c r="I29" s="343">
        <v>7.397691500524644</v>
      </c>
      <c r="J29" s="343">
        <v>0</v>
      </c>
      <c r="K29" s="343">
        <v>0.7327796775769428</v>
      </c>
      <c r="L29" s="344">
        <v>0</v>
      </c>
    </row>
    <row r="30" ht="13.5" thickTop="1">
      <c r="A30" s="326" t="s">
        <v>587</v>
      </c>
    </row>
    <row r="31" ht="12.75">
      <c r="E31" s="326" t="s">
        <v>894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867" t="s">
        <v>405</v>
      </c>
      <c r="B1" s="1867"/>
      <c r="C1" s="1867"/>
      <c r="D1" s="1867"/>
      <c r="E1" s="1867"/>
      <c r="F1" s="1867"/>
      <c r="G1" s="1867"/>
      <c r="H1" s="27"/>
      <c r="I1" s="27"/>
    </row>
    <row r="2" spans="1:10" ht="19.5" customHeight="1">
      <c r="A2" s="1868" t="s">
        <v>563</v>
      </c>
      <c r="B2" s="1868"/>
      <c r="C2" s="1868"/>
      <c r="D2" s="1868"/>
      <c r="E2" s="1868"/>
      <c r="F2" s="1868"/>
      <c r="G2" s="1868"/>
      <c r="H2" s="1868"/>
      <c r="I2" s="1868"/>
      <c r="J2" s="90"/>
    </row>
    <row r="3" spans="1:9" ht="14.25" customHeight="1">
      <c r="A3" s="1869" t="s">
        <v>564</v>
      </c>
      <c r="B3" s="1869"/>
      <c r="C3" s="1869"/>
      <c r="D3" s="1869"/>
      <c r="E3" s="1869"/>
      <c r="F3" s="1869"/>
      <c r="G3" s="1869"/>
      <c r="H3" s="1869"/>
      <c r="I3" s="1869"/>
    </row>
    <row r="4" spans="1:9" ht="15.75" customHeight="1" thickBot="1">
      <c r="A4" s="1870" t="s">
        <v>474</v>
      </c>
      <c r="B4" s="1871"/>
      <c r="C4" s="1871"/>
      <c r="D4" s="1871"/>
      <c r="E4" s="1871"/>
      <c r="F4" s="1871"/>
      <c r="G4" s="1871"/>
      <c r="H4" s="1871"/>
      <c r="I4" s="1871"/>
    </row>
    <row r="5" spans="1:13" ht="24.75" customHeight="1" thickTop="1">
      <c r="A5" s="1847" t="s">
        <v>818</v>
      </c>
      <c r="B5" s="1849" t="s">
        <v>807</v>
      </c>
      <c r="C5" s="1849"/>
      <c r="D5" s="1849" t="s">
        <v>520</v>
      </c>
      <c r="E5" s="1849"/>
      <c r="F5" s="1849" t="s">
        <v>44</v>
      </c>
      <c r="G5" s="1850"/>
      <c r="H5" s="4" t="s">
        <v>556</v>
      </c>
      <c r="I5" s="5"/>
      <c r="J5" s="8"/>
      <c r="K5" s="8"/>
      <c r="L5" s="8"/>
      <c r="M5" s="8"/>
    </row>
    <row r="6" spans="1:13" ht="24.75" customHeight="1">
      <c r="A6" s="1848"/>
      <c r="B6" s="408" t="s">
        <v>808</v>
      </c>
      <c r="C6" s="409" t="s">
        <v>652</v>
      </c>
      <c r="D6" s="409" t="s">
        <v>808</v>
      </c>
      <c r="E6" s="408" t="s">
        <v>652</v>
      </c>
      <c r="F6" s="408" t="s">
        <v>808</v>
      </c>
      <c r="G6" s="410" t="s">
        <v>652</v>
      </c>
      <c r="H6" s="6" t="s">
        <v>557</v>
      </c>
      <c r="I6" s="6" t="s">
        <v>558</v>
      </c>
      <c r="J6" s="8"/>
      <c r="K6" s="8"/>
      <c r="L6" s="8"/>
      <c r="M6" s="8"/>
    </row>
    <row r="7" spans="1:16" ht="24.75" customHeight="1">
      <c r="A7" s="411" t="s">
        <v>921</v>
      </c>
      <c r="B7" s="412">
        <v>218.3</v>
      </c>
      <c r="C7" s="412">
        <v>8.4</v>
      </c>
      <c r="D7" s="412">
        <v>230.7</v>
      </c>
      <c r="E7" s="412">
        <v>5.7</v>
      </c>
      <c r="F7" s="412">
        <v>257.9</v>
      </c>
      <c r="G7" s="413">
        <v>11.8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11" t="s">
        <v>922</v>
      </c>
      <c r="B8" s="412">
        <v>219.6</v>
      </c>
      <c r="C8" s="412">
        <v>8.2</v>
      </c>
      <c r="D8" s="412">
        <v>235.2</v>
      </c>
      <c r="E8" s="412">
        <v>7.1</v>
      </c>
      <c r="F8" s="412">
        <v>259.1</v>
      </c>
      <c r="G8" s="413">
        <v>10.2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11" t="s">
        <v>923</v>
      </c>
      <c r="B9" s="412">
        <v>222.1</v>
      </c>
      <c r="C9" s="412">
        <v>8</v>
      </c>
      <c r="D9" s="412">
        <v>236</v>
      </c>
      <c r="E9" s="412">
        <v>6.3</v>
      </c>
      <c r="F9" s="412">
        <v>260.1</v>
      </c>
      <c r="G9" s="413">
        <v>10.2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11" t="s">
        <v>924</v>
      </c>
      <c r="B10" s="412">
        <v>224.1</v>
      </c>
      <c r="C10" s="412">
        <v>7.4</v>
      </c>
      <c r="D10" s="412">
        <v>235.3</v>
      </c>
      <c r="E10" s="412">
        <v>5</v>
      </c>
      <c r="F10" s="412">
        <v>258.5</v>
      </c>
      <c r="G10" s="413">
        <v>9.9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11" t="s">
        <v>925</v>
      </c>
      <c r="B11" s="412">
        <v>226.04364985811122</v>
      </c>
      <c r="C11" s="412">
        <v>11.2</v>
      </c>
      <c r="D11" s="412">
        <v>235.7</v>
      </c>
      <c r="E11" s="412">
        <v>4.3</v>
      </c>
      <c r="F11" s="412">
        <v>255.2</v>
      </c>
      <c r="G11" s="413">
        <v>8.3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11" t="s">
        <v>926</v>
      </c>
      <c r="B12" s="412">
        <v>226.4</v>
      </c>
      <c r="C12" s="412">
        <v>12.9</v>
      </c>
      <c r="D12" s="412">
        <v>233.7</v>
      </c>
      <c r="E12" s="412">
        <v>3.2</v>
      </c>
      <c r="F12" s="412">
        <v>255</v>
      </c>
      <c r="G12" s="413">
        <v>9.1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11" t="s">
        <v>927</v>
      </c>
      <c r="B13" s="412">
        <v>222.2</v>
      </c>
      <c r="C13" s="412">
        <v>11.8</v>
      </c>
      <c r="D13" s="412">
        <v>232.6</v>
      </c>
      <c r="E13" s="412">
        <v>4.7</v>
      </c>
      <c r="F13" s="412">
        <v>254.6</v>
      </c>
      <c r="G13" s="413">
        <v>9.5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11" t="s">
        <v>928</v>
      </c>
      <c r="B14" s="412">
        <v>221.4</v>
      </c>
      <c r="C14" s="412">
        <v>12.4</v>
      </c>
      <c r="D14" s="412">
        <v>235.4</v>
      </c>
      <c r="E14" s="412">
        <v>6.3</v>
      </c>
      <c r="F14" s="412"/>
      <c r="G14" s="413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11" t="s">
        <v>929</v>
      </c>
      <c r="B15" s="412">
        <v>220.3</v>
      </c>
      <c r="C15" s="412">
        <v>11.5</v>
      </c>
      <c r="D15" s="412">
        <v>234.8</v>
      </c>
      <c r="E15" s="412">
        <v>6.6</v>
      </c>
      <c r="F15" s="412"/>
      <c r="G15" s="413"/>
      <c r="K15" s="8"/>
      <c r="L15" s="8"/>
      <c r="M15" s="8"/>
      <c r="N15" s="8"/>
      <c r="O15" s="8"/>
      <c r="P15" s="8"/>
    </row>
    <row r="16" spans="1:16" ht="24.75" customHeight="1">
      <c r="A16" s="411" t="s">
        <v>648</v>
      </c>
      <c r="B16" s="412">
        <v>221.86945517278622</v>
      </c>
      <c r="C16" s="412">
        <v>10.7</v>
      </c>
      <c r="D16" s="412">
        <v>239.7</v>
      </c>
      <c r="E16" s="412">
        <v>8</v>
      </c>
      <c r="F16" s="412"/>
      <c r="G16" s="413"/>
      <c r="K16" s="8"/>
      <c r="L16" s="8"/>
      <c r="M16" s="8"/>
      <c r="N16" s="8"/>
      <c r="O16" s="8"/>
      <c r="P16" s="8"/>
    </row>
    <row r="17" spans="1:16" ht="24.75" customHeight="1">
      <c r="A17" s="411" t="s">
        <v>649</v>
      </c>
      <c r="B17" s="412">
        <v>223.4</v>
      </c>
      <c r="C17" s="412">
        <v>8.9</v>
      </c>
      <c r="D17" s="412">
        <v>244</v>
      </c>
      <c r="E17" s="412">
        <v>9.2</v>
      </c>
      <c r="F17" s="412"/>
      <c r="G17" s="413"/>
      <c r="K17" s="8"/>
      <c r="L17" s="8"/>
      <c r="M17" s="8"/>
      <c r="N17" s="8"/>
      <c r="O17" s="8"/>
      <c r="P17" s="8"/>
    </row>
    <row r="18" spans="1:16" ht="24.75" customHeight="1">
      <c r="A18" s="411" t="s">
        <v>650</v>
      </c>
      <c r="B18" s="412">
        <v>227.2</v>
      </c>
      <c r="C18" s="412">
        <v>7.3</v>
      </c>
      <c r="D18" s="412">
        <v>251</v>
      </c>
      <c r="E18" s="412">
        <v>10.5</v>
      </c>
      <c r="F18" s="412"/>
      <c r="G18" s="413"/>
      <c r="K18" s="8"/>
      <c r="L18" s="8"/>
      <c r="M18" s="8"/>
      <c r="N18" s="8"/>
      <c r="O18" s="8"/>
      <c r="P18" s="8"/>
    </row>
    <row r="19" spans="1:7" ht="24.75" customHeight="1" thickBot="1">
      <c r="A19" s="414" t="s">
        <v>559</v>
      </c>
      <c r="B19" s="415">
        <v>222.7</v>
      </c>
      <c r="C19" s="415">
        <v>9.8</v>
      </c>
      <c r="D19" s="415">
        <v>237</v>
      </c>
      <c r="E19" s="415">
        <v>6.4</v>
      </c>
      <c r="F19" s="415"/>
      <c r="G19" s="416"/>
    </row>
    <row r="20" spans="1:4" ht="19.5" customHeight="1" thickTop="1">
      <c r="A20" s="7" t="s">
        <v>560</v>
      </c>
      <c r="D20" s="8"/>
    </row>
    <row r="21" spans="1:7" ht="19.5" customHeight="1">
      <c r="A21" s="7"/>
      <c r="G21" s="90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690" t="s">
        <v>509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</row>
    <row r="2" spans="1:11" ht="15.75">
      <c r="A2" s="1696" t="s">
        <v>1078</v>
      </c>
      <c r="B2" s="1696"/>
      <c r="C2" s="1696"/>
      <c r="D2" s="1696"/>
      <c r="E2" s="1696"/>
      <c r="F2" s="1696"/>
      <c r="G2" s="1696"/>
      <c r="H2" s="1696"/>
      <c r="I2" s="1696"/>
      <c r="J2" s="1696"/>
      <c r="K2" s="1696"/>
    </row>
    <row r="3" spans="4:11" ht="13.5" thickBot="1">
      <c r="D3" s="9"/>
      <c r="E3" s="9"/>
      <c r="G3" s="9"/>
      <c r="I3" s="1692" t="s">
        <v>522</v>
      </c>
      <c r="J3" s="1692"/>
      <c r="K3" s="1692"/>
    </row>
    <row r="4" spans="1:11" ht="13.5" thickTop="1">
      <c r="A4" s="539"/>
      <c r="B4" s="573">
        <v>2011</v>
      </c>
      <c r="C4" s="573">
        <v>2012</v>
      </c>
      <c r="D4" s="574">
        <v>2012</v>
      </c>
      <c r="E4" s="575">
        <v>2013</v>
      </c>
      <c r="F4" s="1697" t="s">
        <v>1477</v>
      </c>
      <c r="G4" s="1698"/>
      <c r="H4" s="1698"/>
      <c r="I4" s="1698"/>
      <c r="J4" s="1698"/>
      <c r="K4" s="1699"/>
    </row>
    <row r="5" spans="1:11" ht="12.75">
      <c r="A5" s="135" t="s">
        <v>398</v>
      </c>
      <c r="B5" s="576" t="s">
        <v>1024</v>
      </c>
      <c r="C5" s="545" t="s">
        <v>645</v>
      </c>
      <c r="D5" s="546" t="s">
        <v>1025</v>
      </c>
      <c r="E5" s="920" t="s">
        <v>1476</v>
      </c>
      <c r="F5" s="1695" t="s">
        <v>520</v>
      </c>
      <c r="G5" s="1687"/>
      <c r="H5" s="1688"/>
      <c r="I5" s="1695" t="s">
        <v>365</v>
      </c>
      <c r="J5" s="1687"/>
      <c r="K5" s="1689"/>
    </row>
    <row r="6" spans="1:11" ht="12.75">
      <c r="A6" s="135"/>
      <c r="B6" s="577"/>
      <c r="C6" s="577"/>
      <c r="D6" s="578"/>
      <c r="E6" s="579"/>
      <c r="F6" s="580" t="s">
        <v>484</v>
      </c>
      <c r="G6" s="581" t="s">
        <v>481</v>
      </c>
      <c r="H6" s="582" t="s">
        <v>473</v>
      </c>
      <c r="I6" s="583" t="s">
        <v>484</v>
      </c>
      <c r="J6" s="581" t="s">
        <v>481</v>
      </c>
      <c r="K6" s="584" t="s">
        <v>473</v>
      </c>
    </row>
    <row r="7" spans="1:11" ht="16.5" customHeight="1">
      <c r="A7" s="557" t="s">
        <v>486</v>
      </c>
      <c r="B7" s="962">
        <v>225052.17180779998</v>
      </c>
      <c r="C7" s="962">
        <v>313800.69960408</v>
      </c>
      <c r="D7" s="962">
        <v>392044.69230621</v>
      </c>
      <c r="E7" s="965">
        <v>375964.74746355996</v>
      </c>
      <c r="F7" s="964">
        <v>88748.52779628002</v>
      </c>
      <c r="G7" s="975"/>
      <c r="H7" s="965">
        <v>39.434646234862115</v>
      </c>
      <c r="I7" s="963">
        <v>-16079.944842650031</v>
      </c>
      <c r="J7" s="976"/>
      <c r="K7" s="966">
        <v>-4.101559122777422</v>
      </c>
    </row>
    <row r="8" spans="1:11" ht="16.5" customHeight="1">
      <c r="A8" s="561" t="s">
        <v>1475</v>
      </c>
      <c r="B8" s="967">
        <v>5226.43692243</v>
      </c>
      <c r="C8" s="967">
        <v>6411.15471451</v>
      </c>
      <c r="D8" s="967">
        <v>9151.98225451</v>
      </c>
      <c r="E8" s="971">
        <v>10858.43105524</v>
      </c>
      <c r="F8" s="970">
        <v>1184.7177920800004</v>
      </c>
      <c r="G8" s="977"/>
      <c r="H8" s="1512">
        <v>22.667790880544544</v>
      </c>
      <c r="I8" s="1513">
        <v>1706.4488007300006</v>
      </c>
      <c r="J8" s="1514"/>
      <c r="K8" s="1515">
        <v>18.645674273342046</v>
      </c>
    </row>
    <row r="9" spans="1:11" ht="16.5" customHeight="1">
      <c r="A9" s="561" t="s">
        <v>1049</v>
      </c>
      <c r="B9" s="967">
        <v>6730.614</v>
      </c>
      <c r="C9" s="967">
        <v>7097.9478</v>
      </c>
      <c r="D9" s="967">
        <v>7368.17732</v>
      </c>
      <c r="E9" s="971">
        <v>6700.81384</v>
      </c>
      <c r="F9" s="970">
        <v>367.33380000000034</v>
      </c>
      <c r="G9" s="977"/>
      <c r="H9" s="1517">
        <v>5.457656612011926</v>
      </c>
      <c r="I9" s="1513">
        <v>-667.36348</v>
      </c>
      <c r="J9" s="1514"/>
      <c r="K9" s="1518">
        <v>-9.057375399863476</v>
      </c>
    </row>
    <row r="10" spans="1:11" ht="16.5" customHeight="1">
      <c r="A10" s="561" t="s">
        <v>1050</v>
      </c>
      <c r="B10" s="967">
        <v>0</v>
      </c>
      <c r="C10" s="967">
        <v>0</v>
      </c>
      <c r="D10" s="967">
        <v>0</v>
      </c>
      <c r="E10" s="971">
        <v>0</v>
      </c>
      <c r="F10" s="970">
        <v>0</v>
      </c>
      <c r="G10" s="977"/>
      <c r="H10" s="1512" t="s">
        <v>831</v>
      </c>
      <c r="I10" s="1513">
        <v>0</v>
      </c>
      <c r="J10" s="1514"/>
      <c r="K10" s="1518">
        <v>0</v>
      </c>
    </row>
    <row r="11" spans="1:11" ht="16.5" customHeight="1">
      <c r="A11" s="561" t="s">
        <v>1051</v>
      </c>
      <c r="B11" s="967">
        <v>213095.12088536998</v>
      </c>
      <c r="C11" s="967">
        <v>300291.59708957</v>
      </c>
      <c r="D11" s="967">
        <v>375524.5327317</v>
      </c>
      <c r="E11" s="971">
        <v>358405.50256831996</v>
      </c>
      <c r="F11" s="970">
        <v>87196.47620420004</v>
      </c>
      <c r="G11" s="977"/>
      <c r="H11" s="1517">
        <v>40.91903927312608</v>
      </c>
      <c r="I11" s="1513">
        <v>-17119.030163380026</v>
      </c>
      <c r="J11" s="1514"/>
      <c r="K11" s="1518">
        <v>-4.558698213096776</v>
      </c>
    </row>
    <row r="12" spans="1:11" ht="16.5" customHeight="1">
      <c r="A12" s="557" t="s">
        <v>487</v>
      </c>
      <c r="B12" s="962">
        <v>52436.37697209001</v>
      </c>
      <c r="C12" s="962">
        <v>22697.78247425</v>
      </c>
      <c r="D12" s="962">
        <v>28223.24826484</v>
      </c>
      <c r="E12" s="965">
        <v>20891.73759027</v>
      </c>
      <c r="F12" s="964">
        <v>-29738.594497840008</v>
      </c>
      <c r="G12" s="975"/>
      <c r="H12" s="1519">
        <v>-56.71367133863727</v>
      </c>
      <c r="I12" s="1520">
        <v>-7331.5106745699995</v>
      </c>
      <c r="J12" s="1521"/>
      <c r="K12" s="1522">
        <v>-25.976849318593352</v>
      </c>
    </row>
    <row r="13" spans="1:11" ht="16.5" customHeight="1">
      <c r="A13" s="561" t="s">
        <v>1052</v>
      </c>
      <c r="B13" s="967">
        <v>28178.857369250003</v>
      </c>
      <c r="C13" s="967">
        <v>19088.93247425</v>
      </c>
      <c r="D13" s="967">
        <v>25072.94426484</v>
      </c>
      <c r="E13" s="971">
        <v>17724.36359027</v>
      </c>
      <c r="F13" s="970">
        <v>-9089.924895000004</v>
      </c>
      <c r="G13" s="977"/>
      <c r="H13" s="1517">
        <v>-32.25796126467259</v>
      </c>
      <c r="I13" s="1513">
        <v>-7348.580674569999</v>
      </c>
      <c r="J13" s="1514"/>
      <c r="K13" s="1518">
        <v>-29.308806325051247</v>
      </c>
    </row>
    <row r="14" spans="1:11" ht="16.5" customHeight="1">
      <c r="A14" s="561" t="s">
        <v>1053</v>
      </c>
      <c r="B14" s="967">
        <v>348.2</v>
      </c>
      <c r="C14" s="967">
        <v>368.2</v>
      </c>
      <c r="D14" s="967">
        <v>382</v>
      </c>
      <c r="E14" s="971">
        <v>383.2</v>
      </c>
      <c r="F14" s="970">
        <v>20</v>
      </c>
      <c r="G14" s="977"/>
      <c r="H14" s="1517">
        <v>5.743825387708214</v>
      </c>
      <c r="I14" s="1513">
        <v>1.1999999999999886</v>
      </c>
      <c r="J14" s="1514"/>
      <c r="K14" s="1518">
        <v>0.31413612565444726</v>
      </c>
    </row>
    <row r="15" spans="1:11" ht="16.5" customHeight="1">
      <c r="A15" s="561" t="s">
        <v>1054</v>
      </c>
      <c r="B15" s="967">
        <v>3144.308000000001</v>
      </c>
      <c r="C15" s="967">
        <v>3240.65</v>
      </c>
      <c r="D15" s="967">
        <v>2768.3039999999996</v>
      </c>
      <c r="E15" s="971">
        <v>2784.174</v>
      </c>
      <c r="F15" s="970">
        <v>96.34199999999919</v>
      </c>
      <c r="G15" s="977"/>
      <c r="H15" s="1517">
        <v>3.0640128129941204</v>
      </c>
      <c r="I15" s="1513">
        <v>15.870000000000346</v>
      </c>
      <c r="J15" s="1514"/>
      <c r="K15" s="1518">
        <v>0.5732751894300752</v>
      </c>
    </row>
    <row r="16" spans="1:11" ht="16.5" customHeight="1">
      <c r="A16" s="561" t="s">
        <v>1055</v>
      </c>
      <c r="B16" s="967">
        <v>20765.011602840004</v>
      </c>
      <c r="C16" s="967">
        <v>0</v>
      </c>
      <c r="D16" s="967">
        <v>0</v>
      </c>
      <c r="E16" s="971">
        <v>0</v>
      </c>
      <c r="F16" s="970">
        <v>-20765.011602840004</v>
      </c>
      <c r="G16" s="977"/>
      <c r="H16" s="1517">
        <v>-100</v>
      </c>
      <c r="I16" s="1513">
        <v>0</v>
      </c>
      <c r="J16" s="1514"/>
      <c r="K16" s="1515" t="s">
        <v>831</v>
      </c>
    </row>
    <row r="17" spans="1:11" ht="16.5" customHeight="1">
      <c r="A17" s="585" t="s">
        <v>1056</v>
      </c>
      <c r="B17" s="962">
        <v>0</v>
      </c>
      <c r="C17" s="962">
        <v>0</v>
      </c>
      <c r="D17" s="962">
        <v>0</v>
      </c>
      <c r="E17" s="965">
        <v>0</v>
      </c>
      <c r="F17" s="964">
        <v>0</v>
      </c>
      <c r="G17" s="975"/>
      <c r="H17" s="1523" t="s">
        <v>831</v>
      </c>
      <c r="I17" s="1520">
        <v>0</v>
      </c>
      <c r="J17" s="1521"/>
      <c r="K17" s="1524" t="s">
        <v>831</v>
      </c>
    </row>
    <row r="18" spans="1:11" ht="16.5" customHeight="1">
      <c r="A18" s="557" t="s">
        <v>1057</v>
      </c>
      <c r="B18" s="962">
        <v>2582.27786871</v>
      </c>
      <c r="C18" s="962">
        <v>251.59786871</v>
      </c>
      <c r="D18" s="962">
        <v>14.79786871</v>
      </c>
      <c r="E18" s="965">
        <v>10</v>
      </c>
      <c r="F18" s="964">
        <v>-2330.68</v>
      </c>
      <c r="G18" s="975"/>
      <c r="H18" s="1519">
        <v>-90.2567468916237</v>
      </c>
      <c r="I18" s="1520">
        <v>-4.7978687099999995</v>
      </c>
      <c r="J18" s="1521"/>
      <c r="K18" s="1522">
        <v>-32.422700890417616</v>
      </c>
    </row>
    <row r="19" spans="1:11" ht="16.5" customHeight="1">
      <c r="A19" s="561" t="s">
        <v>490</v>
      </c>
      <c r="B19" s="967">
        <v>2572.27786871</v>
      </c>
      <c r="C19" s="967">
        <v>13.297868709999989</v>
      </c>
      <c r="D19" s="968">
        <v>14.79786871</v>
      </c>
      <c r="E19" s="969">
        <v>10</v>
      </c>
      <c r="F19" s="970">
        <v>-2558.98</v>
      </c>
      <c r="G19" s="977"/>
      <c r="H19" s="1517">
        <v>-99.4830314068414</v>
      </c>
      <c r="I19" s="1513">
        <v>-4.7978687099999995</v>
      </c>
      <c r="J19" s="1514"/>
      <c r="K19" s="1518">
        <v>-32.422700890417616</v>
      </c>
    </row>
    <row r="20" spans="1:11" ht="16.5" customHeight="1">
      <c r="A20" s="561" t="s">
        <v>1058</v>
      </c>
      <c r="B20" s="967">
        <v>10</v>
      </c>
      <c r="C20" s="967">
        <v>238.3</v>
      </c>
      <c r="D20" s="968">
        <v>0</v>
      </c>
      <c r="E20" s="969">
        <v>0</v>
      </c>
      <c r="F20" s="970">
        <v>228.3</v>
      </c>
      <c r="G20" s="977"/>
      <c r="H20" s="1517">
        <v>2283</v>
      </c>
      <c r="I20" s="1513">
        <v>0</v>
      </c>
      <c r="J20" s="1514"/>
      <c r="K20" s="1515" t="s">
        <v>831</v>
      </c>
    </row>
    <row r="21" spans="1:11" ht="16.5" customHeight="1">
      <c r="A21" s="557" t="s">
        <v>1059</v>
      </c>
      <c r="B21" s="962">
        <v>8327.68</v>
      </c>
      <c r="C21" s="962">
        <v>1603.98186871</v>
      </c>
      <c r="D21" s="962">
        <v>473.27786871</v>
      </c>
      <c r="E21" s="965">
        <v>828.57337067</v>
      </c>
      <c r="F21" s="964">
        <v>-6723.698131290001</v>
      </c>
      <c r="G21" s="975"/>
      <c r="H21" s="1519">
        <v>-80.73915101552895</v>
      </c>
      <c r="I21" s="1520">
        <v>355.29550196</v>
      </c>
      <c r="J21" s="1521"/>
      <c r="K21" s="1522">
        <v>75.07122674643944</v>
      </c>
    </row>
    <row r="22" spans="1:11" ht="16.5" customHeight="1">
      <c r="A22" s="561" t="s">
        <v>491</v>
      </c>
      <c r="B22" s="967">
        <v>2096.5</v>
      </c>
      <c r="C22" s="967">
        <v>1594.98186871</v>
      </c>
      <c r="D22" s="967">
        <v>473.27786871</v>
      </c>
      <c r="E22" s="971">
        <v>580.6633706700001</v>
      </c>
      <c r="F22" s="970">
        <v>-501.5181312899999</v>
      </c>
      <c r="G22" s="977"/>
      <c r="H22" s="1517">
        <v>-23.92168525113284</v>
      </c>
      <c r="I22" s="1513">
        <v>107.38550196000006</v>
      </c>
      <c r="J22" s="1514"/>
      <c r="K22" s="1518">
        <v>22.68973663456896</v>
      </c>
    </row>
    <row r="23" spans="1:11" ht="16.5" customHeight="1">
      <c r="A23" s="561" t="s">
        <v>1060</v>
      </c>
      <c r="B23" s="967">
        <v>6231.18</v>
      </c>
      <c r="C23" s="967">
        <v>9</v>
      </c>
      <c r="D23" s="967">
        <v>0</v>
      </c>
      <c r="E23" s="971">
        <v>247.91</v>
      </c>
      <c r="F23" s="970">
        <v>-6222.18</v>
      </c>
      <c r="G23" s="977"/>
      <c r="H23" s="1517">
        <v>-99.85556507756156</v>
      </c>
      <c r="I23" s="1513">
        <v>247.91</v>
      </c>
      <c r="J23" s="1514"/>
      <c r="K23" s="1515" t="s">
        <v>831</v>
      </c>
    </row>
    <row r="24" spans="1:11" ht="16.5" customHeight="1">
      <c r="A24" s="557" t="s">
        <v>492</v>
      </c>
      <c r="B24" s="962">
        <v>4422.28936785</v>
      </c>
      <c r="C24" s="962">
        <v>4348.2081073399995</v>
      </c>
      <c r="D24" s="962">
        <v>4518.33211349</v>
      </c>
      <c r="E24" s="965">
        <v>5700.38652069</v>
      </c>
      <c r="F24" s="964">
        <v>-74.0812605100009</v>
      </c>
      <c r="G24" s="975"/>
      <c r="H24" s="1519">
        <v>-1.6751789480030623</v>
      </c>
      <c r="I24" s="1520">
        <v>1182.0544072000002</v>
      </c>
      <c r="J24" s="1521"/>
      <c r="K24" s="1522">
        <v>26.16129973427232</v>
      </c>
    </row>
    <row r="25" spans="1:11" ht="16.5" customHeight="1">
      <c r="A25" s="557" t="s">
        <v>493</v>
      </c>
      <c r="B25" s="962">
        <v>29223.071827490003</v>
      </c>
      <c r="C25" s="962">
        <v>29284.278645970004</v>
      </c>
      <c r="D25" s="962">
        <v>30408.155337730004</v>
      </c>
      <c r="E25" s="965">
        <v>29908.02122726</v>
      </c>
      <c r="F25" s="964">
        <v>61.20681848000095</v>
      </c>
      <c r="G25" s="975"/>
      <c r="H25" s="1519">
        <v>0.20944690154860446</v>
      </c>
      <c r="I25" s="1520">
        <v>-500.1341104700041</v>
      </c>
      <c r="J25" s="1521"/>
      <c r="K25" s="1522">
        <v>-1.6447367652369391</v>
      </c>
    </row>
    <row r="26" spans="1:11" ht="16.5" customHeight="1">
      <c r="A26" s="586" t="s">
        <v>494</v>
      </c>
      <c r="B26" s="978">
        <v>322043.86784394</v>
      </c>
      <c r="C26" s="978">
        <v>371986.54856906</v>
      </c>
      <c r="D26" s="978">
        <v>455682.50375969</v>
      </c>
      <c r="E26" s="979">
        <v>433303.46617245</v>
      </c>
      <c r="F26" s="980">
        <v>49942.68072512001</v>
      </c>
      <c r="G26" s="981"/>
      <c r="H26" s="1525">
        <v>15.508036547779216</v>
      </c>
      <c r="I26" s="1526">
        <v>-22379.03758723999</v>
      </c>
      <c r="J26" s="1527"/>
      <c r="K26" s="1528">
        <v>-4.911103104156455</v>
      </c>
    </row>
    <row r="27" spans="1:11" ht="16.5" customHeight="1">
      <c r="A27" s="557" t="s">
        <v>495</v>
      </c>
      <c r="B27" s="962">
        <v>234188.76353819</v>
      </c>
      <c r="C27" s="962">
        <v>267009.29118676</v>
      </c>
      <c r="D27" s="962">
        <v>319323.21070028003</v>
      </c>
      <c r="E27" s="965">
        <v>272816.09196972</v>
      </c>
      <c r="F27" s="964">
        <v>32820.527648570016</v>
      </c>
      <c r="G27" s="975"/>
      <c r="H27" s="1519">
        <v>14.01456122518784</v>
      </c>
      <c r="I27" s="1520">
        <v>-46507.11873056006</v>
      </c>
      <c r="J27" s="1521"/>
      <c r="K27" s="1522">
        <v>-14.564277563340708</v>
      </c>
    </row>
    <row r="28" spans="1:11" ht="16.5" customHeight="1">
      <c r="A28" s="561" t="s">
        <v>1061</v>
      </c>
      <c r="B28" s="967">
        <v>141931.480013872</v>
      </c>
      <c r="C28" s="967">
        <v>157232.062198499</v>
      </c>
      <c r="D28" s="967">
        <v>170491.686875334</v>
      </c>
      <c r="E28" s="971">
        <v>182122.8024832386</v>
      </c>
      <c r="F28" s="970">
        <v>15300.582184627012</v>
      </c>
      <c r="G28" s="977"/>
      <c r="H28" s="1517">
        <v>10.780259730351275</v>
      </c>
      <c r="I28" s="1513">
        <v>11631.11560790459</v>
      </c>
      <c r="J28" s="1514"/>
      <c r="K28" s="1518">
        <v>6.8221013124290515</v>
      </c>
    </row>
    <row r="29" spans="1:11" ht="16.5" customHeight="1">
      <c r="A29" s="561" t="s">
        <v>1062</v>
      </c>
      <c r="B29" s="967">
        <v>23431.563178128</v>
      </c>
      <c r="C29" s="967">
        <v>22954.139372501006</v>
      </c>
      <c r="D29" s="967">
        <v>30353.971786665996</v>
      </c>
      <c r="E29" s="971">
        <v>25850.21206976141</v>
      </c>
      <c r="F29" s="970">
        <v>-477.42380562699327</v>
      </c>
      <c r="G29" s="977"/>
      <c r="H29" s="1517">
        <v>-2.0375243512248495</v>
      </c>
      <c r="I29" s="1513">
        <v>-4503.759716904588</v>
      </c>
      <c r="J29" s="1514"/>
      <c r="K29" s="1518">
        <v>-14.83746426516419</v>
      </c>
    </row>
    <row r="30" spans="1:11" ht="16.5" customHeight="1">
      <c r="A30" s="561" t="s">
        <v>1063</v>
      </c>
      <c r="B30" s="967">
        <v>54277.46827534</v>
      </c>
      <c r="C30" s="967">
        <v>69518.64013626</v>
      </c>
      <c r="D30" s="967">
        <v>100137.84686063</v>
      </c>
      <c r="E30" s="971">
        <v>50055.515699469994</v>
      </c>
      <c r="F30" s="970">
        <v>15241.171860920003</v>
      </c>
      <c r="G30" s="977"/>
      <c r="H30" s="1517">
        <v>28.08010827550805</v>
      </c>
      <c r="I30" s="1513">
        <v>-50082.33116116001</v>
      </c>
      <c r="J30" s="1514"/>
      <c r="K30" s="1518">
        <v>-50.01338927415093</v>
      </c>
    </row>
    <row r="31" spans="1:11" ht="16.5" customHeight="1">
      <c r="A31" s="561" t="s">
        <v>1064</v>
      </c>
      <c r="B31" s="967">
        <v>1784.0809251599999</v>
      </c>
      <c r="C31" s="967">
        <v>2219.4228695300003</v>
      </c>
      <c r="D31" s="967">
        <v>3154.34064104</v>
      </c>
      <c r="E31" s="971">
        <v>3349.7599010800004</v>
      </c>
      <c r="F31" s="970">
        <v>435.3419443700004</v>
      </c>
      <c r="G31" s="977"/>
      <c r="H31" s="1517">
        <v>24.40146846651354</v>
      </c>
      <c r="I31" s="1513">
        <v>195.4192600400006</v>
      </c>
      <c r="J31" s="1514"/>
      <c r="K31" s="1518">
        <v>6.1952490957213175</v>
      </c>
    </row>
    <row r="32" spans="1:11" ht="16.5" customHeight="1">
      <c r="A32" s="561" t="s">
        <v>1065</v>
      </c>
      <c r="B32" s="967">
        <v>3550.39618998</v>
      </c>
      <c r="C32" s="967">
        <v>4147.48638432</v>
      </c>
      <c r="D32" s="967">
        <v>6064.78048169</v>
      </c>
      <c r="E32" s="971">
        <v>5730.72343466</v>
      </c>
      <c r="F32" s="970">
        <v>597.0901943399999</v>
      </c>
      <c r="G32" s="977"/>
      <c r="H32" s="1517">
        <v>16.81756520652878</v>
      </c>
      <c r="I32" s="1513">
        <v>-334.0570470299999</v>
      </c>
      <c r="J32" s="1514"/>
      <c r="K32" s="1518">
        <v>-5.508147377115161</v>
      </c>
    </row>
    <row r="33" spans="1:11" ht="16.5" customHeight="1">
      <c r="A33" s="561" t="s">
        <v>1066</v>
      </c>
      <c r="B33" s="967">
        <v>9213.774955710003</v>
      </c>
      <c r="C33" s="967">
        <v>10937.54022565</v>
      </c>
      <c r="D33" s="967">
        <v>9120.584054920006</v>
      </c>
      <c r="E33" s="971">
        <v>5707.078381510002</v>
      </c>
      <c r="F33" s="970">
        <v>1723.7652699399969</v>
      </c>
      <c r="G33" s="977"/>
      <c r="H33" s="1517">
        <v>18.708567099001446</v>
      </c>
      <c r="I33" s="1513">
        <v>-3413.5056734100035</v>
      </c>
      <c r="J33" s="1514"/>
      <c r="K33" s="1518">
        <v>-37.42639345085168</v>
      </c>
    </row>
    <row r="34" spans="1:11" ht="16.5" customHeight="1">
      <c r="A34" s="557" t="s">
        <v>1067</v>
      </c>
      <c r="B34" s="962">
        <v>0</v>
      </c>
      <c r="C34" s="962">
        <v>9909.045519540006</v>
      </c>
      <c r="D34" s="962">
        <v>2372.7961585999947</v>
      </c>
      <c r="E34" s="965">
        <v>44317.06123142</v>
      </c>
      <c r="F34" s="964">
        <v>9909.045519540006</v>
      </c>
      <c r="G34" s="975"/>
      <c r="H34" s="1523" t="s">
        <v>831</v>
      </c>
      <c r="I34" s="1520">
        <v>41944.26507282</v>
      </c>
      <c r="J34" s="1521"/>
      <c r="K34" s="1522">
        <v>1767.714639995376</v>
      </c>
    </row>
    <row r="35" spans="1:11" ht="16.5" customHeight="1">
      <c r="A35" s="557" t="s">
        <v>496</v>
      </c>
      <c r="B35" s="962">
        <v>8280.34555804</v>
      </c>
      <c r="C35" s="962">
        <v>8735.28800101</v>
      </c>
      <c r="D35" s="962">
        <v>9231.153389719997</v>
      </c>
      <c r="E35" s="965">
        <v>8634.59936169</v>
      </c>
      <c r="F35" s="964">
        <v>454.9424429699993</v>
      </c>
      <c r="G35" s="975"/>
      <c r="H35" s="1519">
        <v>5.494244651761689</v>
      </c>
      <c r="I35" s="1520">
        <v>-596.5540280299974</v>
      </c>
      <c r="J35" s="1521"/>
      <c r="K35" s="1522">
        <v>-6.4623996898841725</v>
      </c>
    </row>
    <row r="36" spans="1:11" ht="16.5" customHeight="1">
      <c r="A36" s="561" t="s">
        <v>1068</v>
      </c>
      <c r="B36" s="967">
        <v>40.44235803999996</v>
      </c>
      <c r="C36" s="967">
        <v>3.403641009999275</v>
      </c>
      <c r="D36" s="967">
        <v>77.4402697199993</v>
      </c>
      <c r="E36" s="971">
        <v>185.5763216899996</v>
      </c>
      <c r="F36" s="970">
        <v>-37.03871703000068</v>
      </c>
      <c r="G36" s="977"/>
      <c r="H36" s="1517">
        <v>-91.58396993906027</v>
      </c>
      <c r="I36" s="1513">
        <v>108.13605197000028</v>
      </c>
      <c r="J36" s="1514"/>
      <c r="K36" s="1518">
        <v>139.63801050924496</v>
      </c>
    </row>
    <row r="37" spans="1:11" ht="16.5" customHeight="1">
      <c r="A37" s="561" t="s">
        <v>1069</v>
      </c>
      <c r="B37" s="967">
        <v>0</v>
      </c>
      <c r="C37" s="967">
        <v>0</v>
      </c>
      <c r="D37" s="967">
        <v>0</v>
      </c>
      <c r="E37" s="971">
        <v>0</v>
      </c>
      <c r="F37" s="970">
        <v>0</v>
      </c>
      <c r="G37" s="977"/>
      <c r="H37" s="1512" t="s">
        <v>831</v>
      </c>
      <c r="I37" s="1513">
        <v>0</v>
      </c>
      <c r="J37" s="1514"/>
      <c r="K37" s="1515" t="s">
        <v>831</v>
      </c>
    </row>
    <row r="38" spans="1:11" ht="16.5" customHeight="1">
      <c r="A38" s="561" t="s">
        <v>1070</v>
      </c>
      <c r="B38" s="967">
        <v>0</v>
      </c>
      <c r="C38" s="967">
        <v>0</v>
      </c>
      <c r="D38" s="967">
        <v>0</v>
      </c>
      <c r="E38" s="971">
        <v>0</v>
      </c>
      <c r="F38" s="970">
        <v>0</v>
      </c>
      <c r="G38" s="977"/>
      <c r="H38" s="1512" t="s">
        <v>831</v>
      </c>
      <c r="I38" s="1513">
        <v>0</v>
      </c>
      <c r="J38" s="1514"/>
      <c r="K38" s="1515" t="s">
        <v>831</v>
      </c>
    </row>
    <row r="39" spans="1:11" ht="16.5" customHeight="1">
      <c r="A39" s="561" t="s">
        <v>1071</v>
      </c>
      <c r="B39" s="967">
        <v>0</v>
      </c>
      <c r="C39" s="967">
        <v>0</v>
      </c>
      <c r="D39" s="967">
        <v>0</v>
      </c>
      <c r="E39" s="971">
        <v>0</v>
      </c>
      <c r="F39" s="970">
        <v>0</v>
      </c>
      <c r="G39" s="977"/>
      <c r="H39" s="1512" t="s">
        <v>831</v>
      </c>
      <c r="I39" s="1513">
        <v>0</v>
      </c>
      <c r="J39" s="1514"/>
      <c r="K39" s="1515" t="s">
        <v>831</v>
      </c>
    </row>
    <row r="40" spans="1:11" ht="16.5" customHeight="1">
      <c r="A40" s="561" t="s">
        <v>1072</v>
      </c>
      <c r="B40" s="967">
        <v>0</v>
      </c>
      <c r="C40" s="967">
        <v>0</v>
      </c>
      <c r="D40" s="967">
        <v>0</v>
      </c>
      <c r="E40" s="971">
        <v>0</v>
      </c>
      <c r="F40" s="970">
        <v>0</v>
      </c>
      <c r="G40" s="977"/>
      <c r="H40" s="1512" t="s">
        <v>831</v>
      </c>
      <c r="I40" s="1513">
        <v>0</v>
      </c>
      <c r="J40" s="1516"/>
      <c r="K40" s="1515" t="s">
        <v>831</v>
      </c>
    </row>
    <row r="41" spans="1:11" ht="16.5" customHeight="1">
      <c r="A41" s="561" t="s">
        <v>1073</v>
      </c>
      <c r="B41" s="967">
        <v>8239.9032</v>
      </c>
      <c r="C41" s="967">
        <v>8731.88436</v>
      </c>
      <c r="D41" s="967">
        <v>9153.713119999999</v>
      </c>
      <c r="E41" s="971">
        <v>8449.02304</v>
      </c>
      <c r="F41" s="970">
        <v>491.98115999999936</v>
      </c>
      <c r="G41" s="977"/>
      <c r="H41" s="1517">
        <v>5.970715287043655</v>
      </c>
      <c r="I41" s="1513">
        <v>-704.6900799999985</v>
      </c>
      <c r="J41" s="1516"/>
      <c r="K41" s="1518">
        <v>-7.698406873384717</v>
      </c>
    </row>
    <row r="42" spans="1:11" ht="16.5" customHeight="1">
      <c r="A42" s="561" t="s">
        <v>1074</v>
      </c>
      <c r="B42" s="967">
        <v>0</v>
      </c>
      <c r="C42" s="967">
        <v>0</v>
      </c>
      <c r="D42" s="967">
        <v>0</v>
      </c>
      <c r="E42" s="971">
        <v>0</v>
      </c>
      <c r="F42" s="970">
        <v>0</v>
      </c>
      <c r="G42" s="977"/>
      <c r="H42" s="1517"/>
      <c r="I42" s="1513">
        <v>0</v>
      </c>
      <c r="J42" s="1514"/>
      <c r="K42" s="1518"/>
    </row>
    <row r="43" spans="1:11" ht="16.5" customHeight="1">
      <c r="A43" s="557" t="s">
        <v>497</v>
      </c>
      <c r="B43" s="962">
        <v>50427.28249886</v>
      </c>
      <c r="C43" s="962">
        <v>66010.69120158</v>
      </c>
      <c r="D43" s="962">
        <v>85303.68450728</v>
      </c>
      <c r="E43" s="965">
        <v>82309.38640781</v>
      </c>
      <c r="F43" s="964">
        <v>15583.408702720008</v>
      </c>
      <c r="G43" s="975"/>
      <c r="H43" s="1519">
        <v>30.90273346193561</v>
      </c>
      <c r="I43" s="1520">
        <v>-2994.2980994700047</v>
      </c>
      <c r="J43" s="1529"/>
      <c r="K43" s="1522">
        <v>-3.510162681442517</v>
      </c>
    </row>
    <row r="44" spans="1:11" ht="16.5" customHeight="1" thickBot="1">
      <c r="A44" s="563" t="s">
        <v>498</v>
      </c>
      <c r="B44" s="972">
        <v>29147.51874884999</v>
      </c>
      <c r="C44" s="972">
        <v>20322.277291460006</v>
      </c>
      <c r="D44" s="972">
        <v>39451.6543767</v>
      </c>
      <c r="E44" s="974">
        <v>25226.295585960004</v>
      </c>
      <c r="F44" s="973">
        <v>-8825.241457389984</v>
      </c>
      <c r="G44" s="982"/>
      <c r="H44" s="1530">
        <v>-30.277848119535673</v>
      </c>
      <c r="I44" s="1531">
        <v>-14225.358790739992</v>
      </c>
      <c r="J44" s="1532"/>
      <c r="K44" s="1533">
        <v>-36.0576990128491</v>
      </c>
    </row>
    <row r="45" spans="1:11" ht="16.5" customHeight="1" thickTop="1">
      <c r="A45" s="587" t="s">
        <v>1044</v>
      </c>
      <c r="B45" s="11"/>
      <c r="C45" s="11"/>
      <c r="D45" s="588"/>
      <c r="E45" s="564"/>
      <c r="F45" s="564"/>
      <c r="G45" s="564"/>
      <c r="H45" s="564"/>
      <c r="I45" s="564"/>
      <c r="J45" s="564"/>
      <c r="K45" s="564"/>
    </row>
    <row r="46" spans="1:11" ht="16.5" customHeight="1">
      <c r="A46" s="1508" t="s">
        <v>1480</v>
      </c>
      <c r="B46" s="1509"/>
      <c r="C46" s="1510"/>
      <c r="D46" s="570"/>
      <c r="E46" s="570"/>
      <c r="F46" s="571"/>
      <c r="G46" s="571"/>
      <c r="H46" s="570"/>
      <c r="I46" s="571"/>
      <c r="J46" s="571"/>
      <c r="K46" s="571"/>
    </row>
    <row r="47" spans="1:11" ht="16.5" customHeight="1">
      <c r="A47" s="1508" t="s">
        <v>1481</v>
      </c>
      <c r="B47" s="1509"/>
      <c r="C47" s="1511"/>
      <c r="D47" s="570"/>
      <c r="E47" s="570"/>
      <c r="F47" s="571"/>
      <c r="G47" s="571"/>
      <c r="H47" s="570"/>
      <c r="I47" s="571"/>
      <c r="J47" s="571"/>
      <c r="K47" s="571"/>
    </row>
    <row r="48" spans="1:11" ht="16.5" customHeight="1">
      <c r="A48" s="589" t="s">
        <v>1045</v>
      </c>
      <c r="B48" s="11"/>
      <c r="C48" s="11"/>
      <c r="D48" s="588"/>
      <c r="E48" s="564"/>
      <c r="F48" s="564"/>
      <c r="G48" s="564"/>
      <c r="H48" s="564"/>
      <c r="I48" s="564"/>
      <c r="J48" s="564"/>
      <c r="K48" s="564"/>
    </row>
    <row r="49" spans="1:11" ht="16.5" customHeight="1">
      <c r="A49" s="983" t="s">
        <v>1075</v>
      </c>
      <c r="B49" s="984">
        <v>216771.82624976</v>
      </c>
      <c r="C49" s="984">
        <v>305065.41160307</v>
      </c>
      <c r="D49" s="985">
        <v>382813.53891649</v>
      </c>
      <c r="E49" s="985">
        <v>367330.14810186997</v>
      </c>
      <c r="F49" s="985">
        <v>75863.98044217</v>
      </c>
      <c r="G49" s="986" t="s">
        <v>460</v>
      </c>
      <c r="H49" s="984">
        <v>34.997158881136656</v>
      </c>
      <c r="I49" s="985">
        <v>-9421.860335360012</v>
      </c>
      <c r="J49" s="986" t="s">
        <v>461</v>
      </c>
      <c r="K49" s="985">
        <v>-2.4612139795336163</v>
      </c>
    </row>
    <row r="50" spans="1:11" ht="16.5" customHeight="1">
      <c r="A50" s="983" t="s">
        <v>1076</v>
      </c>
      <c r="B50" s="984">
        <v>17416.894788430025</v>
      </c>
      <c r="C50" s="984">
        <v>-38056.165047600014</v>
      </c>
      <c r="D50" s="985">
        <v>-63490.3235891</v>
      </c>
      <c r="E50" s="985">
        <v>-94514.0245163</v>
      </c>
      <c r="F50" s="985">
        <v>-43043.45492489004</v>
      </c>
      <c r="G50" s="986" t="s">
        <v>460</v>
      </c>
      <c r="H50" s="984">
        <v>-247.13621714867128</v>
      </c>
      <c r="I50" s="985">
        <v>-37085.23140646001</v>
      </c>
      <c r="J50" s="986" t="s">
        <v>461</v>
      </c>
      <c r="K50" s="985">
        <v>58.41084012497739</v>
      </c>
    </row>
    <row r="51" spans="1:11" ht="16.5" customHeight="1">
      <c r="A51" s="983" t="s">
        <v>1077</v>
      </c>
      <c r="B51" s="984">
        <v>50351.729420219985</v>
      </c>
      <c r="C51" s="984">
        <v>57048.68984707001</v>
      </c>
      <c r="D51" s="984">
        <v>94347.18354625</v>
      </c>
      <c r="E51" s="984">
        <v>77627.66076651</v>
      </c>
      <c r="F51" s="985">
        <v>-5732.644484289973</v>
      </c>
      <c r="G51" s="986" t="s">
        <v>460</v>
      </c>
      <c r="H51" s="984">
        <v>-11.385198781251567</v>
      </c>
      <c r="I51" s="985">
        <v>-10657.99230048</v>
      </c>
      <c r="J51" s="986" t="s">
        <v>461</v>
      </c>
      <c r="K51" s="985">
        <v>-11.296566468521382</v>
      </c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340" customWidth="1"/>
    <col min="2" max="2" width="34.28125" style="326" bestFit="1" customWidth="1"/>
    <col min="3" max="3" width="7.140625" style="326" customWidth="1"/>
    <col min="4" max="4" width="8.140625" style="326" bestFit="1" customWidth="1"/>
    <col min="5" max="5" width="8.28125" style="326" bestFit="1" customWidth="1"/>
    <col min="6" max="6" width="8.140625" style="326" bestFit="1" customWidth="1"/>
    <col min="7" max="7" width="8.7109375" style="326" bestFit="1" customWidth="1"/>
    <col min="8" max="8" width="8.28125" style="326" bestFit="1" customWidth="1"/>
    <col min="9" max="9" width="8.140625" style="326" bestFit="1" customWidth="1"/>
    <col min="10" max="13" width="7.140625" style="326" bestFit="1" customWidth="1"/>
    <col min="14" max="14" width="5.57421875" style="326" customWidth="1"/>
    <col min="15" max="16384" width="9.140625" style="326" customWidth="1"/>
  </cols>
  <sheetData>
    <row r="1" spans="1:13" ht="12.75">
      <c r="A1" s="1883" t="s">
        <v>406</v>
      </c>
      <c r="B1" s="1883"/>
      <c r="C1" s="1883"/>
      <c r="D1" s="1883"/>
      <c r="E1" s="1883"/>
      <c r="F1" s="1883"/>
      <c r="G1" s="1883"/>
      <c r="H1" s="1883"/>
      <c r="I1" s="1883"/>
      <c r="J1" s="1883"/>
      <c r="K1" s="1883"/>
      <c r="L1" s="1883"/>
      <c r="M1" s="1883"/>
    </row>
    <row r="2" spans="1:13" ht="12.75">
      <c r="A2" s="1883" t="s">
        <v>898</v>
      </c>
      <c r="B2" s="1883"/>
      <c r="C2" s="1883"/>
      <c r="D2" s="1883"/>
      <c r="E2" s="1883"/>
      <c r="F2" s="1883"/>
      <c r="G2" s="1883"/>
      <c r="H2" s="1883"/>
      <c r="I2" s="1883"/>
      <c r="J2" s="1883"/>
      <c r="K2" s="1883"/>
      <c r="L2" s="1883"/>
      <c r="M2" s="1883"/>
    </row>
    <row r="3" spans="1:13" ht="12.75">
      <c r="A3" s="1883" t="s">
        <v>590</v>
      </c>
      <c r="B3" s="1883"/>
      <c r="C3" s="1883"/>
      <c r="D3" s="1883"/>
      <c r="E3" s="1883"/>
      <c r="F3" s="1883"/>
      <c r="G3" s="1883"/>
      <c r="H3" s="1883"/>
      <c r="I3" s="1883"/>
      <c r="J3" s="1883"/>
      <c r="K3" s="1883"/>
      <c r="L3" s="1883"/>
      <c r="M3" s="1883"/>
    </row>
    <row r="4" spans="1:13" ht="12.75">
      <c r="A4" s="1883" t="s">
        <v>489</v>
      </c>
      <c r="B4" s="1883"/>
      <c r="C4" s="1883"/>
      <c r="D4" s="1883"/>
      <c r="E4" s="1883"/>
      <c r="F4" s="1883"/>
      <c r="G4" s="1883"/>
      <c r="H4" s="1883"/>
      <c r="I4" s="1883"/>
      <c r="J4" s="1883"/>
      <c r="K4" s="1883"/>
      <c r="L4" s="1883"/>
      <c r="M4" s="1883"/>
    </row>
    <row r="5" spans="1:13" ht="12.75">
      <c r="A5" s="1883" t="s">
        <v>1452</v>
      </c>
      <c r="B5" s="1883"/>
      <c r="C5" s="1883"/>
      <c r="D5" s="1883"/>
      <c r="E5" s="1883"/>
      <c r="F5" s="1883"/>
      <c r="G5" s="1883"/>
      <c r="H5" s="1883"/>
      <c r="I5" s="1883"/>
      <c r="J5" s="1883"/>
      <c r="K5" s="1883"/>
      <c r="L5" s="1883"/>
      <c r="M5" s="1883"/>
    </row>
    <row r="6" spans="1:13" ht="13.5" thickBo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1:13" ht="16.5" thickTop="1">
      <c r="A7" s="1880" t="s">
        <v>591</v>
      </c>
      <c r="B7" s="1876" t="s">
        <v>592</v>
      </c>
      <c r="C7" s="358" t="s">
        <v>512</v>
      </c>
      <c r="D7" s="378" t="s">
        <v>807</v>
      </c>
      <c r="E7" s="1877" t="s">
        <v>520</v>
      </c>
      <c r="F7" s="1878"/>
      <c r="G7" s="1879" t="s">
        <v>384</v>
      </c>
      <c r="H7" s="1879"/>
      <c r="I7" s="1878"/>
      <c r="J7" s="1884" t="s">
        <v>888</v>
      </c>
      <c r="K7" s="1885"/>
      <c r="L7" s="1885"/>
      <c r="M7" s="1886"/>
    </row>
    <row r="8" spans="1:13" ht="12.75">
      <c r="A8" s="1881"/>
      <c r="B8" s="1873"/>
      <c r="C8" s="359" t="s">
        <v>513</v>
      </c>
      <c r="D8" s="379" t="s">
        <v>1451</v>
      </c>
      <c r="E8" s="379" t="s">
        <v>1347</v>
      </c>
      <c r="F8" s="379" t="s">
        <v>1451</v>
      </c>
      <c r="G8" s="379" t="s">
        <v>146</v>
      </c>
      <c r="H8" s="379" t="s">
        <v>1347</v>
      </c>
      <c r="I8" s="379" t="s">
        <v>1451</v>
      </c>
      <c r="J8" s="1872" t="s">
        <v>594</v>
      </c>
      <c r="K8" s="1872" t="s">
        <v>595</v>
      </c>
      <c r="L8" s="1872" t="s">
        <v>596</v>
      </c>
      <c r="M8" s="1874" t="s">
        <v>597</v>
      </c>
    </row>
    <row r="9" spans="1:13" ht="12.75">
      <c r="A9" s="1882"/>
      <c r="B9" s="380">
        <v>1</v>
      </c>
      <c r="C9" s="381">
        <v>2</v>
      </c>
      <c r="D9" s="380">
        <v>3</v>
      </c>
      <c r="E9" s="380">
        <v>4</v>
      </c>
      <c r="F9" s="380">
        <v>5</v>
      </c>
      <c r="G9" s="382">
        <v>6</v>
      </c>
      <c r="H9" s="383">
        <v>7</v>
      </c>
      <c r="I9" s="383">
        <v>8</v>
      </c>
      <c r="J9" s="1873"/>
      <c r="K9" s="1873"/>
      <c r="L9" s="1873"/>
      <c r="M9" s="1875"/>
    </row>
    <row r="10" spans="1:13" ht="24.75" customHeight="1">
      <c r="A10" s="360"/>
      <c r="B10" s="498" t="s">
        <v>598</v>
      </c>
      <c r="C10" s="499">
        <v>100</v>
      </c>
      <c r="D10" s="500">
        <v>197.46556674395896</v>
      </c>
      <c r="E10" s="500">
        <v>251.7</v>
      </c>
      <c r="F10" s="500">
        <v>256.9</v>
      </c>
      <c r="G10" s="501">
        <v>275.8</v>
      </c>
      <c r="H10" s="501">
        <v>277.5</v>
      </c>
      <c r="I10" s="501">
        <v>277.5</v>
      </c>
      <c r="J10" s="502">
        <v>30.09863149108213</v>
      </c>
      <c r="K10" s="503">
        <v>2.0659515295987205</v>
      </c>
      <c r="L10" s="503">
        <v>8.01868431296225</v>
      </c>
      <c r="M10" s="504">
        <v>0</v>
      </c>
    </row>
    <row r="11" spans="1:13" ht="24.75" customHeight="1">
      <c r="A11" s="347">
        <v>1</v>
      </c>
      <c r="B11" s="361" t="s">
        <v>599</v>
      </c>
      <c r="C11" s="346">
        <v>26.97</v>
      </c>
      <c r="D11" s="364">
        <v>157.03442367383346</v>
      </c>
      <c r="E11" s="364">
        <v>187.3</v>
      </c>
      <c r="F11" s="364">
        <v>187.3</v>
      </c>
      <c r="G11" s="365">
        <v>187.3</v>
      </c>
      <c r="H11" s="365">
        <v>187.3</v>
      </c>
      <c r="I11" s="366">
        <v>187.3</v>
      </c>
      <c r="J11" s="362">
        <v>19.27321132405295</v>
      </c>
      <c r="K11" s="362">
        <v>0</v>
      </c>
      <c r="L11" s="362">
        <v>0</v>
      </c>
      <c r="M11" s="363">
        <v>0</v>
      </c>
    </row>
    <row r="12" spans="1:13" ht="24.75" customHeight="1">
      <c r="A12" s="345"/>
      <c r="B12" s="369" t="s">
        <v>600</v>
      </c>
      <c r="C12" s="348">
        <v>9.8</v>
      </c>
      <c r="D12" s="367">
        <v>150.24055426529347</v>
      </c>
      <c r="E12" s="367">
        <v>177.7</v>
      </c>
      <c r="F12" s="367">
        <v>177.7</v>
      </c>
      <c r="G12" s="14">
        <v>177.7</v>
      </c>
      <c r="H12" s="14">
        <v>177.7</v>
      </c>
      <c r="I12" s="368">
        <v>177.7</v>
      </c>
      <c r="J12" s="370">
        <v>18.276986442834115</v>
      </c>
      <c r="K12" s="370">
        <v>0</v>
      </c>
      <c r="L12" s="370">
        <v>0</v>
      </c>
      <c r="M12" s="371">
        <v>0</v>
      </c>
    </row>
    <row r="13" spans="1:13" ht="27.75" customHeight="1">
      <c r="A13" s="345"/>
      <c r="B13" s="369" t="s">
        <v>601</v>
      </c>
      <c r="C13" s="348">
        <v>17.17</v>
      </c>
      <c r="D13" s="367">
        <v>160.894180020543</v>
      </c>
      <c r="E13" s="367">
        <v>192.8</v>
      </c>
      <c r="F13" s="367">
        <v>192.8</v>
      </c>
      <c r="G13" s="14">
        <v>192.8</v>
      </c>
      <c r="H13" s="14">
        <v>192.8</v>
      </c>
      <c r="I13" s="368">
        <v>192.8</v>
      </c>
      <c r="J13" s="370">
        <v>19.830313299948614</v>
      </c>
      <c r="K13" s="370">
        <v>0</v>
      </c>
      <c r="L13" s="370">
        <v>0</v>
      </c>
      <c r="M13" s="371">
        <v>0</v>
      </c>
    </row>
    <row r="14" spans="1:13" ht="18.75" customHeight="1">
      <c r="A14" s="347">
        <v>1.1</v>
      </c>
      <c r="B14" s="361" t="s">
        <v>602</v>
      </c>
      <c r="C14" s="349">
        <v>2.82</v>
      </c>
      <c r="D14" s="364">
        <v>199.32801520643739</v>
      </c>
      <c r="E14" s="364">
        <v>236.5</v>
      </c>
      <c r="F14" s="364">
        <v>236.5</v>
      </c>
      <c r="G14" s="365">
        <v>236.5</v>
      </c>
      <c r="H14" s="365">
        <v>236.5</v>
      </c>
      <c r="I14" s="366">
        <v>236.5</v>
      </c>
      <c r="J14" s="362">
        <v>18.64865044437674</v>
      </c>
      <c r="K14" s="362">
        <v>0</v>
      </c>
      <c r="L14" s="362">
        <v>0</v>
      </c>
      <c r="M14" s="363">
        <v>0</v>
      </c>
    </row>
    <row r="15" spans="1:13" ht="24.75" customHeight="1">
      <c r="A15" s="347"/>
      <c r="B15" s="369" t="s">
        <v>600</v>
      </c>
      <c r="C15" s="350">
        <v>0.31</v>
      </c>
      <c r="D15" s="367">
        <v>171.45402997164845</v>
      </c>
      <c r="E15" s="367">
        <v>215.4</v>
      </c>
      <c r="F15" s="367">
        <v>215.4</v>
      </c>
      <c r="G15" s="14">
        <v>215.4</v>
      </c>
      <c r="H15" s="14">
        <v>215.4</v>
      </c>
      <c r="I15" s="368">
        <v>215.4</v>
      </c>
      <c r="J15" s="370">
        <v>25.63134271945573</v>
      </c>
      <c r="K15" s="370">
        <v>0</v>
      </c>
      <c r="L15" s="370">
        <v>0</v>
      </c>
      <c r="M15" s="371">
        <v>0</v>
      </c>
    </row>
    <row r="16" spans="1:13" ht="24.75" customHeight="1">
      <c r="A16" s="347"/>
      <c r="B16" s="369" t="s">
        <v>601</v>
      </c>
      <c r="C16" s="350">
        <v>2.51</v>
      </c>
      <c r="D16" s="367">
        <v>202.71121642183064</v>
      </c>
      <c r="E16" s="367">
        <v>239.1</v>
      </c>
      <c r="F16" s="367">
        <v>239.1</v>
      </c>
      <c r="G16" s="14">
        <v>239.1</v>
      </c>
      <c r="H16" s="14">
        <v>239.1</v>
      </c>
      <c r="I16" s="368">
        <v>239.1</v>
      </c>
      <c r="J16" s="370">
        <v>17.951045936425317</v>
      </c>
      <c r="K16" s="370">
        <v>0</v>
      </c>
      <c r="L16" s="370">
        <v>0</v>
      </c>
      <c r="M16" s="371">
        <v>0</v>
      </c>
    </row>
    <row r="17" spans="1:13" ht="24.75" customHeight="1">
      <c r="A17" s="347">
        <v>1.2</v>
      </c>
      <c r="B17" s="361" t="s">
        <v>603</v>
      </c>
      <c r="C17" s="349">
        <v>1.14</v>
      </c>
      <c r="D17" s="364">
        <v>164.07783128964883</v>
      </c>
      <c r="E17" s="364">
        <v>210</v>
      </c>
      <c r="F17" s="364">
        <v>210</v>
      </c>
      <c r="G17" s="365">
        <v>210</v>
      </c>
      <c r="H17" s="365">
        <v>210</v>
      </c>
      <c r="I17" s="366">
        <v>210</v>
      </c>
      <c r="J17" s="362">
        <v>27.98803979148417</v>
      </c>
      <c r="K17" s="362">
        <v>0</v>
      </c>
      <c r="L17" s="362">
        <v>0</v>
      </c>
      <c r="M17" s="363">
        <v>0</v>
      </c>
    </row>
    <row r="18" spans="1:13" ht="24.75" customHeight="1">
      <c r="A18" s="347"/>
      <c r="B18" s="369" t="s">
        <v>600</v>
      </c>
      <c r="C18" s="350">
        <v>0.19</v>
      </c>
      <c r="D18" s="367">
        <v>160.96780171583</v>
      </c>
      <c r="E18" s="367">
        <v>187.3</v>
      </c>
      <c r="F18" s="367">
        <v>187.3</v>
      </c>
      <c r="G18" s="14">
        <v>187.3</v>
      </c>
      <c r="H18" s="14">
        <v>187.3</v>
      </c>
      <c r="I18" s="368">
        <v>187.3</v>
      </c>
      <c r="J18" s="370">
        <v>16.358674221479674</v>
      </c>
      <c r="K18" s="370">
        <v>0</v>
      </c>
      <c r="L18" s="370">
        <v>0</v>
      </c>
      <c r="M18" s="371">
        <v>0</v>
      </c>
    </row>
    <row r="19" spans="1:13" ht="24.75" customHeight="1">
      <c r="A19" s="347"/>
      <c r="B19" s="369" t="s">
        <v>601</v>
      </c>
      <c r="C19" s="350">
        <v>0.95</v>
      </c>
      <c r="D19" s="367">
        <v>164.69983720441263</v>
      </c>
      <c r="E19" s="367">
        <v>214.5</v>
      </c>
      <c r="F19" s="367">
        <v>214.5</v>
      </c>
      <c r="G19" s="14">
        <v>214.5</v>
      </c>
      <c r="H19" s="14">
        <v>214.5</v>
      </c>
      <c r="I19" s="368">
        <v>214.5</v>
      </c>
      <c r="J19" s="370">
        <v>30.23692290222442</v>
      </c>
      <c r="K19" s="370">
        <v>0</v>
      </c>
      <c r="L19" s="370">
        <v>0</v>
      </c>
      <c r="M19" s="371">
        <v>0</v>
      </c>
    </row>
    <row r="20" spans="1:13" ht="24.75" customHeight="1">
      <c r="A20" s="347">
        <v>1.3</v>
      </c>
      <c r="B20" s="361" t="s">
        <v>604</v>
      </c>
      <c r="C20" s="349">
        <v>0.55</v>
      </c>
      <c r="D20" s="364">
        <v>204.05136154963228</v>
      </c>
      <c r="E20" s="364">
        <v>290.6</v>
      </c>
      <c r="F20" s="364">
        <v>290.6</v>
      </c>
      <c r="G20" s="365">
        <v>290.6</v>
      </c>
      <c r="H20" s="365">
        <v>290.6</v>
      </c>
      <c r="I20" s="366">
        <v>290.6</v>
      </c>
      <c r="J20" s="362">
        <v>42.415124208478346</v>
      </c>
      <c r="K20" s="362">
        <v>0</v>
      </c>
      <c r="L20" s="362">
        <v>0</v>
      </c>
      <c r="M20" s="363">
        <v>0</v>
      </c>
    </row>
    <row r="21" spans="1:13" ht="24.75" customHeight="1">
      <c r="A21" s="347"/>
      <c r="B21" s="369" t="s">
        <v>600</v>
      </c>
      <c r="C21" s="350">
        <v>0.1</v>
      </c>
      <c r="D21" s="367">
        <v>182.25193025550314</v>
      </c>
      <c r="E21" s="367">
        <v>250</v>
      </c>
      <c r="F21" s="367">
        <v>250</v>
      </c>
      <c r="G21" s="14">
        <v>250</v>
      </c>
      <c r="H21" s="14">
        <v>250</v>
      </c>
      <c r="I21" s="368">
        <v>250</v>
      </c>
      <c r="J21" s="370">
        <v>37.17275841716426</v>
      </c>
      <c r="K21" s="370">
        <v>0</v>
      </c>
      <c r="L21" s="370">
        <v>0</v>
      </c>
      <c r="M21" s="371">
        <v>0</v>
      </c>
    </row>
    <row r="22" spans="1:13" ht="24.75" customHeight="1">
      <c r="A22" s="347"/>
      <c r="B22" s="369" t="s">
        <v>601</v>
      </c>
      <c r="C22" s="350">
        <v>0.45</v>
      </c>
      <c r="D22" s="367">
        <v>209.04159280973414</v>
      </c>
      <c r="E22" s="367">
        <v>299.9</v>
      </c>
      <c r="F22" s="367">
        <v>299.9</v>
      </c>
      <c r="G22" s="14">
        <v>299.9</v>
      </c>
      <c r="H22" s="14">
        <v>299.9</v>
      </c>
      <c r="I22" s="368">
        <v>299.9</v>
      </c>
      <c r="J22" s="370">
        <v>43.46427233405339</v>
      </c>
      <c r="K22" s="370">
        <v>0</v>
      </c>
      <c r="L22" s="370">
        <v>0</v>
      </c>
      <c r="M22" s="371">
        <v>0</v>
      </c>
    </row>
    <row r="23" spans="1:13" ht="24.75" customHeight="1">
      <c r="A23" s="347">
        <v>1.4</v>
      </c>
      <c r="B23" s="361" t="s">
        <v>895</v>
      </c>
      <c r="C23" s="349">
        <v>4.01</v>
      </c>
      <c r="D23" s="364">
        <v>180.21943770125915</v>
      </c>
      <c r="E23" s="364">
        <v>227.9</v>
      </c>
      <c r="F23" s="364">
        <v>227.9</v>
      </c>
      <c r="G23" s="365">
        <v>227.9</v>
      </c>
      <c r="H23" s="365">
        <v>227.9</v>
      </c>
      <c r="I23" s="366">
        <v>227.9</v>
      </c>
      <c r="J23" s="362">
        <v>26.45694765610054</v>
      </c>
      <c r="K23" s="362">
        <v>0</v>
      </c>
      <c r="L23" s="362">
        <v>0</v>
      </c>
      <c r="M23" s="363">
        <v>0</v>
      </c>
    </row>
    <row r="24" spans="1:13" ht="24.75" customHeight="1">
      <c r="A24" s="347"/>
      <c r="B24" s="369" t="s">
        <v>600</v>
      </c>
      <c r="C24" s="350">
        <v>0.17</v>
      </c>
      <c r="D24" s="367">
        <v>152.23107380039602</v>
      </c>
      <c r="E24" s="367">
        <v>194.8</v>
      </c>
      <c r="F24" s="367">
        <v>194.8</v>
      </c>
      <c r="G24" s="14">
        <v>194.8</v>
      </c>
      <c r="H24" s="14">
        <v>194.8</v>
      </c>
      <c r="I24" s="368">
        <v>194.8</v>
      </c>
      <c r="J24" s="370">
        <v>27.96336197130158</v>
      </c>
      <c r="K24" s="370">
        <v>0</v>
      </c>
      <c r="L24" s="370">
        <v>0</v>
      </c>
      <c r="M24" s="371">
        <v>0</v>
      </c>
    </row>
    <row r="25" spans="1:13" ht="24.75" customHeight="1">
      <c r="A25" s="347"/>
      <c r="B25" s="369" t="s">
        <v>601</v>
      </c>
      <c r="C25" s="350">
        <v>3.84</v>
      </c>
      <c r="D25" s="367">
        <v>181.47645895715758</v>
      </c>
      <c r="E25" s="367">
        <v>229.4</v>
      </c>
      <c r="F25" s="367">
        <v>229.4</v>
      </c>
      <c r="G25" s="14">
        <v>229.4</v>
      </c>
      <c r="H25" s="14">
        <v>229.4</v>
      </c>
      <c r="I25" s="368">
        <v>229.4</v>
      </c>
      <c r="J25" s="370">
        <v>26.40757997937135</v>
      </c>
      <c r="K25" s="370">
        <v>0</v>
      </c>
      <c r="L25" s="370">
        <v>0</v>
      </c>
      <c r="M25" s="371">
        <v>0</v>
      </c>
    </row>
    <row r="26" spans="1:13" s="340" customFormat="1" ht="24.75" customHeight="1">
      <c r="A26" s="347">
        <v>1.5</v>
      </c>
      <c r="B26" s="361" t="s">
        <v>605</v>
      </c>
      <c r="C26" s="349">
        <v>10.55</v>
      </c>
      <c r="D26" s="364">
        <v>174.53305213703732</v>
      </c>
      <c r="E26" s="364">
        <v>207.8</v>
      </c>
      <c r="F26" s="364">
        <v>207.8</v>
      </c>
      <c r="G26" s="365">
        <v>207.8</v>
      </c>
      <c r="H26" s="365">
        <v>207.8</v>
      </c>
      <c r="I26" s="366">
        <v>207.8</v>
      </c>
      <c r="J26" s="362">
        <v>19.06054323558304</v>
      </c>
      <c r="K26" s="362">
        <v>0</v>
      </c>
      <c r="L26" s="362">
        <v>0</v>
      </c>
      <c r="M26" s="363">
        <v>0</v>
      </c>
    </row>
    <row r="27" spans="1:13" ht="24.75" customHeight="1">
      <c r="A27" s="347"/>
      <c r="B27" s="369" t="s">
        <v>600</v>
      </c>
      <c r="C27" s="350">
        <v>6.8</v>
      </c>
      <c r="D27" s="367">
        <v>164.46324191311132</v>
      </c>
      <c r="E27" s="367">
        <v>194.7</v>
      </c>
      <c r="F27" s="367">
        <v>194.7</v>
      </c>
      <c r="G27" s="14">
        <v>194.7</v>
      </c>
      <c r="H27" s="14">
        <v>194.7</v>
      </c>
      <c r="I27" s="368">
        <v>194.7</v>
      </c>
      <c r="J27" s="370">
        <v>18.38511617256289</v>
      </c>
      <c r="K27" s="370">
        <v>0</v>
      </c>
      <c r="L27" s="370">
        <v>0</v>
      </c>
      <c r="M27" s="371">
        <v>0</v>
      </c>
    </row>
    <row r="28" spans="1:15" ht="24.75" customHeight="1">
      <c r="A28" s="347"/>
      <c r="B28" s="369" t="s">
        <v>601</v>
      </c>
      <c r="C28" s="350">
        <v>3.75</v>
      </c>
      <c r="D28" s="367">
        <v>192.78322580671193</v>
      </c>
      <c r="E28" s="367">
        <v>231.6</v>
      </c>
      <c r="F28" s="367">
        <v>231.6</v>
      </c>
      <c r="G28" s="14">
        <v>231.6</v>
      </c>
      <c r="H28" s="14">
        <v>231.6</v>
      </c>
      <c r="I28" s="368">
        <v>231.6</v>
      </c>
      <c r="J28" s="370">
        <v>20.134933436691483</v>
      </c>
      <c r="K28" s="370">
        <v>0</v>
      </c>
      <c r="L28" s="370">
        <v>0</v>
      </c>
      <c r="M28" s="371">
        <v>0</v>
      </c>
      <c r="O28" s="355"/>
    </row>
    <row r="29" spans="1:13" s="340" customFormat="1" ht="24.75" customHeight="1">
      <c r="A29" s="347">
        <v>1.6</v>
      </c>
      <c r="B29" s="361" t="s">
        <v>896</v>
      </c>
      <c r="C29" s="349">
        <v>7.9</v>
      </c>
      <c r="D29" s="364">
        <v>102.51047871529677</v>
      </c>
      <c r="E29" s="364">
        <v>111.3</v>
      </c>
      <c r="F29" s="364">
        <v>111.3</v>
      </c>
      <c r="G29" s="365">
        <v>111.3</v>
      </c>
      <c r="H29" s="365">
        <v>111.3</v>
      </c>
      <c r="I29" s="366">
        <v>111.3</v>
      </c>
      <c r="J29" s="362">
        <v>8.574266157818315</v>
      </c>
      <c r="K29" s="362">
        <v>0</v>
      </c>
      <c r="L29" s="362">
        <v>0</v>
      </c>
      <c r="M29" s="363">
        <v>0</v>
      </c>
    </row>
    <row r="30" spans="1:13" ht="24.75" customHeight="1">
      <c r="A30" s="347"/>
      <c r="B30" s="369" t="s">
        <v>600</v>
      </c>
      <c r="C30" s="350">
        <v>2.24</v>
      </c>
      <c r="D30" s="367">
        <v>101.44839555608347</v>
      </c>
      <c r="E30" s="367">
        <v>115.3</v>
      </c>
      <c r="F30" s="367">
        <v>115.3</v>
      </c>
      <c r="G30" s="14">
        <v>115.3</v>
      </c>
      <c r="H30" s="14">
        <v>115.3</v>
      </c>
      <c r="I30" s="368">
        <v>115.3</v>
      </c>
      <c r="J30" s="370">
        <v>13.653842791687111</v>
      </c>
      <c r="K30" s="370">
        <v>0</v>
      </c>
      <c r="L30" s="370">
        <v>0</v>
      </c>
      <c r="M30" s="371">
        <v>0</v>
      </c>
    </row>
    <row r="31" spans="1:13" ht="24.75" customHeight="1">
      <c r="A31" s="347"/>
      <c r="B31" s="369" t="s">
        <v>601</v>
      </c>
      <c r="C31" s="350">
        <v>5.66</v>
      </c>
      <c r="D31" s="367">
        <v>102.93005464206833</v>
      </c>
      <c r="E31" s="367">
        <v>109.7</v>
      </c>
      <c r="F31" s="367">
        <v>109.7</v>
      </c>
      <c r="G31" s="14">
        <v>109.7</v>
      </c>
      <c r="H31" s="14">
        <v>109.7</v>
      </c>
      <c r="I31" s="368">
        <v>109.7</v>
      </c>
      <c r="J31" s="370">
        <v>6.5772289555986845</v>
      </c>
      <c r="K31" s="370">
        <v>0</v>
      </c>
      <c r="L31" s="370">
        <v>0</v>
      </c>
      <c r="M31" s="371">
        <v>0</v>
      </c>
    </row>
    <row r="32" spans="1:13" s="340" customFormat="1" ht="18.75" customHeight="1">
      <c r="A32" s="347">
        <v>2</v>
      </c>
      <c r="B32" s="361" t="s">
        <v>606</v>
      </c>
      <c r="C32" s="349">
        <v>73.03</v>
      </c>
      <c r="D32" s="364">
        <v>212.39679950585523</v>
      </c>
      <c r="E32" s="364">
        <v>275.5</v>
      </c>
      <c r="F32" s="364">
        <v>282.5</v>
      </c>
      <c r="G32" s="365">
        <v>308.4</v>
      </c>
      <c r="H32" s="365">
        <v>310.8</v>
      </c>
      <c r="I32" s="366">
        <v>310.8</v>
      </c>
      <c r="J32" s="362">
        <v>33.00577064119662</v>
      </c>
      <c r="K32" s="362">
        <v>2.54083484573502</v>
      </c>
      <c r="L32" s="362">
        <v>10.017699115044238</v>
      </c>
      <c r="M32" s="363">
        <v>0</v>
      </c>
    </row>
    <row r="33" spans="1:13" ht="18" customHeight="1">
      <c r="A33" s="347">
        <v>2.1</v>
      </c>
      <c r="B33" s="361" t="s">
        <v>607</v>
      </c>
      <c r="C33" s="349">
        <v>39.49</v>
      </c>
      <c r="D33" s="364">
        <v>240.57095291727907</v>
      </c>
      <c r="E33" s="364">
        <v>314</v>
      </c>
      <c r="F33" s="364">
        <v>318</v>
      </c>
      <c r="G33" s="365">
        <v>356.4</v>
      </c>
      <c r="H33" s="365">
        <v>359.7</v>
      </c>
      <c r="I33" s="366">
        <v>359.7</v>
      </c>
      <c r="J33" s="362">
        <v>32.18553451436222</v>
      </c>
      <c r="K33" s="362">
        <v>1.2738853503184657</v>
      </c>
      <c r="L33" s="362">
        <v>13.113207547169807</v>
      </c>
      <c r="M33" s="363">
        <v>0</v>
      </c>
    </row>
    <row r="34" spans="1:13" ht="24.75" customHeight="1">
      <c r="A34" s="347"/>
      <c r="B34" s="369" t="s">
        <v>608</v>
      </c>
      <c r="C34" s="348">
        <v>20.49</v>
      </c>
      <c r="D34" s="367">
        <v>249.35660947275898</v>
      </c>
      <c r="E34" s="367">
        <v>318.9</v>
      </c>
      <c r="F34" s="367">
        <v>318.9</v>
      </c>
      <c r="G34" s="14">
        <v>354.3</v>
      </c>
      <c r="H34" s="14">
        <v>354.3</v>
      </c>
      <c r="I34" s="368">
        <v>354.3</v>
      </c>
      <c r="J34" s="370">
        <v>27.889130620713814</v>
      </c>
      <c r="K34" s="370">
        <v>0</v>
      </c>
      <c r="L34" s="370">
        <v>11.100658513640667</v>
      </c>
      <c r="M34" s="371">
        <v>0</v>
      </c>
    </row>
    <row r="35" spans="1:13" ht="24.75" customHeight="1">
      <c r="A35" s="347"/>
      <c r="B35" s="369" t="s">
        <v>609</v>
      </c>
      <c r="C35" s="348">
        <v>19</v>
      </c>
      <c r="D35" s="367">
        <v>231.08946966036547</v>
      </c>
      <c r="E35" s="367">
        <v>308.8</v>
      </c>
      <c r="F35" s="367">
        <v>317.1</v>
      </c>
      <c r="G35" s="14">
        <v>358.6</v>
      </c>
      <c r="H35" s="14">
        <v>365.5</v>
      </c>
      <c r="I35" s="368">
        <v>365.5</v>
      </c>
      <c r="J35" s="370">
        <v>37.219580133203436</v>
      </c>
      <c r="K35" s="370">
        <v>2.687823834196905</v>
      </c>
      <c r="L35" s="370">
        <v>15.263323872595393</v>
      </c>
      <c r="M35" s="371">
        <v>0</v>
      </c>
    </row>
    <row r="36" spans="1:13" ht="24.75" customHeight="1">
      <c r="A36" s="347">
        <v>2.2</v>
      </c>
      <c r="B36" s="361" t="s">
        <v>610</v>
      </c>
      <c r="C36" s="349">
        <v>25.25</v>
      </c>
      <c r="D36" s="364">
        <v>176.5485924848189</v>
      </c>
      <c r="E36" s="364">
        <v>224.8</v>
      </c>
      <c r="F36" s="364">
        <v>237.1</v>
      </c>
      <c r="G36" s="365">
        <v>247.3</v>
      </c>
      <c r="H36" s="365">
        <v>248.3</v>
      </c>
      <c r="I36" s="366">
        <v>248.3</v>
      </c>
      <c r="J36" s="362">
        <v>34.29730402432284</v>
      </c>
      <c r="K36" s="362">
        <v>5.471530249110316</v>
      </c>
      <c r="L36" s="362">
        <v>4.723745255166605</v>
      </c>
      <c r="M36" s="363">
        <v>0</v>
      </c>
    </row>
    <row r="37" spans="1:13" ht="24.75" customHeight="1">
      <c r="A37" s="347"/>
      <c r="B37" s="369" t="s">
        <v>611</v>
      </c>
      <c r="C37" s="348">
        <v>6.31</v>
      </c>
      <c r="D37" s="367">
        <v>174.31928782746704</v>
      </c>
      <c r="E37" s="367">
        <v>215.3</v>
      </c>
      <c r="F37" s="367">
        <v>222.4</v>
      </c>
      <c r="G37" s="14">
        <v>233</v>
      </c>
      <c r="H37" s="14">
        <v>233.3</v>
      </c>
      <c r="I37" s="368">
        <v>233.3</v>
      </c>
      <c r="J37" s="370">
        <v>27.581980612564777</v>
      </c>
      <c r="K37" s="370">
        <v>3.2977241058987516</v>
      </c>
      <c r="L37" s="370">
        <v>4.90107913669064</v>
      </c>
      <c r="M37" s="371">
        <v>0</v>
      </c>
    </row>
    <row r="38" spans="1:13" ht="24.75" customHeight="1">
      <c r="A38" s="347"/>
      <c r="B38" s="369" t="s">
        <v>612</v>
      </c>
      <c r="C38" s="348">
        <v>6.31</v>
      </c>
      <c r="D38" s="367">
        <v>171.44014494469292</v>
      </c>
      <c r="E38" s="367">
        <v>221.7</v>
      </c>
      <c r="F38" s="367">
        <v>232.6</v>
      </c>
      <c r="G38" s="14">
        <v>241.2</v>
      </c>
      <c r="H38" s="14">
        <v>241.5</v>
      </c>
      <c r="I38" s="368">
        <v>241.5</v>
      </c>
      <c r="J38" s="370">
        <v>35.67417367445495</v>
      </c>
      <c r="K38" s="370">
        <v>4.9165539016689195</v>
      </c>
      <c r="L38" s="370">
        <v>3.826311263972485</v>
      </c>
      <c r="M38" s="371">
        <v>0</v>
      </c>
    </row>
    <row r="39" spans="1:13" ht="24.75" customHeight="1">
      <c r="A39" s="347"/>
      <c r="B39" s="369" t="s">
        <v>613</v>
      </c>
      <c r="C39" s="348">
        <v>6.31</v>
      </c>
      <c r="D39" s="367">
        <v>171.53413688927606</v>
      </c>
      <c r="E39" s="367">
        <v>223.6</v>
      </c>
      <c r="F39" s="367">
        <v>236.7</v>
      </c>
      <c r="G39" s="14">
        <v>246.4</v>
      </c>
      <c r="H39" s="14">
        <v>247.7</v>
      </c>
      <c r="I39" s="368">
        <v>247.7</v>
      </c>
      <c r="J39" s="370">
        <v>37.99002594614038</v>
      </c>
      <c r="K39" s="370">
        <v>5.858676207513412</v>
      </c>
      <c r="L39" s="370">
        <v>4.6472327841149195</v>
      </c>
      <c r="M39" s="371">
        <v>0</v>
      </c>
    </row>
    <row r="40" spans="1:13" ht="24.75" customHeight="1">
      <c r="A40" s="347"/>
      <c r="B40" s="369" t="s">
        <v>614</v>
      </c>
      <c r="C40" s="348">
        <v>6.32</v>
      </c>
      <c r="D40" s="367">
        <v>188.88652026883042</v>
      </c>
      <c r="E40" s="367">
        <v>238.4</v>
      </c>
      <c r="F40" s="367">
        <v>256.6</v>
      </c>
      <c r="G40" s="14">
        <v>268.4</v>
      </c>
      <c r="H40" s="14">
        <v>270.7</v>
      </c>
      <c r="I40" s="368">
        <v>270.7</v>
      </c>
      <c r="J40" s="370">
        <v>35.84876233348851</v>
      </c>
      <c r="K40" s="370">
        <v>7.634228187919476</v>
      </c>
      <c r="L40" s="370">
        <v>5.494933749025705</v>
      </c>
      <c r="M40" s="371">
        <v>0</v>
      </c>
    </row>
    <row r="41" spans="1:13" ht="24.75" customHeight="1">
      <c r="A41" s="347">
        <v>2.3</v>
      </c>
      <c r="B41" s="361" t="s">
        <v>615</v>
      </c>
      <c r="C41" s="349">
        <v>8.29</v>
      </c>
      <c r="D41" s="364">
        <v>187.34079071531983</v>
      </c>
      <c r="E41" s="364">
        <v>246.1</v>
      </c>
      <c r="F41" s="364">
        <v>251.9</v>
      </c>
      <c r="G41" s="365">
        <v>266.2</v>
      </c>
      <c r="H41" s="365">
        <v>267.8</v>
      </c>
      <c r="I41" s="366">
        <v>267.8</v>
      </c>
      <c r="J41" s="362">
        <v>34.46083954176501</v>
      </c>
      <c r="K41" s="362">
        <v>2.3567655424624263</v>
      </c>
      <c r="L41" s="362">
        <v>6.312028582770935</v>
      </c>
      <c r="M41" s="363">
        <v>0</v>
      </c>
    </row>
    <row r="42" spans="1:13" s="340" customFormat="1" ht="24.75" customHeight="1">
      <c r="A42" s="347"/>
      <c r="B42" s="361" t="s">
        <v>616</v>
      </c>
      <c r="C42" s="349">
        <v>2.76</v>
      </c>
      <c r="D42" s="364">
        <v>177.59293056448828</v>
      </c>
      <c r="E42" s="364">
        <v>232.1</v>
      </c>
      <c r="F42" s="364">
        <v>238.2</v>
      </c>
      <c r="G42" s="365">
        <v>248.4</v>
      </c>
      <c r="H42" s="365">
        <v>248.4</v>
      </c>
      <c r="I42" s="366">
        <v>248.4</v>
      </c>
      <c r="J42" s="362">
        <v>34.1269605962743</v>
      </c>
      <c r="K42" s="362">
        <v>2.6281775096940834</v>
      </c>
      <c r="L42" s="362">
        <v>4.28211586901763</v>
      </c>
      <c r="M42" s="363">
        <v>0</v>
      </c>
    </row>
    <row r="43" spans="1:13" ht="24.75" customHeight="1">
      <c r="A43" s="347"/>
      <c r="B43" s="369" t="s">
        <v>612</v>
      </c>
      <c r="C43" s="348">
        <v>1.38</v>
      </c>
      <c r="D43" s="367">
        <v>176.61946651832508</v>
      </c>
      <c r="E43" s="367">
        <v>222.6</v>
      </c>
      <c r="F43" s="367">
        <v>227.6</v>
      </c>
      <c r="G43" s="14">
        <v>239.7</v>
      </c>
      <c r="H43" s="14">
        <v>239.7</v>
      </c>
      <c r="I43" s="368">
        <v>239.7</v>
      </c>
      <c r="J43" s="370">
        <v>28.864617522998486</v>
      </c>
      <c r="K43" s="370">
        <v>2.2461814914645117</v>
      </c>
      <c r="L43" s="370">
        <v>5.316344463971873</v>
      </c>
      <c r="M43" s="371">
        <v>0</v>
      </c>
    </row>
    <row r="44" spans="1:13" ht="24.75" customHeight="1">
      <c r="A44" s="351"/>
      <c r="B44" s="369" t="s">
        <v>614</v>
      </c>
      <c r="C44" s="348">
        <v>1.38</v>
      </c>
      <c r="D44" s="367">
        <v>178.56639461065137</v>
      </c>
      <c r="E44" s="367">
        <v>241.6</v>
      </c>
      <c r="F44" s="367">
        <v>248.7</v>
      </c>
      <c r="G44" s="14">
        <v>257.1</v>
      </c>
      <c r="H44" s="14">
        <v>257.1</v>
      </c>
      <c r="I44" s="368">
        <v>257.1</v>
      </c>
      <c r="J44" s="370">
        <v>39.2759262134787</v>
      </c>
      <c r="K44" s="370">
        <v>2.9387417218543135</v>
      </c>
      <c r="L44" s="370">
        <v>3.377563329312423</v>
      </c>
      <c r="M44" s="371">
        <v>0</v>
      </c>
    </row>
    <row r="45" spans="1:13" ht="24.75" customHeight="1">
      <c r="A45" s="347"/>
      <c r="B45" s="361" t="s">
        <v>617</v>
      </c>
      <c r="C45" s="349">
        <v>2.76</v>
      </c>
      <c r="D45" s="364">
        <v>169.76355593121983</v>
      </c>
      <c r="E45" s="364">
        <v>223.2</v>
      </c>
      <c r="F45" s="364">
        <v>229.5</v>
      </c>
      <c r="G45" s="365">
        <v>242.9</v>
      </c>
      <c r="H45" s="365">
        <v>243.6</v>
      </c>
      <c r="I45" s="366">
        <v>243.6</v>
      </c>
      <c r="J45" s="362">
        <v>35.18802592293869</v>
      </c>
      <c r="K45" s="362">
        <v>2.8225806451612954</v>
      </c>
      <c r="L45" s="362">
        <v>6.143790849673209</v>
      </c>
      <c r="M45" s="363">
        <v>0</v>
      </c>
    </row>
    <row r="46" spans="1:13" ht="24.75" customHeight="1">
      <c r="A46" s="347"/>
      <c r="B46" s="369" t="s">
        <v>612</v>
      </c>
      <c r="C46" s="348">
        <v>1.38</v>
      </c>
      <c r="D46" s="367">
        <v>165.98486877893234</v>
      </c>
      <c r="E46" s="367">
        <v>213.3</v>
      </c>
      <c r="F46" s="367">
        <v>218.4</v>
      </c>
      <c r="G46" s="14">
        <v>233.6</v>
      </c>
      <c r="H46" s="14">
        <v>235.1</v>
      </c>
      <c r="I46" s="368">
        <v>235.1</v>
      </c>
      <c r="J46" s="370">
        <v>31.57825867301011</v>
      </c>
      <c r="K46" s="370">
        <v>2.3909985935302416</v>
      </c>
      <c r="L46" s="370">
        <v>7.646520146520146</v>
      </c>
      <c r="M46" s="371">
        <v>0</v>
      </c>
    </row>
    <row r="47" spans="1:13" ht="24.75" customHeight="1">
      <c r="A47" s="347"/>
      <c r="B47" s="369" t="s">
        <v>614</v>
      </c>
      <c r="C47" s="348">
        <v>1.38</v>
      </c>
      <c r="D47" s="367">
        <v>173.54224308350732</v>
      </c>
      <c r="E47" s="367">
        <v>233.1</v>
      </c>
      <c r="F47" s="367">
        <v>240.7</v>
      </c>
      <c r="G47" s="14">
        <v>252.2</v>
      </c>
      <c r="H47" s="14">
        <v>252.2</v>
      </c>
      <c r="I47" s="368">
        <v>252.2</v>
      </c>
      <c r="J47" s="370">
        <v>38.69821878709777</v>
      </c>
      <c r="K47" s="370">
        <v>3.2604032604032653</v>
      </c>
      <c r="L47" s="370">
        <v>4.777731616119652</v>
      </c>
      <c r="M47" s="371">
        <v>0</v>
      </c>
    </row>
    <row r="48" spans="1:13" ht="24.75" customHeight="1">
      <c r="A48" s="347"/>
      <c r="B48" s="361" t="s">
        <v>897</v>
      </c>
      <c r="C48" s="349">
        <v>2.77</v>
      </c>
      <c r="D48" s="364">
        <v>214.59378777443348</v>
      </c>
      <c r="E48" s="364">
        <v>282.9</v>
      </c>
      <c r="F48" s="364">
        <v>288</v>
      </c>
      <c r="G48" s="365">
        <v>307.3</v>
      </c>
      <c r="H48" s="365">
        <v>311.3</v>
      </c>
      <c r="I48" s="366">
        <v>311.3</v>
      </c>
      <c r="J48" s="362">
        <v>34.20705370219113</v>
      </c>
      <c r="K48" s="362">
        <v>1.8027571580063722</v>
      </c>
      <c r="L48" s="362">
        <v>8.090277777777771</v>
      </c>
      <c r="M48" s="363">
        <v>0</v>
      </c>
    </row>
    <row r="49" spans="1:13" ht="24.75" customHeight="1">
      <c r="A49" s="347"/>
      <c r="B49" s="369" t="s">
        <v>608</v>
      </c>
      <c r="C49" s="348">
        <v>1.38</v>
      </c>
      <c r="D49" s="367">
        <v>216.8417504228023</v>
      </c>
      <c r="E49" s="367">
        <v>286.4</v>
      </c>
      <c r="F49" s="367">
        <v>293</v>
      </c>
      <c r="G49" s="14">
        <v>311.3</v>
      </c>
      <c r="H49" s="14">
        <v>314.5</v>
      </c>
      <c r="I49" s="368">
        <v>314.5</v>
      </c>
      <c r="J49" s="370">
        <v>35.12158033621424</v>
      </c>
      <c r="K49" s="370">
        <v>2.3044692737430097</v>
      </c>
      <c r="L49" s="370">
        <v>7.337883959044376</v>
      </c>
      <c r="M49" s="371">
        <v>0</v>
      </c>
    </row>
    <row r="50" spans="1:13" ht="24.75" customHeight="1" thickBot="1">
      <c r="A50" s="352"/>
      <c r="B50" s="372" t="s">
        <v>609</v>
      </c>
      <c r="C50" s="353">
        <v>1.39</v>
      </c>
      <c r="D50" s="373">
        <v>212.3576565084245</v>
      </c>
      <c r="E50" s="373">
        <v>279.4</v>
      </c>
      <c r="F50" s="373">
        <v>283</v>
      </c>
      <c r="G50" s="374">
        <v>303.4</v>
      </c>
      <c r="H50" s="374">
        <v>308.1</v>
      </c>
      <c r="I50" s="375">
        <v>308.1</v>
      </c>
      <c r="J50" s="376">
        <v>33.265738873311136</v>
      </c>
      <c r="K50" s="376">
        <v>1.28847530422334</v>
      </c>
      <c r="L50" s="376">
        <v>8.869257950530042</v>
      </c>
      <c r="M50" s="377">
        <v>0</v>
      </c>
    </row>
    <row r="51" spans="2:13" ht="13.5" thickTop="1">
      <c r="B51" s="356" t="s">
        <v>618</v>
      </c>
      <c r="D51" s="357"/>
      <c r="E51" s="357"/>
      <c r="F51" s="357"/>
      <c r="G51" s="357"/>
      <c r="H51" s="357"/>
      <c r="I51" s="357"/>
      <c r="J51" s="357"/>
      <c r="K51" s="357"/>
      <c r="L51" s="357"/>
      <c r="M51" s="357"/>
    </row>
    <row r="52" spans="4:13" ht="24.75" customHeight="1">
      <c r="D52" s="357"/>
      <c r="E52" s="357"/>
      <c r="F52" s="357"/>
      <c r="G52" s="357"/>
      <c r="H52" s="357"/>
      <c r="I52" s="357"/>
      <c r="J52" s="357"/>
      <c r="K52" s="357"/>
      <c r="L52" s="357"/>
      <c r="M52" s="357"/>
    </row>
    <row r="53" spans="4:13" ht="24.75" customHeight="1">
      <c r="D53" s="357"/>
      <c r="E53" s="357"/>
      <c r="F53" s="357"/>
      <c r="G53" s="357"/>
      <c r="H53" s="357"/>
      <c r="I53" s="357"/>
      <c r="J53" s="357"/>
      <c r="K53" s="357"/>
      <c r="L53" s="357"/>
      <c r="M53" s="357"/>
    </row>
    <row r="54" spans="4:13" ht="24.75" customHeight="1">
      <c r="D54" s="357"/>
      <c r="E54" s="357"/>
      <c r="F54" s="357"/>
      <c r="G54" s="357"/>
      <c r="H54" s="357"/>
      <c r="I54" s="357"/>
      <c r="J54" s="357"/>
      <c r="K54" s="357"/>
      <c r="L54" s="357"/>
      <c r="M54" s="357"/>
    </row>
    <row r="55" spans="4:13" ht="24.75" customHeight="1">
      <c r="D55" s="357"/>
      <c r="E55" s="357"/>
      <c r="F55" s="357"/>
      <c r="G55" s="357"/>
      <c r="H55" s="357"/>
      <c r="I55" s="357"/>
      <c r="J55" s="357"/>
      <c r="K55" s="357"/>
      <c r="L55" s="357"/>
      <c r="M55" s="357"/>
    </row>
    <row r="56" spans="4:13" ht="24.75" customHeight="1">
      <c r="D56" s="357"/>
      <c r="E56" s="357"/>
      <c r="F56" s="357"/>
      <c r="G56" s="357"/>
      <c r="H56" s="357"/>
      <c r="I56" s="357"/>
      <c r="J56" s="357"/>
      <c r="K56" s="357"/>
      <c r="L56" s="357"/>
      <c r="M56" s="357"/>
    </row>
    <row r="57" spans="4:13" ht="24.75" customHeight="1">
      <c r="D57" s="357"/>
      <c r="E57" s="357"/>
      <c r="F57" s="357"/>
      <c r="G57" s="357"/>
      <c r="H57" s="357"/>
      <c r="I57" s="357"/>
      <c r="J57" s="357"/>
      <c r="K57" s="357"/>
      <c r="L57" s="357"/>
      <c r="M57" s="357"/>
    </row>
    <row r="58" spans="4:13" ht="24.75" customHeight="1">
      <c r="D58" s="357"/>
      <c r="E58" s="357"/>
      <c r="F58" s="357"/>
      <c r="G58" s="357"/>
      <c r="H58" s="357"/>
      <c r="I58" s="357"/>
      <c r="J58" s="357"/>
      <c r="K58" s="357"/>
      <c r="L58" s="357"/>
      <c r="M58" s="357"/>
    </row>
    <row r="59" spans="4:13" ht="24.75" customHeight="1">
      <c r="D59" s="357"/>
      <c r="E59" s="357"/>
      <c r="F59" s="357"/>
      <c r="G59" s="357"/>
      <c r="H59" s="357"/>
      <c r="I59" s="357"/>
      <c r="J59" s="357"/>
      <c r="K59" s="357"/>
      <c r="L59" s="357"/>
      <c r="M59" s="357"/>
    </row>
    <row r="60" spans="4:13" ht="24.75" customHeight="1">
      <c r="D60" s="357"/>
      <c r="E60" s="357"/>
      <c r="F60" s="357"/>
      <c r="G60" s="357"/>
      <c r="H60" s="357"/>
      <c r="I60" s="357"/>
      <c r="J60" s="357"/>
      <c r="K60" s="357"/>
      <c r="L60" s="357"/>
      <c r="M60" s="357"/>
    </row>
    <row r="61" spans="4:13" ht="24.75" customHeight="1">
      <c r="D61" s="357"/>
      <c r="E61" s="357"/>
      <c r="F61" s="357"/>
      <c r="G61" s="357"/>
      <c r="H61" s="357"/>
      <c r="I61" s="357"/>
      <c r="J61" s="357"/>
      <c r="K61" s="357"/>
      <c r="L61" s="357"/>
      <c r="M61" s="357"/>
    </row>
    <row r="62" spans="4:13" ht="24.75" customHeight="1">
      <c r="D62" s="357"/>
      <c r="E62" s="357"/>
      <c r="F62" s="357"/>
      <c r="G62" s="357"/>
      <c r="H62" s="357"/>
      <c r="I62" s="357"/>
      <c r="J62" s="357"/>
      <c r="K62" s="357"/>
      <c r="L62" s="357"/>
      <c r="M62" s="357"/>
    </row>
    <row r="63" spans="4:13" ht="24.75" customHeight="1">
      <c r="D63" s="357"/>
      <c r="E63" s="357"/>
      <c r="F63" s="357"/>
      <c r="G63" s="357"/>
      <c r="H63" s="357"/>
      <c r="I63" s="357"/>
      <c r="J63" s="357"/>
      <c r="K63" s="357"/>
      <c r="L63" s="357"/>
      <c r="M63" s="357"/>
    </row>
    <row r="64" spans="4:13" ht="24.75" customHeight="1">
      <c r="D64" s="357"/>
      <c r="E64" s="357"/>
      <c r="F64" s="357"/>
      <c r="G64" s="357"/>
      <c r="H64" s="357"/>
      <c r="I64" s="357"/>
      <c r="J64" s="357"/>
      <c r="K64" s="357"/>
      <c r="L64" s="357"/>
      <c r="M64" s="357"/>
    </row>
    <row r="65" spans="4:13" ht="24.75" customHeight="1">
      <c r="D65" s="357"/>
      <c r="E65" s="357"/>
      <c r="F65" s="357"/>
      <c r="G65" s="357"/>
      <c r="H65" s="357"/>
      <c r="I65" s="357"/>
      <c r="J65" s="357"/>
      <c r="K65" s="357"/>
      <c r="L65" s="357"/>
      <c r="M65" s="357"/>
    </row>
    <row r="66" spans="4:13" ht="24.75" customHeight="1">
      <c r="D66" s="357"/>
      <c r="E66" s="357"/>
      <c r="F66" s="357"/>
      <c r="G66" s="357"/>
      <c r="H66" s="357"/>
      <c r="I66" s="357"/>
      <c r="J66" s="357"/>
      <c r="K66" s="357"/>
      <c r="L66" s="357"/>
      <c r="M66" s="357"/>
    </row>
    <row r="67" spans="4:13" ht="24.75" customHeight="1">
      <c r="D67" s="357"/>
      <c r="E67" s="357"/>
      <c r="F67" s="357"/>
      <c r="G67" s="357"/>
      <c r="H67" s="357"/>
      <c r="I67" s="357"/>
      <c r="J67" s="357"/>
      <c r="K67" s="357"/>
      <c r="L67" s="357"/>
      <c r="M67" s="357"/>
    </row>
    <row r="68" spans="4:13" ht="24.75" customHeight="1">
      <c r="D68" s="357"/>
      <c r="E68" s="357"/>
      <c r="F68" s="357"/>
      <c r="G68" s="357"/>
      <c r="H68" s="357"/>
      <c r="I68" s="357"/>
      <c r="J68" s="357"/>
      <c r="K68" s="357"/>
      <c r="L68" s="357"/>
      <c r="M68" s="357"/>
    </row>
    <row r="69" spans="4:13" ht="24.75" customHeight="1">
      <c r="D69" s="357"/>
      <c r="E69" s="357"/>
      <c r="F69" s="357"/>
      <c r="G69" s="357"/>
      <c r="H69" s="357"/>
      <c r="I69" s="357"/>
      <c r="J69" s="357"/>
      <c r="K69" s="357"/>
      <c r="L69" s="357"/>
      <c r="M69" s="357"/>
    </row>
    <row r="70" spans="4:13" ht="24.75" customHeight="1">
      <c r="D70" s="357"/>
      <c r="E70" s="357"/>
      <c r="F70" s="357"/>
      <c r="G70" s="357"/>
      <c r="H70" s="357"/>
      <c r="I70" s="357"/>
      <c r="J70" s="357"/>
      <c r="K70" s="357"/>
      <c r="L70" s="357"/>
      <c r="M70" s="357"/>
    </row>
    <row r="71" spans="4:13" ht="24.75" customHeight="1">
      <c r="D71" s="357"/>
      <c r="E71" s="357"/>
      <c r="F71" s="357"/>
      <c r="G71" s="357"/>
      <c r="H71" s="357"/>
      <c r="I71" s="357"/>
      <c r="J71" s="357"/>
      <c r="K71" s="357"/>
      <c r="L71" s="357"/>
      <c r="M71" s="357"/>
    </row>
    <row r="72" spans="4:13" ht="24.75" customHeight="1">
      <c r="D72" s="357"/>
      <c r="E72" s="357"/>
      <c r="F72" s="357"/>
      <c r="G72" s="357"/>
      <c r="H72" s="357"/>
      <c r="I72" s="357"/>
      <c r="J72" s="357"/>
      <c r="K72" s="357"/>
      <c r="L72" s="357"/>
      <c r="M72" s="357"/>
    </row>
    <row r="73" spans="4:13" ht="24.75" customHeight="1">
      <c r="D73" s="357"/>
      <c r="E73" s="357"/>
      <c r="F73" s="357"/>
      <c r="G73" s="357"/>
      <c r="H73" s="357"/>
      <c r="I73" s="357"/>
      <c r="J73" s="357"/>
      <c r="K73" s="357"/>
      <c r="L73" s="357"/>
      <c r="M73" s="357"/>
    </row>
    <row r="74" spans="4:13" ht="24.75" customHeight="1">
      <c r="D74" s="357"/>
      <c r="E74" s="357"/>
      <c r="F74" s="357"/>
      <c r="G74" s="357"/>
      <c r="H74" s="357"/>
      <c r="I74" s="357"/>
      <c r="J74" s="357"/>
      <c r="K74" s="357"/>
      <c r="L74" s="357"/>
      <c r="M74" s="357"/>
    </row>
    <row r="75" spans="4:13" ht="24.75" customHeight="1">
      <c r="D75" s="357"/>
      <c r="E75" s="357"/>
      <c r="F75" s="357"/>
      <c r="G75" s="357"/>
      <c r="H75" s="357"/>
      <c r="I75" s="357"/>
      <c r="J75" s="357"/>
      <c r="K75" s="357"/>
      <c r="L75" s="357"/>
      <c r="M75" s="357"/>
    </row>
    <row r="76" spans="4:13" ht="24.75" customHeight="1">
      <c r="D76" s="357"/>
      <c r="E76" s="357"/>
      <c r="F76" s="357"/>
      <c r="G76" s="357"/>
      <c r="H76" s="357"/>
      <c r="I76" s="357"/>
      <c r="J76" s="357"/>
      <c r="K76" s="357"/>
      <c r="L76" s="357"/>
      <c r="M76" s="357"/>
    </row>
    <row r="77" spans="4:13" ht="24.75" customHeight="1">
      <c r="D77" s="357"/>
      <c r="E77" s="357"/>
      <c r="F77" s="357"/>
      <c r="G77" s="357"/>
      <c r="H77" s="357"/>
      <c r="I77" s="357"/>
      <c r="J77" s="357"/>
      <c r="K77" s="357"/>
      <c r="L77" s="357"/>
      <c r="M77" s="357"/>
    </row>
    <row r="78" spans="4:13" ht="24.75" customHeight="1">
      <c r="D78" s="357"/>
      <c r="E78" s="357"/>
      <c r="F78" s="357"/>
      <c r="G78" s="357"/>
      <c r="H78" s="357"/>
      <c r="I78" s="357"/>
      <c r="J78" s="357"/>
      <c r="K78" s="357"/>
      <c r="L78" s="357"/>
      <c r="M78" s="357"/>
    </row>
    <row r="79" spans="4:13" ht="24.75" customHeight="1">
      <c r="D79" s="357"/>
      <c r="E79" s="357"/>
      <c r="F79" s="357"/>
      <c r="G79" s="357"/>
      <c r="H79" s="357"/>
      <c r="I79" s="357"/>
      <c r="J79" s="357"/>
      <c r="K79" s="357"/>
      <c r="L79" s="357"/>
      <c r="M79" s="357"/>
    </row>
    <row r="80" spans="4:13" ht="24.75" customHeight="1">
      <c r="D80" s="357"/>
      <c r="E80" s="357"/>
      <c r="F80" s="357"/>
      <c r="G80" s="357"/>
      <c r="H80" s="357"/>
      <c r="I80" s="357"/>
      <c r="J80" s="357"/>
      <c r="K80" s="357"/>
      <c r="L80" s="357"/>
      <c r="M80" s="357"/>
    </row>
    <row r="81" spans="4:13" ht="24.75" customHeight="1">
      <c r="D81" s="357"/>
      <c r="E81" s="357"/>
      <c r="F81" s="357"/>
      <c r="G81" s="357"/>
      <c r="H81" s="357"/>
      <c r="I81" s="357"/>
      <c r="J81" s="357"/>
      <c r="K81" s="357"/>
      <c r="L81" s="357"/>
      <c r="M81" s="357"/>
    </row>
    <row r="82" spans="4:13" ht="24.75" customHeight="1">
      <c r="D82" s="357"/>
      <c r="E82" s="357"/>
      <c r="F82" s="357"/>
      <c r="G82" s="357"/>
      <c r="H82" s="357"/>
      <c r="I82" s="357"/>
      <c r="J82" s="357"/>
      <c r="K82" s="357"/>
      <c r="L82" s="357"/>
      <c r="M82" s="357"/>
    </row>
    <row r="83" spans="4:13" ht="24.75" customHeight="1">
      <c r="D83" s="357"/>
      <c r="E83" s="357"/>
      <c r="F83" s="357"/>
      <c r="G83" s="357"/>
      <c r="H83" s="357"/>
      <c r="I83" s="357"/>
      <c r="J83" s="357"/>
      <c r="K83" s="357"/>
      <c r="L83" s="357"/>
      <c r="M83" s="357"/>
    </row>
    <row r="84" spans="4:13" ht="24.75" customHeight="1">
      <c r="D84" s="357"/>
      <c r="E84" s="357"/>
      <c r="F84" s="357"/>
      <c r="G84" s="357"/>
      <c r="H84" s="357"/>
      <c r="I84" s="357"/>
      <c r="J84" s="357"/>
      <c r="K84" s="357"/>
      <c r="L84" s="357"/>
      <c r="M84" s="357"/>
    </row>
    <row r="85" spans="4:13" ht="24.75" customHeight="1">
      <c r="D85" s="357"/>
      <c r="E85" s="357"/>
      <c r="F85" s="357"/>
      <c r="G85" s="357"/>
      <c r="H85" s="357"/>
      <c r="I85" s="357"/>
      <c r="J85" s="357"/>
      <c r="K85" s="357"/>
      <c r="L85" s="357"/>
      <c r="M85" s="357"/>
    </row>
    <row r="86" spans="4:13" ht="24.75" customHeight="1">
      <c r="D86" s="357"/>
      <c r="E86" s="357"/>
      <c r="F86" s="357"/>
      <c r="G86" s="357"/>
      <c r="H86" s="357"/>
      <c r="I86" s="357"/>
      <c r="J86" s="357"/>
      <c r="K86" s="357"/>
      <c r="L86" s="357"/>
      <c r="M86" s="357"/>
    </row>
    <row r="87" spans="4:13" ht="24.75" customHeight="1">
      <c r="D87" s="357"/>
      <c r="E87" s="357"/>
      <c r="F87" s="357"/>
      <c r="G87" s="357"/>
      <c r="H87" s="357"/>
      <c r="I87" s="357"/>
      <c r="J87" s="357"/>
      <c r="K87" s="357"/>
      <c r="L87" s="357"/>
      <c r="M87" s="357"/>
    </row>
    <row r="88" spans="4:13" ht="24.75" customHeight="1">
      <c r="D88" s="357"/>
      <c r="E88" s="357"/>
      <c r="F88" s="357"/>
      <c r="G88" s="357"/>
      <c r="H88" s="357"/>
      <c r="I88" s="357"/>
      <c r="J88" s="357"/>
      <c r="K88" s="357"/>
      <c r="L88" s="357"/>
      <c r="M88" s="357"/>
    </row>
    <row r="89" spans="4:13" ht="24.75" customHeight="1">
      <c r="D89" s="357"/>
      <c r="E89" s="357"/>
      <c r="F89" s="357"/>
      <c r="G89" s="357"/>
      <c r="H89" s="357"/>
      <c r="I89" s="357"/>
      <c r="J89" s="357"/>
      <c r="K89" s="357"/>
      <c r="L89" s="357"/>
      <c r="M89" s="357"/>
    </row>
    <row r="90" spans="4:13" ht="24.75" customHeight="1">
      <c r="D90" s="357"/>
      <c r="E90" s="357"/>
      <c r="F90" s="357"/>
      <c r="G90" s="357"/>
      <c r="H90" s="357"/>
      <c r="I90" s="357"/>
      <c r="J90" s="357"/>
      <c r="K90" s="357"/>
      <c r="L90" s="357"/>
      <c r="M90" s="357"/>
    </row>
    <row r="91" spans="4:13" ht="24.75" customHeight="1">
      <c r="D91" s="357"/>
      <c r="E91" s="357"/>
      <c r="F91" s="357"/>
      <c r="G91" s="357"/>
      <c r="H91" s="357"/>
      <c r="I91" s="357"/>
      <c r="J91" s="357"/>
      <c r="K91" s="357"/>
      <c r="L91" s="357"/>
      <c r="M91" s="357"/>
    </row>
    <row r="92" spans="4:13" ht="24.75" customHeight="1">
      <c r="D92" s="357"/>
      <c r="E92" s="357"/>
      <c r="F92" s="357"/>
      <c r="G92" s="357"/>
      <c r="H92" s="357"/>
      <c r="I92" s="357"/>
      <c r="J92" s="357"/>
      <c r="K92" s="357"/>
      <c r="L92" s="357"/>
      <c r="M92" s="357"/>
    </row>
    <row r="93" spans="4:13" ht="24.75" customHeight="1">
      <c r="D93" s="357"/>
      <c r="E93" s="357"/>
      <c r="F93" s="357"/>
      <c r="G93" s="357"/>
      <c r="H93" s="357"/>
      <c r="I93" s="357"/>
      <c r="J93" s="357"/>
      <c r="K93" s="357"/>
      <c r="L93" s="357"/>
      <c r="M93" s="357"/>
    </row>
    <row r="94" spans="4:13" ht="24.75" customHeight="1">
      <c r="D94" s="357"/>
      <c r="E94" s="357"/>
      <c r="F94" s="357"/>
      <c r="G94" s="357"/>
      <c r="H94" s="357"/>
      <c r="I94" s="357"/>
      <c r="J94" s="357"/>
      <c r="K94" s="357"/>
      <c r="L94" s="357"/>
      <c r="M94" s="357"/>
    </row>
    <row r="95" spans="4:13" ht="24.75" customHeight="1">
      <c r="D95" s="357"/>
      <c r="E95" s="357"/>
      <c r="F95" s="357"/>
      <c r="G95" s="357"/>
      <c r="H95" s="357"/>
      <c r="I95" s="357"/>
      <c r="J95" s="357"/>
      <c r="K95" s="357"/>
      <c r="L95" s="357"/>
      <c r="M95" s="357"/>
    </row>
    <row r="96" spans="4:13" ht="24.75" customHeight="1">
      <c r="D96" s="357"/>
      <c r="E96" s="357"/>
      <c r="F96" s="357"/>
      <c r="G96" s="357"/>
      <c r="H96" s="357"/>
      <c r="I96" s="357"/>
      <c r="J96" s="357"/>
      <c r="K96" s="357"/>
      <c r="L96" s="357"/>
      <c r="M96" s="357"/>
    </row>
    <row r="97" spans="4:13" ht="24.75" customHeight="1">
      <c r="D97" s="357"/>
      <c r="E97" s="357"/>
      <c r="F97" s="357"/>
      <c r="G97" s="357"/>
      <c r="H97" s="357"/>
      <c r="I97" s="357"/>
      <c r="J97" s="357"/>
      <c r="K97" s="357"/>
      <c r="L97" s="357"/>
      <c r="M97" s="357"/>
    </row>
    <row r="98" spans="4:13" ht="24.75" customHeight="1">
      <c r="D98" s="357"/>
      <c r="E98" s="357"/>
      <c r="F98" s="357"/>
      <c r="G98" s="357"/>
      <c r="H98" s="357"/>
      <c r="I98" s="357"/>
      <c r="J98" s="357"/>
      <c r="K98" s="357"/>
      <c r="L98" s="357"/>
      <c r="M98" s="357"/>
    </row>
    <row r="99" spans="4:13" ht="24.75" customHeight="1">
      <c r="D99" s="357"/>
      <c r="E99" s="357"/>
      <c r="F99" s="357"/>
      <c r="G99" s="357"/>
      <c r="H99" s="357"/>
      <c r="I99" s="357"/>
      <c r="J99" s="357"/>
      <c r="K99" s="357"/>
      <c r="L99" s="357"/>
      <c r="M99" s="357"/>
    </row>
    <row r="100" spans="4:13" ht="24.75" customHeight="1">
      <c r="D100" s="357"/>
      <c r="E100" s="357"/>
      <c r="F100" s="357"/>
      <c r="G100" s="357"/>
      <c r="H100" s="357"/>
      <c r="I100" s="357"/>
      <c r="J100" s="357"/>
      <c r="K100" s="357"/>
      <c r="L100" s="357"/>
      <c r="M100" s="357"/>
    </row>
    <row r="101" spans="4:13" ht="24.75" customHeight="1">
      <c r="D101" s="357"/>
      <c r="E101" s="357"/>
      <c r="F101" s="357"/>
      <c r="G101" s="357"/>
      <c r="H101" s="357"/>
      <c r="I101" s="357"/>
      <c r="J101" s="357"/>
      <c r="K101" s="357"/>
      <c r="L101" s="357"/>
      <c r="M101" s="357"/>
    </row>
    <row r="102" spans="4:13" ht="24.75" customHeight="1">
      <c r="D102" s="357"/>
      <c r="E102" s="357"/>
      <c r="F102" s="357"/>
      <c r="G102" s="357"/>
      <c r="H102" s="357"/>
      <c r="I102" s="357"/>
      <c r="J102" s="357"/>
      <c r="K102" s="357"/>
      <c r="L102" s="357"/>
      <c r="M102" s="357"/>
    </row>
    <row r="103" spans="4:13" ht="24.75" customHeight="1"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</row>
    <row r="104" spans="4:13" ht="24.75" customHeight="1"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</row>
    <row r="105" spans="4:13" ht="24.75" customHeight="1"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</row>
    <row r="106" spans="4:13" ht="24.75" customHeight="1">
      <c r="D106" s="357"/>
      <c r="E106" s="357"/>
      <c r="F106" s="357"/>
      <c r="G106" s="357"/>
      <c r="H106" s="357"/>
      <c r="I106" s="357"/>
      <c r="J106" s="357"/>
      <c r="K106" s="357"/>
      <c r="L106" s="357"/>
      <c r="M106" s="357"/>
    </row>
    <row r="107" spans="4:13" ht="24.75" customHeight="1"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</row>
    <row r="108" spans="4:13" ht="24.75" customHeight="1">
      <c r="D108" s="357"/>
      <c r="E108" s="357"/>
      <c r="F108" s="357"/>
      <c r="G108" s="357"/>
      <c r="H108" s="357"/>
      <c r="I108" s="357"/>
      <c r="J108" s="357"/>
      <c r="K108" s="357"/>
      <c r="L108" s="357"/>
      <c r="M108" s="357"/>
    </row>
    <row r="109" spans="4:13" ht="24.75" customHeight="1"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</row>
    <row r="110" spans="4:13" ht="24.75" customHeight="1"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</row>
    <row r="111" spans="4:13" ht="24.75" customHeight="1"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</row>
    <row r="112" spans="4:13" ht="24.75" customHeight="1"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</row>
    <row r="113" spans="4:13" ht="24.75" customHeight="1">
      <c r="D113" s="357"/>
      <c r="E113" s="357"/>
      <c r="F113" s="357"/>
      <c r="G113" s="357"/>
      <c r="H113" s="357"/>
      <c r="I113" s="357"/>
      <c r="J113" s="357"/>
      <c r="K113" s="357"/>
      <c r="L113" s="357"/>
      <c r="M113" s="357"/>
    </row>
    <row r="114" spans="4:13" ht="24.75" customHeight="1"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</row>
    <row r="115" spans="4:13" ht="24.75" customHeight="1"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</row>
    <row r="116" spans="4:13" ht="24.75" customHeight="1">
      <c r="D116" s="357"/>
      <c r="E116" s="357"/>
      <c r="F116" s="357"/>
      <c r="G116" s="357"/>
      <c r="H116" s="357"/>
      <c r="I116" s="357"/>
      <c r="J116" s="357"/>
      <c r="K116" s="357"/>
      <c r="L116" s="357"/>
      <c r="M116" s="357"/>
    </row>
    <row r="117" spans="4:13" ht="24.75" customHeight="1"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</row>
    <row r="118" spans="4:13" ht="24.75" customHeight="1"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</row>
    <row r="119" spans="4:13" ht="24.75" customHeight="1"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</row>
    <row r="120" spans="4:13" ht="24.75" customHeight="1"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</row>
    <row r="121" spans="4:13" ht="24.75" customHeight="1"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</row>
    <row r="122" spans="4:13" ht="24.75" customHeight="1">
      <c r="D122" s="357"/>
      <c r="E122" s="357"/>
      <c r="F122" s="357"/>
      <c r="G122" s="357"/>
      <c r="H122" s="357"/>
      <c r="I122" s="357"/>
      <c r="J122" s="357"/>
      <c r="K122" s="357"/>
      <c r="L122" s="357"/>
      <c r="M122" s="357"/>
    </row>
    <row r="123" spans="4:13" ht="24.75" customHeight="1"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</row>
    <row r="124" spans="4:13" ht="24.75" customHeight="1"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</row>
    <row r="125" spans="4:13" ht="24.75" customHeight="1"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</row>
    <row r="126" spans="4:13" ht="24.75" customHeight="1">
      <c r="D126" s="357"/>
      <c r="E126" s="357"/>
      <c r="F126" s="357"/>
      <c r="G126" s="357"/>
      <c r="H126" s="357"/>
      <c r="I126" s="357"/>
      <c r="J126" s="357"/>
      <c r="K126" s="357"/>
      <c r="L126" s="357"/>
      <c r="M126" s="357"/>
    </row>
    <row r="127" spans="4:13" ht="24.75" customHeight="1">
      <c r="D127" s="357"/>
      <c r="E127" s="357"/>
      <c r="F127" s="357"/>
      <c r="G127" s="357"/>
      <c r="H127" s="357"/>
      <c r="I127" s="357"/>
      <c r="J127" s="357"/>
      <c r="K127" s="357"/>
      <c r="L127" s="357"/>
      <c r="M127" s="357"/>
    </row>
    <row r="128" spans="4:13" ht="24.75" customHeight="1"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</row>
    <row r="129" spans="4:13" ht="24.75" customHeight="1">
      <c r="D129" s="357"/>
      <c r="E129" s="357"/>
      <c r="F129" s="357"/>
      <c r="G129" s="357"/>
      <c r="H129" s="357"/>
      <c r="I129" s="357"/>
      <c r="J129" s="357"/>
      <c r="K129" s="357"/>
      <c r="L129" s="357"/>
      <c r="M129" s="357"/>
    </row>
    <row r="130" spans="4:13" ht="24.75" customHeight="1">
      <c r="D130" s="357"/>
      <c r="E130" s="357"/>
      <c r="F130" s="357"/>
      <c r="G130" s="357"/>
      <c r="H130" s="357"/>
      <c r="I130" s="357"/>
      <c r="J130" s="357"/>
      <c r="K130" s="357"/>
      <c r="L130" s="357"/>
      <c r="M130" s="357"/>
    </row>
    <row r="131" spans="4:13" ht="24.75" customHeight="1">
      <c r="D131" s="357"/>
      <c r="E131" s="357"/>
      <c r="F131" s="357"/>
      <c r="G131" s="357"/>
      <c r="H131" s="357"/>
      <c r="I131" s="357"/>
      <c r="J131" s="357"/>
      <c r="K131" s="357"/>
      <c r="L131" s="357"/>
      <c r="M131" s="357"/>
    </row>
    <row r="132" spans="4:13" ht="24.75" customHeight="1">
      <c r="D132" s="357"/>
      <c r="E132" s="357"/>
      <c r="F132" s="357"/>
      <c r="G132" s="357"/>
      <c r="H132" s="357"/>
      <c r="I132" s="357"/>
      <c r="J132" s="357"/>
      <c r="K132" s="357"/>
      <c r="L132" s="357"/>
      <c r="M132" s="357"/>
    </row>
  </sheetData>
  <sheetProtection/>
  <mergeCells count="14">
    <mergeCell ref="A7:A9"/>
    <mergeCell ref="A5:M5"/>
    <mergeCell ref="A1:M1"/>
    <mergeCell ref="A3:M3"/>
    <mergeCell ref="A4:M4"/>
    <mergeCell ref="A2:M2"/>
    <mergeCell ref="J7:M7"/>
    <mergeCell ref="J8:J9"/>
    <mergeCell ref="K8:K9"/>
    <mergeCell ref="L8:L9"/>
    <mergeCell ref="M8:M9"/>
    <mergeCell ref="B7:B8"/>
    <mergeCell ref="E7:F7"/>
    <mergeCell ref="G7:I7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0"/>
  <sheetViews>
    <sheetView zoomScalePageLayoutView="0" workbookViewId="0" topLeftCell="A1">
      <selection activeCell="A1" sqref="A1:G1"/>
    </sheetView>
  </sheetViews>
  <sheetFormatPr defaultColWidth="11.00390625" defaultRowHeight="12.75"/>
  <cols>
    <col min="1" max="1" width="32.57421875" style="9" customWidth="1"/>
    <col min="2" max="2" width="8.57421875" style="9" bestFit="1" customWidth="1"/>
    <col min="3" max="3" width="10.7109375" style="9" customWidth="1"/>
    <col min="4" max="4" width="8.8515625" style="11" bestFit="1" customWidth="1"/>
    <col min="5" max="5" width="2.57421875" style="11" customWidth="1"/>
    <col min="6" max="6" width="8.00390625" style="9" customWidth="1"/>
    <col min="7" max="16384" width="11.00390625" style="9" customWidth="1"/>
  </cols>
  <sheetData>
    <row r="1" spans="1:7" s="443" customFormat="1" ht="18.75">
      <c r="A1" s="1887" t="s">
        <v>407</v>
      </c>
      <c r="B1" s="1887"/>
      <c r="C1" s="1887"/>
      <c r="D1" s="1887"/>
      <c r="E1" s="1887"/>
      <c r="F1" s="1887"/>
      <c r="G1" s="1887"/>
    </row>
    <row r="2" spans="1:7" s="443" customFormat="1" ht="18.75">
      <c r="A2" s="1888" t="s">
        <v>677</v>
      </c>
      <c r="B2" s="1888"/>
      <c r="C2" s="1888"/>
      <c r="D2" s="1888"/>
      <c r="E2" s="1888"/>
      <c r="F2" s="1888"/>
      <c r="G2" s="1888"/>
    </row>
    <row r="3" spans="1:7" s="443" customFormat="1" ht="17.25" customHeight="1">
      <c r="A3" s="1887" t="s">
        <v>621</v>
      </c>
      <c r="B3" s="1887"/>
      <c r="C3" s="1887"/>
      <c r="D3" s="1887"/>
      <c r="E3" s="1887"/>
      <c r="F3" s="1887"/>
      <c r="G3" s="1887"/>
    </row>
    <row r="4" spans="1:7" s="443" customFormat="1" ht="17.25" customHeight="1">
      <c r="A4" s="1887" t="s">
        <v>1350</v>
      </c>
      <c r="B4" s="1887"/>
      <c r="C4" s="1887"/>
      <c r="D4" s="1887"/>
      <c r="E4" s="1887"/>
      <c r="F4" s="1887"/>
      <c r="G4" s="1887"/>
    </row>
    <row r="5" spans="1:7" ht="17.25" customHeight="1" thickBot="1">
      <c r="A5" s="919"/>
      <c r="B5" s="1889"/>
      <c r="C5" s="1889"/>
      <c r="D5" s="919"/>
      <c r="E5" s="919"/>
      <c r="F5" s="1892" t="s">
        <v>522</v>
      </c>
      <c r="G5" s="1892"/>
    </row>
    <row r="6" spans="1:45" s="20" customFormat="1" ht="13.5" thickTop="1">
      <c r="A6" s="121"/>
      <c r="B6" s="1893"/>
      <c r="C6" s="1893"/>
      <c r="D6" s="1893"/>
      <c r="E6" s="1671"/>
      <c r="F6" s="1763" t="s">
        <v>399</v>
      </c>
      <c r="G6" s="189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20" customFormat="1" ht="15.75">
      <c r="A7" s="444" t="s">
        <v>622</v>
      </c>
      <c r="B7" s="445" t="s">
        <v>807</v>
      </c>
      <c r="C7" s="445" t="s">
        <v>520</v>
      </c>
      <c r="D7" s="445" t="s">
        <v>384</v>
      </c>
      <c r="E7" s="1672"/>
      <c r="F7" s="1664" t="s">
        <v>520</v>
      </c>
      <c r="G7" s="446" t="s">
        <v>365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7" s="44" customFormat="1" ht="12.75">
      <c r="A8" s="447" t="s">
        <v>623</v>
      </c>
      <c r="B8" s="448">
        <v>117190.2</v>
      </c>
      <c r="C8" s="448">
        <v>150033.9</v>
      </c>
      <c r="D8" s="448">
        <v>121093.5</v>
      </c>
      <c r="E8" s="1673"/>
      <c r="F8" s="400">
        <v>28.025978281460397</v>
      </c>
      <c r="G8" s="450">
        <v>-19.289240631617247</v>
      </c>
    </row>
    <row r="9" spans="1:7" s="24" customFormat="1" ht="12.75">
      <c r="A9" s="171" t="s">
        <v>624</v>
      </c>
      <c r="B9" s="451"/>
      <c r="C9" s="451">
        <v>122411.7</v>
      </c>
      <c r="D9" s="451">
        <v>101581.5</v>
      </c>
      <c r="E9" s="1674"/>
      <c r="F9" s="1665" t="s">
        <v>831</v>
      </c>
      <c r="G9" s="463">
        <v>-17.01651067667551</v>
      </c>
    </row>
    <row r="10" spans="1:7" s="24" customFormat="1" ht="12.75">
      <c r="A10" s="171" t="s">
        <v>625</v>
      </c>
      <c r="B10" s="451"/>
      <c r="C10" s="451">
        <v>13171.9</v>
      </c>
      <c r="D10" s="451">
        <v>9485</v>
      </c>
      <c r="E10" s="1674"/>
      <c r="F10" s="1665" t="s">
        <v>831</v>
      </c>
      <c r="G10" s="463">
        <v>-27.990646755593346</v>
      </c>
    </row>
    <row r="11" spans="1:7" s="454" customFormat="1" ht="12.75">
      <c r="A11" s="453" t="s">
        <v>626</v>
      </c>
      <c r="B11" s="451"/>
      <c r="C11" s="451">
        <v>12238.8</v>
      </c>
      <c r="D11" s="451">
        <v>8957.9</v>
      </c>
      <c r="E11" s="1674"/>
      <c r="F11" s="1665" t="s">
        <v>831</v>
      </c>
      <c r="G11" s="463">
        <v>-26.807366735300846</v>
      </c>
    </row>
    <row r="12" spans="1:7" s="454" customFormat="1" ht="12.75">
      <c r="A12" s="453" t="s">
        <v>866</v>
      </c>
      <c r="B12" s="451"/>
      <c r="C12" s="451">
        <v>933.1</v>
      </c>
      <c r="D12" s="451">
        <v>527.1</v>
      </c>
      <c r="E12" s="1674"/>
      <c r="F12" s="1665" t="s">
        <v>831</v>
      </c>
      <c r="G12" s="463">
        <v>-43.51087771942985</v>
      </c>
    </row>
    <row r="13" spans="1:7" s="454" customFormat="1" ht="12.75">
      <c r="A13" s="171" t="s">
        <v>366</v>
      </c>
      <c r="B13" s="451"/>
      <c r="C13" s="451">
        <v>14450.3</v>
      </c>
      <c r="D13" s="451">
        <v>10027</v>
      </c>
      <c r="E13" s="1674"/>
      <c r="F13" s="1665" t="s">
        <v>831</v>
      </c>
      <c r="G13" s="463">
        <v>-30.610437153553903</v>
      </c>
    </row>
    <row r="14" spans="1:7" s="454" customFormat="1" ht="12.75">
      <c r="A14" s="453" t="s">
        <v>626</v>
      </c>
      <c r="B14" s="451"/>
      <c r="C14" s="451">
        <v>14097</v>
      </c>
      <c r="D14" s="451">
        <v>10027</v>
      </c>
      <c r="E14" s="1674"/>
      <c r="F14" s="1665" t="s">
        <v>831</v>
      </c>
      <c r="G14" s="463">
        <v>-28.871391076115486</v>
      </c>
    </row>
    <row r="15" spans="1:7" s="454" customFormat="1" ht="12.75">
      <c r="A15" s="455" t="s">
        <v>866</v>
      </c>
      <c r="B15" s="456"/>
      <c r="C15" s="456">
        <v>353.3</v>
      </c>
      <c r="D15" s="456">
        <v>0</v>
      </c>
      <c r="E15" s="1675"/>
      <c r="F15" s="1666" t="s">
        <v>831</v>
      </c>
      <c r="G15" s="464">
        <v>-100</v>
      </c>
    </row>
    <row r="16" spans="1:7" s="44" customFormat="1" ht="12.75">
      <c r="A16" s="459" t="s">
        <v>630</v>
      </c>
      <c r="B16" s="460">
        <v>15789.2</v>
      </c>
      <c r="C16" s="460">
        <v>16430.1</v>
      </c>
      <c r="D16" s="460">
        <v>884</v>
      </c>
      <c r="E16" s="1676"/>
      <c r="F16" s="1667">
        <v>4.059103691130645</v>
      </c>
      <c r="G16" s="462">
        <v>-94.6196310430247</v>
      </c>
    </row>
    <row r="17" spans="1:7" s="24" customFormat="1" ht="12.75">
      <c r="A17" s="171" t="s">
        <v>624</v>
      </c>
      <c r="B17" s="451"/>
      <c r="C17" s="451">
        <v>11837.3</v>
      </c>
      <c r="D17" s="451">
        <v>724.4</v>
      </c>
      <c r="E17" s="1674"/>
      <c r="F17" s="1668" t="s">
        <v>831</v>
      </c>
      <c r="G17" s="463">
        <v>-93.88036123102397</v>
      </c>
    </row>
    <row r="18" spans="1:7" s="24" customFormat="1" ht="12.75">
      <c r="A18" s="171" t="s">
        <v>625</v>
      </c>
      <c r="B18" s="451"/>
      <c r="C18" s="451">
        <v>2504.9</v>
      </c>
      <c r="D18" s="451">
        <v>159.6</v>
      </c>
      <c r="E18" s="1674"/>
      <c r="F18" s="1668" t="s">
        <v>831</v>
      </c>
      <c r="G18" s="463">
        <v>-93.62848816320013</v>
      </c>
    </row>
    <row r="19" spans="1:7" s="24" customFormat="1" ht="12.75">
      <c r="A19" s="172" t="s">
        <v>367</v>
      </c>
      <c r="B19" s="456"/>
      <c r="C19" s="456">
        <v>2087.9</v>
      </c>
      <c r="D19" s="456">
        <v>0</v>
      </c>
      <c r="E19" s="1674"/>
      <c r="F19" s="1668" t="s">
        <v>831</v>
      </c>
      <c r="G19" s="463">
        <v>-100</v>
      </c>
    </row>
    <row r="20" spans="1:7" s="44" customFormat="1" ht="12.75">
      <c r="A20" s="447" t="s">
        <v>368</v>
      </c>
      <c r="B20" s="448">
        <v>101401</v>
      </c>
      <c r="C20" s="448">
        <v>133603.8</v>
      </c>
      <c r="D20" s="448">
        <v>120209.5</v>
      </c>
      <c r="E20" s="1673"/>
      <c r="F20" s="400">
        <v>31.757872210333232</v>
      </c>
      <c r="G20" s="450">
        <v>-10.0253884994289</v>
      </c>
    </row>
    <row r="21" spans="1:7" s="24" customFormat="1" ht="12.75">
      <c r="A21" s="171" t="s">
        <v>624</v>
      </c>
      <c r="B21" s="451"/>
      <c r="C21" s="451">
        <v>110574.4</v>
      </c>
      <c r="D21" s="451">
        <v>100857.1</v>
      </c>
      <c r="E21" s="1674"/>
      <c r="F21" s="1668" t="s">
        <v>831</v>
      </c>
      <c r="G21" s="463">
        <v>-8.788019650117917</v>
      </c>
    </row>
    <row r="22" spans="1:7" s="24" customFormat="1" ht="12.75">
      <c r="A22" s="171" t="s">
        <v>625</v>
      </c>
      <c r="B22" s="451"/>
      <c r="C22" s="451">
        <v>10667</v>
      </c>
      <c r="D22" s="451">
        <v>9325.4</v>
      </c>
      <c r="E22" s="1674"/>
      <c r="F22" s="1668" t="s">
        <v>831</v>
      </c>
      <c r="G22" s="463">
        <v>-12.577106965407339</v>
      </c>
    </row>
    <row r="23" spans="1:7" s="24" customFormat="1" ht="12.75">
      <c r="A23" s="172" t="s">
        <v>529</v>
      </c>
      <c r="B23" s="456"/>
      <c r="C23" s="456">
        <v>12362.4</v>
      </c>
      <c r="D23" s="456">
        <v>10027</v>
      </c>
      <c r="E23" s="1675"/>
      <c r="F23" s="1669" t="s">
        <v>831</v>
      </c>
      <c r="G23" s="464">
        <v>-18.89115382126448</v>
      </c>
    </row>
    <row r="24" spans="1:7" s="24" customFormat="1" ht="12.75">
      <c r="A24" s="447" t="s">
        <v>530</v>
      </c>
      <c r="B24" s="449">
        <v>6557.9</v>
      </c>
      <c r="C24" s="449">
        <v>4822.1</v>
      </c>
      <c r="D24" s="449">
        <v>12115.6</v>
      </c>
      <c r="E24" s="1677"/>
      <c r="F24" s="400">
        <v>-26.468839110080964</v>
      </c>
      <c r="G24" s="450">
        <v>151.2515294166442</v>
      </c>
    </row>
    <row r="25" spans="1:7" s="24" customFormat="1" ht="12.75">
      <c r="A25" s="171" t="s">
        <v>531</v>
      </c>
      <c r="B25" s="451"/>
      <c r="C25" s="451">
        <v>1452.5</v>
      </c>
      <c r="D25" s="451">
        <v>3421</v>
      </c>
      <c r="E25" s="1674"/>
      <c r="F25" s="1668" t="s">
        <v>831</v>
      </c>
      <c r="G25" s="463">
        <v>135.5249569707401</v>
      </c>
    </row>
    <row r="26" spans="1:7" s="24" customFormat="1" ht="12.75">
      <c r="A26" s="171" t="s">
        <v>532</v>
      </c>
      <c r="B26" s="451"/>
      <c r="C26" s="451">
        <v>3369.6</v>
      </c>
      <c r="D26" s="451">
        <v>2976.8</v>
      </c>
      <c r="E26" s="1674"/>
      <c r="F26" s="1668" t="s">
        <v>831</v>
      </c>
      <c r="G26" s="463">
        <v>-11.65716999050332</v>
      </c>
    </row>
    <row r="27" spans="1:7" s="44" customFormat="1" ht="12.75">
      <c r="A27" s="172" t="s">
        <v>533</v>
      </c>
      <c r="B27" s="466"/>
      <c r="C27" s="466">
        <v>0</v>
      </c>
      <c r="D27" s="457">
        <v>5717.8</v>
      </c>
      <c r="E27" s="1678"/>
      <c r="F27" s="1666" t="s">
        <v>831</v>
      </c>
      <c r="G27" s="458" t="s">
        <v>831</v>
      </c>
    </row>
    <row r="28" spans="1:7" s="44" customFormat="1" ht="12.75">
      <c r="A28" s="467" t="s">
        <v>534</v>
      </c>
      <c r="B28" s="465">
        <v>107958.9</v>
      </c>
      <c r="C28" s="465">
        <v>138425.9</v>
      </c>
      <c r="D28" s="465">
        <v>132325.1</v>
      </c>
      <c r="E28" s="1679"/>
      <c r="F28" s="403">
        <v>28.220924814906425</v>
      </c>
      <c r="G28" s="469">
        <v>-4.407267715073544</v>
      </c>
    </row>
    <row r="29" spans="1:7" s="44" customFormat="1" ht="12.75">
      <c r="A29" s="447" t="s">
        <v>369</v>
      </c>
      <c r="B29" s="448">
        <v>120287.9</v>
      </c>
      <c r="C29" s="448">
        <v>157794.99999999997</v>
      </c>
      <c r="D29" s="448">
        <v>171465.19999999995</v>
      </c>
      <c r="E29" s="1673"/>
      <c r="F29" s="400">
        <v>31.18110799174312</v>
      </c>
      <c r="G29" s="450">
        <v>8.663265629455921</v>
      </c>
    </row>
    <row r="30" spans="1:7" s="24" customFormat="1" ht="12.75">
      <c r="A30" s="171" t="s">
        <v>370</v>
      </c>
      <c r="B30" s="451"/>
      <c r="C30" s="451">
        <v>152743.69999999998</v>
      </c>
      <c r="D30" s="451">
        <v>166304.59999999998</v>
      </c>
      <c r="E30" s="1684" t="s">
        <v>1498</v>
      </c>
      <c r="F30" s="1668" t="s">
        <v>831</v>
      </c>
      <c r="G30" s="463">
        <v>8.878205778699865</v>
      </c>
    </row>
    <row r="31" spans="1:7" s="24" customFormat="1" ht="12.75">
      <c r="A31" s="171" t="s">
        <v>631</v>
      </c>
      <c r="B31" s="451"/>
      <c r="C31" s="451">
        <v>128470.4</v>
      </c>
      <c r="D31" s="451">
        <v>154590.8</v>
      </c>
      <c r="E31" s="1674"/>
      <c r="F31" s="1668" t="s">
        <v>831</v>
      </c>
      <c r="G31" s="463">
        <v>20.331842977059296</v>
      </c>
    </row>
    <row r="32" spans="1:7" s="24" customFormat="1" ht="12.75">
      <c r="A32" s="171" t="s">
        <v>449</v>
      </c>
      <c r="B32" s="451"/>
      <c r="C32" s="451">
        <v>24273.3</v>
      </c>
      <c r="D32" s="451">
        <v>11713.8</v>
      </c>
      <c r="E32" s="1674"/>
      <c r="F32" s="1668" t="s">
        <v>831</v>
      </c>
      <c r="G32" s="463">
        <v>-51.74203754742866</v>
      </c>
    </row>
    <row r="33" spans="1:7" s="24" customFormat="1" ht="12.75">
      <c r="A33" s="91" t="s">
        <v>371</v>
      </c>
      <c r="B33" s="451"/>
      <c r="C33" s="451">
        <v>1441.8</v>
      </c>
      <c r="D33" s="451">
        <v>2100.8</v>
      </c>
      <c r="E33" s="1674"/>
      <c r="F33" s="1668" t="s">
        <v>831</v>
      </c>
      <c r="G33" s="463">
        <v>45.706755444583166</v>
      </c>
    </row>
    <row r="34" spans="1:7" s="24" customFormat="1" ht="12.75">
      <c r="A34" s="91" t="s">
        <v>535</v>
      </c>
      <c r="B34" s="451"/>
      <c r="C34" s="451">
        <v>115.9</v>
      </c>
      <c r="D34" s="451">
        <v>100.6</v>
      </c>
      <c r="E34" s="1674"/>
      <c r="F34" s="1668" t="s">
        <v>831</v>
      </c>
      <c r="G34" s="463">
        <v>-13.201035375323556</v>
      </c>
    </row>
    <row r="35" spans="1:7" s="24" customFormat="1" ht="12.75">
      <c r="A35" s="91" t="s">
        <v>372</v>
      </c>
      <c r="B35" s="451"/>
      <c r="C35" s="451">
        <v>283.1</v>
      </c>
      <c r="D35" s="451">
        <v>2313.8</v>
      </c>
      <c r="E35" s="1674"/>
      <c r="F35" s="1668" t="s">
        <v>831</v>
      </c>
      <c r="G35" s="463">
        <v>717.3083716001412</v>
      </c>
    </row>
    <row r="36" spans="1:7" s="24" customFormat="1" ht="12.75">
      <c r="A36" s="91" t="s">
        <v>373</v>
      </c>
      <c r="B36" s="451"/>
      <c r="C36" s="451">
        <v>202</v>
      </c>
      <c r="D36" s="451">
        <v>41.1</v>
      </c>
      <c r="E36" s="1674"/>
      <c r="F36" s="1668"/>
      <c r="G36" s="463">
        <v>-79.65346534653466</v>
      </c>
    </row>
    <row r="37" spans="1:7" s="24" customFormat="1" ht="12.75">
      <c r="A37" s="880" t="s">
        <v>374</v>
      </c>
      <c r="B37" s="456"/>
      <c r="C37" s="456">
        <v>3008.5</v>
      </c>
      <c r="D37" s="456">
        <v>604.3</v>
      </c>
      <c r="E37" s="1675"/>
      <c r="F37" s="1669" t="s">
        <v>831</v>
      </c>
      <c r="G37" s="464">
        <v>-79.91357819511384</v>
      </c>
    </row>
    <row r="38" spans="1:7" s="44" customFormat="1" ht="12.75">
      <c r="A38" s="470" t="s">
        <v>536</v>
      </c>
      <c r="B38" s="465">
        <v>12329</v>
      </c>
      <c r="C38" s="465">
        <v>19369.099999999977</v>
      </c>
      <c r="D38" s="465">
        <v>39140.09999999995</v>
      </c>
      <c r="E38" s="1679"/>
      <c r="F38" s="400">
        <v>57.101954740854694</v>
      </c>
      <c r="G38" s="450">
        <v>102.07495443773843</v>
      </c>
    </row>
    <row r="39" spans="1:7" s="44" customFormat="1" ht="12.75">
      <c r="A39" s="459" t="s">
        <v>632</v>
      </c>
      <c r="B39" s="461">
        <v>-12328.999999999998</v>
      </c>
      <c r="C39" s="461">
        <v>-19369.1</v>
      </c>
      <c r="D39" s="461">
        <v>-39140.1</v>
      </c>
      <c r="E39" s="1680"/>
      <c r="F39" s="400">
        <v>57.10195474085492</v>
      </c>
      <c r="G39" s="450">
        <v>102.07495443773848</v>
      </c>
    </row>
    <row r="40" spans="1:7" s="24" customFormat="1" ht="12.75">
      <c r="A40" s="171" t="s">
        <v>633</v>
      </c>
      <c r="B40" s="452">
        <v>-15027.599999999999</v>
      </c>
      <c r="C40" s="452">
        <v>-22233.899999999998</v>
      </c>
      <c r="D40" s="452">
        <v>-41722.6</v>
      </c>
      <c r="E40" s="1681"/>
      <c r="F40" s="405">
        <v>47.95376507226703</v>
      </c>
      <c r="G40" s="471">
        <v>87.65308830209727</v>
      </c>
    </row>
    <row r="41" spans="1:7" s="13" customFormat="1" ht="12.75">
      <c r="A41" s="91" t="s">
        <v>375</v>
      </c>
      <c r="B41" s="451">
        <v>8500</v>
      </c>
      <c r="C41" s="451">
        <v>7000</v>
      </c>
      <c r="D41" s="451">
        <v>0</v>
      </c>
      <c r="E41" s="1674"/>
      <c r="F41" s="1668">
        <v>-17.647058823529406</v>
      </c>
      <c r="G41" s="463" t="s">
        <v>831</v>
      </c>
    </row>
    <row r="42" spans="1:7" s="454" customFormat="1" ht="12.75">
      <c r="A42" s="453" t="s">
        <v>376</v>
      </c>
      <c r="B42" s="472">
        <v>1500</v>
      </c>
      <c r="C42" s="472">
        <v>3500</v>
      </c>
      <c r="D42" s="472">
        <v>0</v>
      </c>
      <c r="E42" s="1682"/>
      <c r="F42" s="1668">
        <v>133.33333333333334</v>
      </c>
      <c r="G42" s="463" t="s">
        <v>831</v>
      </c>
    </row>
    <row r="43" spans="1:7" s="454" customFormat="1" ht="12.75">
      <c r="A43" s="453" t="s">
        <v>377</v>
      </c>
      <c r="B43" s="472">
        <v>3000</v>
      </c>
      <c r="C43" s="472">
        <v>3500</v>
      </c>
      <c r="D43" s="472">
        <v>0</v>
      </c>
      <c r="E43" s="1682"/>
      <c r="F43" s="1668">
        <v>16.66666666666667</v>
      </c>
      <c r="G43" s="463" t="s">
        <v>831</v>
      </c>
    </row>
    <row r="44" spans="1:7" s="454" customFormat="1" ht="12.75">
      <c r="A44" s="453" t="s">
        <v>378</v>
      </c>
      <c r="B44" s="472">
        <v>4000</v>
      </c>
      <c r="C44" s="472">
        <v>0</v>
      </c>
      <c r="D44" s="472">
        <v>0</v>
      </c>
      <c r="E44" s="1682"/>
      <c r="F44" s="1668">
        <v>-100</v>
      </c>
      <c r="G44" s="463" t="s">
        <v>831</v>
      </c>
    </row>
    <row r="45" spans="1:7" s="454" customFormat="1" ht="12.75">
      <c r="A45" s="453" t="s">
        <v>379</v>
      </c>
      <c r="B45" s="472">
        <v>0</v>
      </c>
      <c r="C45" s="472">
        <v>0</v>
      </c>
      <c r="D45" s="472">
        <v>0</v>
      </c>
      <c r="E45" s="1682"/>
      <c r="F45" s="1668" t="s">
        <v>831</v>
      </c>
      <c r="G45" s="463" t="s">
        <v>831</v>
      </c>
    </row>
    <row r="46" spans="1:8" s="454" customFormat="1" ht="12.75">
      <c r="A46" s="453" t="s">
        <v>380</v>
      </c>
      <c r="B46" s="452">
        <v>-23267.8</v>
      </c>
      <c r="C46" s="452">
        <v>-30674.1</v>
      </c>
      <c r="D46" s="452">
        <v>-41957</v>
      </c>
      <c r="E46" s="1681"/>
      <c r="F46" s="405">
        <v>31.830684465226625</v>
      </c>
      <c r="G46" s="471">
        <v>36.783149301854024</v>
      </c>
      <c r="H46" s="473"/>
    </row>
    <row r="47" spans="1:7" s="454" customFormat="1" ht="12.75">
      <c r="A47" s="453" t="s">
        <v>381</v>
      </c>
      <c r="B47" s="452">
        <v>-259.8</v>
      </c>
      <c r="C47" s="452">
        <v>1440.2</v>
      </c>
      <c r="D47" s="452">
        <v>234.4</v>
      </c>
      <c r="E47" s="1681"/>
      <c r="F47" s="405">
        <v>-654.3494996150885</v>
      </c>
      <c r="G47" s="471">
        <v>-83.72448271073462</v>
      </c>
    </row>
    <row r="48" spans="1:7" s="24" customFormat="1" ht="12.75">
      <c r="A48" s="171" t="s">
        <v>382</v>
      </c>
      <c r="B48" s="452">
        <v>0</v>
      </c>
      <c r="C48" s="452">
        <v>79.3</v>
      </c>
      <c r="D48" s="452">
        <v>291.4</v>
      </c>
      <c r="E48" s="1681"/>
      <c r="F48" s="405" t="s">
        <v>831</v>
      </c>
      <c r="G48" s="471">
        <v>267.4653215636822</v>
      </c>
    </row>
    <row r="49" spans="1:7" s="24" customFormat="1" ht="13.5" thickBot="1">
      <c r="A49" s="474" t="s">
        <v>383</v>
      </c>
      <c r="B49" s="475">
        <v>2698.6</v>
      </c>
      <c r="C49" s="881">
        <v>2785.5</v>
      </c>
      <c r="D49" s="475">
        <v>2291.1</v>
      </c>
      <c r="E49" s="1683"/>
      <c r="F49" s="1670">
        <v>3.2201882457570576</v>
      </c>
      <c r="G49" s="515">
        <v>-17.74905761981691</v>
      </c>
    </row>
    <row r="50" spans="1:7" ht="13.5" thickTop="1">
      <c r="A50" s="1891" t="s">
        <v>1351</v>
      </c>
      <c r="B50" s="1891"/>
      <c r="C50" s="1891"/>
      <c r="D50" s="1891"/>
      <c r="E50" s="1891"/>
      <c r="F50" s="1891"/>
      <c r="G50" s="1891"/>
    </row>
    <row r="51" spans="1:7" ht="12.75">
      <c r="A51" s="1891"/>
      <c r="B51" s="1891"/>
      <c r="C51" s="1891"/>
      <c r="D51" s="1891"/>
      <c r="E51" s="1891"/>
      <c r="F51" s="1891"/>
      <c r="G51" s="1891"/>
    </row>
    <row r="52" spans="1:7" ht="12.75">
      <c r="A52" s="1891"/>
      <c r="B52" s="1891"/>
      <c r="C52" s="1891"/>
      <c r="D52" s="1891"/>
      <c r="E52" s="1891"/>
      <c r="F52" s="1891"/>
      <c r="G52" s="1891"/>
    </row>
    <row r="53" spans="1:7" ht="12.75">
      <c r="A53" s="1470" t="s">
        <v>1501</v>
      </c>
      <c r="B53" s="1625"/>
      <c r="C53" s="1625"/>
      <c r="D53" s="1625"/>
      <c r="E53" s="1625"/>
      <c r="F53" s="1625"/>
      <c r="G53" s="1625"/>
    </row>
    <row r="54" spans="1:7" ht="12.75">
      <c r="A54" s="1890" t="s">
        <v>537</v>
      </c>
      <c r="B54" s="1890"/>
      <c r="C54" s="1890"/>
      <c r="D54" s="1890"/>
      <c r="E54" s="1890"/>
      <c r="F54" s="1890"/>
      <c r="G54" s="1890"/>
    </row>
    <row r="55" spans="1:7" ht="12.75">
      <c r="A55" s="476" t="s">
        <v>546</v>
      </c>
      <c r="B55" s="323"/>
      <c r="C55" s="323"/>
      <c r="D55" s="477"/>
      <c r="E55" s="477"/>
      <c r="F55" s="323"/>
      <c r="G55" s="323"/>
    </row>
    <row r="56" spans="1:7" ht="12.75">
      <c r="A56" s="477" t="s">
        <v>634</v>
      </c>
      <c r="B56" s="323"/>
      <c r="C56" s="323"/>
      <c r="D56" s="477"/>
      <c r="E56" s="477"/>
      <c r="F56" s="323"/>
      <c r="G56" s="323"/>
    </row>
    <row r="57" spans="1:7" ht="12.75">
      <c r="A57" s="478" t="s">
        <v>173</v>
      </c>
      <c r="B57" s="323"/>
      <c r="C57" s="323"/>
      <c r="D57" s="477"/>
      <c r="E57" s="477"/>
      <c r="F57" s="323"/>
      <c r="G57" s="323"/>
    </row>
    <row r="58" spans="1:7" ht="12.75">
      <c r="A58" s="323" t="s">
        <v>867</v>
      </c>
      <c r="B58" s="323"/>
      <c r="C58" s="323"/>
      <c r="D58" s="477"/>
      <c r="E58" s="477"/>
      <c r="F58" s="323"/>
      <c r="G58" s="323"/>
    </row>
    <row r="59" spans="1:7" ht="12.75">
      <c r="A59" s="516" t="s">
        <v>1260</v>
      </c>
      <c r="B59" s="323"/>
      <c r="C59" s="323"/>
      <c r="D59" s="477"/>
      <c r="E59" s="477"/>
      <c r="F59" s="323"/>
      <c r="G59" s="323"/>
    </row>
    <row r="60" ht="12.75">
      <c r="A60" s="516" t="s">
        <v>748</v>
      </c>
    </row>
  </sheetData>
  <sheetProtection/>
  <mergeCells count="10">
    <mergeCell ref="A1:G1"/>
    <mergeCell ref="A2:G2"/>
    <mergeCell ref="A3:G3"/>
    <mergeCell ref="A4:G4"/>
    <mergeCell ref="B5:C5"/>
    <mergeCell ref="A54:G54"/>
    <mergeCell ref="A50:G52"/>
    <mergeCell ref="F5:G5"/>
    <mergeCell ref="B6:D6"/>
    <mergeCell ref="F6:G6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3" width="9.57421875" style="9" bestFit="1" customWidth="1"/>
    <col min="4" max="4" width="10.140625" style="9" bestFit="1" customWidth="1"/>
    <col min="5" max="5" width="7.421875" style="9" hidden="1" customWidth="1"/>
    <col min="6" max="6" width="10.140625" style="9" bestFit="1" customWidth="1"/>
    <col min="7" max="8" width="9.57421875" style="9" bestFit="1" customWidth="1"/>
    <col min="9" max="9" width="7.421875" style="9" hidden="1" customWidth="1"/>
    <col min="10" max="11" width="9.57421875" style="9" bestFit="1" customWidth="1"/>
    <col min="12" max="12" width="18.8515625" style="9" bestFit="1" customWidth="1"/>
    <col min="13" max="16384" width="9.140625" style="9" customWidth="1"/>
  </cols>
  <sheetData>
    <row r="1" spans="1:12" ht="12.75">
      <c r="A1" s="1690" t="s">
        <v>997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40"/>
    </row>
    <row r="2" spans="1:12" ht="15.75">
      <c r="A2" s="1706" t="s">
        <v>965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40"/>
    </row>
    <row r="3" spans="1:11" ht="12.75">
      <c r="A3" s="1690" t="s">
        <v>1350</v>
      </c>
      <c r="B3" s="1690"/>
      <c r="C3" s="1690"/>
      <c r="D3" s="1690"/>
      <c r="E3" s="1690"/>
      <c r="F3" s="1690"/>
      <c r="G3" s="1690"/>
      <c r="H3" s="1690"/>
      <c r="I3" s="1690"/>
      <c r="J3" s="1690"/>
      <c r="K3" s="1690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75"/>
    </row>
    <row r="5" spans="1:11" ht="19.5" customHeight="1" thickTop="1">
      <c r="A5" s="121"/>
      <c r="B5" s="122"/>
      <c r="C5" s="1740" t="s">
        <v>1496</v>
      </c>
      <c r="D5" s="1740"/>
      <c r="E5" s="1740"/>
      <c r="F5" s="1763"/>
      <c r="G5" s="1762" t="s">
        <v>1497</v>
      </c>
      <c r="H5" s="1763"/>
      <c r="I5" s="1895" t="s">
        <v>822</v>
      </c>
      <c r="J5" s="1895"/>
      <c r="K5" s="1896"/>
    </row>
    <row r="6" spans="1:11" ht="19.5" customHeight="1">
      <c r="A6" s="123"/>
      <c r="B6" s="52" t="s">
        <v>482</v>
      </c>
      <c r="C6" s="124" t="s">
        <v>807</v>
      </c>
      <c r="D6" s="124" t="s">
        <v>1352</v>
      </c>
      <c r="E6" s="124" t="e">
        <f>#REF!</f>
        <v>#REF!</v>
      </c>
      <c r="F6" s="124" t="s">
        <v>1503</v>
      </c>
      <c r="G6" s="124" t="s">
        <v>520</v>
      </c>
      <c r="H6" s="124" t="s">
        <v>1013</v>
      </c>
      <c r="I6" s="124" t="e">
        <f>#REF!</f>
        <v>#REF!</v>
      </c>
      <c r="J6" s="124" t="s">
        <v>520</v>
      </c>
      <c r="K6" s="125" t="s">
        <v>1013</v>
      </c>
    </row>
    <row r="7" spans="1:11" ht="19.5" customHeight="1">
      <c r="A7" s="126" t="s">
        <v>823</v>
      </c>
      <c r="B7" s="92">
        <v>4640.034</v>
      </c>
      <c r="C7" s="63">
        <v>34652.054</v>
      </c>
      <c r="D7" s="63">
        <v>39881.792</v>
      </c>
      <c r="E7" s="127" t="e">
        <v>#REF!</v>
      </c>
      <c r="F7" s="63">
        <v>47084.59</v>
      </c>
      <c r="G7" s="127">
        <f>D7/C7%-100</f>
        <v>15.0921443213727</v>
      </c>
      <c r="H7" s="127">
        <f>F7/D7%-100</f>
        <v>18.060366996548183</v>
      </c>
      <c r="I7" s="127">
        <v>37.59611137396184</v>
      </c>
      <c r="J7" s="127">
        <f aca="true" t="shared" si="0" ref="J7:J13">D7/D$16%</f>
        <v>31.043564898996184</v>
      </c>
      <c r="K7" s="128">
        <f aca="true" t="shared" si="1" ref="K7:K16">F7/F$16%</f>
        <v>30.40056837580923</v>
      </c>
    </row>
    <row r="8" spans="1:11" ht="19.5" customHeight="1">
      <c r="A8" s="129" t="s">
        <v>824</v>
      </c>
      <c r="B8" s="93">
        <v>3447.944</v>
      </c>
      <c r="C8" s="64">
        <v>20656.144</v>
      </c>
      <c r="D8" s="64">
        <v>22806.83</v>
      </c>
      <c r="E8" s="85" t="e">
        <v>#REF!</v>
      </c>
      <c r="F8" s="64">
        <v>31671.515</v>
      </c>
      <c r="G8" s="85">
        <f aca="true" t="shared" si="2" ref="G8:G16">D8/C8%-100</f>
        <v>10.411846470473876</v>
      </c>
      <c r="H8" s="85">
        <f aca="true" t="shared" si="3" ref="H8:H16">F8/D8%-100</f>
        <v>38.8685538498774</v>
      </c>
      <c r="I8" s="85">
        <v>17.448207690761482</v>
      </c>
      <c r="J8" s="85">
        <f t="shared" si="0"/>
        <v>17.752595150322563</v>
      </c>
      <c r="K8" s="130">
        <f t="shared" si="1"/>
        <v>20.448984632190015</v>
      </c>
    </row>
    <row r="9" spans="1:11" ht="19.5" customHeight="1">
      <c r="A9" s="129" t="s">
        <v>825</v>
      </c>
      <c r="B9" s="93"/>
      <c r="C9" s="64">
        <v>21234.554</v>
      </c>
      <c r="D9" s="64">
        <v>26215.657</v>
      </c>
      <c r="E9" s="85" t="e">
        <v>#REF!</v>
      </c>
      <c r="F9" s="64">
        <v>34576.315</v>
      </c>
      <c r="G9" s="85">
        <f t="shared" si="2"/>
        <v>23.457535298363226</v>
      </c>
      <c r="H9" s="85">
        <f t="shared" si="3"/>
        <v>31.891849973471977</v>
      </c>
      <c r="I9" s="85">
        <v>8.498282882591473</v>
      </c>
      <c r="J9" s="85">
        <f t="shared" si="0"/>
        <v>20.405990017934087</v>
      </c>
      <c r="K9" s="130">
        <f t="shared" si="1"/>
        <v>22.324493604829488</v>
      </c>
    </row>
    <row r="10" spans="1:11" ht="19.5" customHeight="1">
      <c r="A10" s="129" t="s">
        <v>826</v>
      </c>
      <c r="B10" s="93">
        <v>1282.336</v>
      </c>
      <c r="C10" s="64">
        <v>15108.816</v>
      </c>
      <c r="D10" s="64">
        <v>16850.914</v>
      </c>
      <c r="E10" s="85" t="e">
        <v>#REF!</v>
      </c>
      <c r="F10" s="64">
        <v>20161.363</v>
      </c>
      <c r="G10" s="85">
        <f t="shared" si="2"/>
        <v>11.530340961197751</v>
      </c>
      <c r="H10" s="85">
        <f t="shared" si="3"/>
        <v>19.64551596429726</v>
      </c>
      <c r="I10" s="85">
        <v>13.198077344696713</v>
      </c>
      <c r="J10" s="85">
        <f t="shared" si="0"/>
        <v>13.116573156151142</v>
      </c>
      <c r="K10" s="130">
        <f t="shared" si="1"/>
        <v>13.017356515815692</v>
      </c>
    </row>
    <row r="11" spans="1:11" ht="19.5" customHeight="1">
      <c r="A11" s="129" t="s">
        <v>827</v>
      </c>
      <c r="B11" s="93">
        <v>538.45</v>
      </c>
      <c r="C11" s="64">
        <v>1823.023</v>
      </c>
      <c r="D11" s="64">
        <v>2087.563</v>
      </c>
      <c r="E11" s="85" t="e">
        <v>#REF!</v>
      </c>
      <c r="F11" s="64">
        <v>2092.087</v>
      </c>
      <c r="G11" s="85">
        <f t="shared" si="2"/>
        <v>14.511062120445004</v>
      </c>
      <c r="H11" s="85">
        <f t="shared" si="3"/>
        <v>0.21671202258326616</v>
      </c>
      <c r="I11" s="85">
        <v>2.722139221239598</v>
      </c>
      <c r="J11" s="85">
        <f t="shared" si="0"/>
        <v>1.62493695045707</v>
      </c>
      <c r="K11" s="130">
        <f t="shared" si="1"/>
        <v>1.3507738708490742</v>
      </c>
    </row>
    <row r="12" spans="1:11" ht="19.5" customHeight="1">
      <c r="A12" s="129" t="s">
        <v>828</v>
      </c>
      <c r="B12" s="93">
        <v>319.423</v>
      </c>
      <c r="C12" s="64">
        <v>1876.787</v>
      </c>
      <c r="D12" s="64">
        <v>2219.265</v>
      </c>
      <c r="E12" s="85" t="e">
        <v>#REF!</v>
      </c>
      <c r="F12" s="64">
        <v>2443.074</v>
      </c>
      <c r="G12" s="85">
        <f t="shared" si="2"/>
        <v>18.248101675896066</v>
      </c>
      <c r="H12" s="85">
        <f t="shared" si="3"/>
        <v>10.084825381376262</v>
      </c>
      <c r="I12" s="85">
        <v>2.1255280646263994</v>
      </c>
      <c r="J12" s="85">
        <f t="shared" si="0"/>
        <v>1.7274523937031405</v>
      </c>
      <c r="K12" s="130">
        <f t="shared" si="1"/>
        <v>1.5773916303436382</v>
      </c>
    </row>
    <row r="13" spans="1:11" ht="19.5" customHeight="1">
      <c r="A13" s="129" t="s">
        <v>639</v>
      </c>
      <c r="B13" s="93">
        <v>1301.542</v>
      </c>
      <c r="C13" s="64">
        <v>110.746</v>
      </c>
      <c r="D13" s="64">
        <v>120.196</v>
      </c>
      <c r="E13" s="85" t="e">
        <v>#REF!</v>
      </c>
      <c r="F13" s="64">
        <v>178.68</v>
      </c>
      <c r="G13" s="85">
        <f t="shared" si="2"/>
        <v>8.533039568020527</v>
      </c>
      <c r="H13" s="85">
        <f t="shared" si="3"/>
        <v>48.65719325102336</v>
      </c>
      <c r="I13" s="85">
        <v>18.411653422122484</v>
      </c>
      <c r="J13" s="85">
        <f t="shared" si="0"/>
        <v>0.09355929459237301</v>
      </c>
      <c r="K13" s="130">
        <f t="shared" si="1"/>
        <v>0.11536627073506626</v>
      </c>
    </row>
    <row r="14" spans="1:11" ht="19.5" customHeight="1">
      <c r="A14" s="129" t="s">
        <v>1353</v>
      </c>
      <c r="B14" s="93"/>
      <c r="C14" s="64"/>
      <c r="D14" s="64"/>
      <c r="E14" s="85"/>
      <c r="F14" s="64"/>
      <c r="G14" s="85"/>
      <c r="H14" s="85"/>
      <c r="I14" s="85"/>
      <c r="J14" s="85"/>
      <c r="K14" s="130">
        <f t="shared" si="1"/>
        <v>0</v>
      </c>
    </row>
    <row r="15" spans="1:12" ht="19.5" customHeight="1" thickBot="1">
      <c r="A15" s="129" t="s">
        <v>829</v>
      </c>
      <c r="B15" s="131">
        <v>11529.729</v>
      </c>
      <c r="C15" s="93">
        <v>12207.276</v>
      </c>
      <c r="D15" s="93">
        <v>18288.183</v>
      </c>
      <c r="E15" s="85" t="e">
        <v>#REF!</v>
      </c>
      <c r="F15" s="93">
        <v>16673</v>
      </c>
      <c r="G15" s="85">
        <f t="shared" si="2"/>
        <v>49.81379138146792</v>
      </c>
      <c r="H15" s="85">
        <f t="shared" si="3"/>
        <v>-8.83183966389663</v>
      </c>
      <c r="I15" s="85">
        <v>100</v>
      </c>
      <c r="J15" s="85">
        <f>D15/D$16%</f>
        <v>14.235328137843425</v>
      </c>
      <c r="K15" s="130">
        <f t="shared" si="1"/>
        <v>10.765065099427803</v>
      </c>
      <c r="L15" s="1"/>
    </row>
    <row r="16" spans="1:11" ht="13.5" thickBot="1">
      <c r="A16" s="132" t="s">
        <v>1504</v>
      </c>
      <c r="B16" s="110"/>
      <c r="C16" s="111">
        <v>107669.4</v>
      </c>
      <c r="D16" s="111">
        <v>128470.40000000001</v>
      </c>
      <c r="E16" s="111"/>
      <c r="F16" s="111">
        <f>SUM(F7:F15)</f>
        <v>154880.62399999998</v>
      </c>
      <c r="G16" s="1592">
        <f t="shared" si="2"/>
        <v>19.319323781873038</v>
      </c>
      <c r="H16" s="1592">
        <f t="shared" si="3"/>
        <v>20.557438911998375</v>
      </c>
      <c r="I16" s="133"/>
      <c r="J16" s="1592">
        <f>D16/D$16%</f>
        <v>100</v>
      </c>
      <c r="K16" s="1593">
        <f t="shared" si="1"/>
        <v>100</v>
      </c>
    </row>
    <row r="17" spans="1:11" ht="16.5" thickTop="1">
      <c r="A17" s="1470" t="s">
        <v>1502</v>
      </c>
      <c r="B17" s="915"/>
      <c r="C17" s="916"/>
      <c r="D17" s="916"/>
      <c r="E17" s="917"/>
      <c r="F17" s="917"/>
      <c r="G17" s="917"/>
      <c r="H17" s="914"/>
      <c r="I17" s="913"/>
      <c r="J17" s="914"/>
      <c r="K17" s="914"/>
    </row>
    <row r="18" spans="1:11" ht="15.75">
      <c r="A18" s="516" t="s">
        <v>102</v>
      </c>
      <c r="B18" s="31"/>
      <c r="C18" s="31"/>
      <c r="D18" s="31"/>
      <c r="E18" s="31"/>
      <c r="F18" s="1594"/>
      <c r="G18" s="31"/>
      <c r="K18" s="40"/>
    </row>
    <row r="19" spans="1:25" ht="13.5">
      <c r="A19" s="1470" t="s">
        <v>1505</v>
      </c>
      <c r="L19" s="34"/>
      <c r="M19" s="117"/>
      <c r="N19" s="118"/>
      <c r="O19" s="118"/>
      <c r="P19" s="34"/>
      <c r="Q19" s="118"/>
      <c r="R19" s="117"/>
      <c r="S19" s="117"/>
      <c r="T19" s="117"/>
      <c r="U19" s="117"/>
      <c r="V19" s="18"/>
      <c r="W19" s="18"/>
      <c r="X19" s="18"/>
      <c r="Y19" s="18"/>
    </row>
    <row r="20" spans="12:25" ht="12.75">
      <c r="L20" s="11"/>
      <c r="M20" s="17"/>
      <c r="N20" s="112"/>
      <c r="O20" s="112"/>
      <c r="P20" s="34"/>
      <c r="Q20" s="112"/>
      <c r="R20" s="17"/>
      <c r="S20" s="17"/>
      <c r="T20" s="17"/>
      <c r="U20" s="17"/>
      <c r="V20" s="17"/>
      <c r="W20" s="17"/>
      <c r="X20" s="17"/>
      <c r="Y20" s="17"/>
    </row>
    <row r="21" spans="12:25" ht="12.75">
      <c r="L21" s="11"/>
      <c r="M21" s="113"/>
      <c r="N21" s="114"/>
      <c r="O21" s="114"/>
      <c r="P21" s="11"/>
      <c r="Q21" s="114"/>
      <c r="R21" s="113"/>
      <c r="S21" s="113"/>
      <c r="T21" s="113"/>
      <c r="U21" s="114"/>
      <c r="V21" s="114"/>
      <c r="W21" s="114"/>
      <c r="X21" s="114"/>
      <c r="Y21" s="114"/>
    </row>
    <row r="22" spans="12:25" ht="12.75">
      <c r="L22" s="11"/>
      <c r="M22" s="113"/>
      <c r="N22" s="114"/>
      <c r="O22" s="114"/>
      <c r="P22" s="11"/>
      <c r="Q22" s="114"/>
      <c r="R22" s="113"/>
      <c r="S22" s="113"/>
      <c r="T22" s="113"/>
      <c r="U22" s="113"/>
      <c r="V22" s="113"/>
      <c r="W22" s="113"/>
      <c r="X22" s="113"/>
      <c r="Y22" s="113"/>
    </row>
    <row r="23" spans="12:25" ht="12.75">
      <c r="L23" s="11"/>
      <c r="M23" s="116"/>
      <c r="N23" s="112"/>
      <c r="O23" s="112"/>
      <c r="P23" s="11"/>
      <c r="Q23" s="112"/>
      <c r="R23" s="116"/>
      <c r="S23" s="116"/>
      <c r="T23" s="116"/>
      <c r="U23" s="116"/>
      <c r="V23" s="116"/>
      <c r="W23" s="116"/>
      <c r="X23" s="116"/>
      <c r="Y23" s="116"/>
    </row>
    <row r="24" spans="12:25" ht="12.75">
      <c r="L24" s="11"/>
      <c r="M24" s="116"/>
      <c r="N24" s="112"/>
      <c r="O24" s="112"/>
      <c r="P24" s="11"/>
      <c r="Q24" s="112"/>
      <c r="R24" s="116"/>
      <c r="S24" s="116"/>
      <c r="T24" s="116"/>
      <c r="U24" s="116"/>
      <c r="V24" s="116"/>
      <c r="W24" s="116"/>
      <c r="X24" s="116"/>
      <c r="Y24" s="116"/>
    </row>
    <row r="25" spans="12:25" ht="12.75">
      <c r="L25" s="11"/>
      <c r="M25" s="116"/>
      <c r="N25" s="112"/>
      <c r="O25" s="112"/>
      <c r="P25" s="11"/>
      <c r="Q25" s="112"/>
      <c r="R25" s="112"/>
      <c r="S25" s="116"/>
      <c r="T25" s="116"/>
      <c r="U25" s="112"/>
      <c r="V25" s="112"/>
      <c r="W25" s="112"/>
      <c r="X25" s="112"/>
      <c r="Y25" s="112"/>
    </row>
    <row r="26" spans="12:25" ht="12.75">
      <c r="L26" s="11"/>
      <c r="M26" s="116"/>
      <c r="N26" s="119"/>
      <c r="O26" s="119"/>
      <c r="P26" s="11"/>
      <c r="Q26" s="119"/>
      <c r="R26" s="116"/>
      <c r="S26" s="116"/>
      <c r="T26" s="116"/>
      <c r="U26" s="116"/>
      <c r="V26" s="116"/>
      <c r="W26" s="116"/>
      <c r="X26" s="116"/>
      <c r="Y26" s="116"/>
    </row>
    <row r="27" spans="12:25" ht="12.75">
      <c r="L27" s="11"/>
      <c r="M27" s="116"/>
      <c r="N27" s="112"/>
      <c r="O27" s="112"/>
      <c r="P27" s="11"/>
      <c r="Q27" s="112"/>
      <c r="R27" s="116"/>
      <c r="S27" s="116"/>
      <c r="T27" s="116"/>
      <c r="U27" s="116"/>
      <c r="V27" s="116"/>
      <c r="W27" s="116"/>
      <c r="X27" s="116"/>
      <c r="Y27" s="116"/>
    </row>
    <row r="28" spans="12:25" ht="12.75">
      <c r="L28" s="11"/>
      <c r="M28" s="112"/>
      <c r="N28" s="112"/>
      <c r="O28" s="112"/>
      <c r="P28" s="11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2:25" ht="12.75">
      <c r="L29" s="34"/>
      <c r="M29" s="120"/>
      <c r="N29" s="112"/>
      <c r="O29" s="112"/>
      <c r="P29" s="11"/>
      <c r="Q29" s="112"/>
      <c r="R29" s="120"/>
      <c r="S29" s="120"/>
      <c r="T29" s="120"/>
      <c r="U29" s="120"/>
      <c r="V29" s="120"/>
      <c r="W29" s="120"/>
      <c r="X29" s="120"/>
      <c r="Y29" s="120"/>
    </row>
    <row r="30" spans="12:25" ht="15.75">
      <c r="L30" s="34"/>
      <c r="M30" s="120"/>
      <c r="N30" s="115"/>
      <c r="O30" s="115"/>
      <c r="P30" s="34"/>
      <c r="Q30" s="112"/>
      <c r="R30" s="120"/>
      <c r="S30" s="120"/>
      <c r="T30" s="120"/>
      <c r="U30" s="120"/>
      <c r="V30" s="120"/>
      <c r="W30" s="120"/>
      <c r="X30" s="120"/>
      <c r="Y30" s="120"/>
    </row>
    <row r="31" spans="12:25" ht="15.75">
      <c r="L31" s="34"/>
      <c r="M31" s="120"/>
      <c r="N31" s="115"/>
      <c r="O31" s="115"/>
      <c r="P31" s="34"/>
      <c r="Q31" s="112"/>
      <c r="R31" s="120"/>
      <c r="S31" s="120"/>
      <c r="T31" s="120"/>
      <c r="U31" s="120"/>
      <c r="V31" s="120"/>
      <c r="W31" s="120"/>
      <c r="X31" s="120"/>
      <c r="Y31" s="120"/>
    </row>
    <row r="32" spans="12:25" ht="12.75">
      <c r="L32" s="34"/>
      <c r="M32" s="18"/>
      <c r="N32" s="112"/>
      <c r="O32" s="112"/>
      <c r="P32" s="34"/>
      <c r="Q32" s="112"/>
      <c r="R32" s="18"/>
      <c r="S32" s="18"/>
      <c r="T32" s="18"/>
      <c r="U32" s="18"/>
      <c r="V32" s="18"/>
      <c r="W32" s="18"/>
      <c r="X32" s="18"/>
      <c r="Y32" s="18"/>
    </row>
    <row r="33" spans="16:18" ht="12.75">
      <c r="P33" s="34"/>
      <c r="Q33" s="11"/>
      <c r="R33" s="11"/>
    </row>
  </sheetData>
  <sheetProtection/>
  <mergeCells count="6">
    <mergeCell ref="A1:K1"/>
    <mergeCell ref="I5:K5"/>
    <mergeCell ref="A2:K2"/>
    <mergeCell ref="A3:K3"/>
    <mergeCell ref="C5:F5"/>
    <mergeCell ref="G5:H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637" customWidth="1"/>
    <col min="2" max="2" width="13.421875" style="637" bestFit="1" customWidth="1"/>
    <col min="3" max="3" width="15.00390625" style="637" customWidth="1"/>
    <col min="4" max="4" width="13.57421875" style="637" customWidth="1"/>
    <col min="5" max="5" width="14.57421875" style="637" customWidth="1"/>
    <col min="6" max="6" width="13.421875" style="637" customWidth="1"/>
    <col min="7" max="7" width="14.7109375" style="637" customWidth="1"/>
    <col min="8" max="16384" width="9.140625" style="637" customWidth="1"/>
  </cols>
  <sheetData>
    <row r="1" spans="1:7" ht="12.75">
      <c r="A1" s="1738" t="s">
        <v>999</v>
      </c>
      <c r="B1" s="1738"/>
      <c r="C1" s="1738"/>
      <c r="D1" s="1738"/>
      <c r="E1" s="1738"/>
      <c r="F1" s="1738"/>
      <c r="G1" s="1738"/>
    </row>
    <row r="2" spans="1:7" ht="16.5" customHeight="1">
      <c r="A2" s="1739" t="s">
        <v>942</v>
      </c>
      <c r="B2" s="1739"/>
      <c r="C2" s="1739"/>
      <c r="D2" s="1739"/>
      <c r="E2" s="1739"/>
      <c r="F2" s="1739"/>
      <c r="G2" s="1739"/>
    </row>
    <row r="3" spans="1:7" ht="13.5" thickBot="1">
      <c r="A3" s="9"/>
      <c r="G3" s="812" t="s">
        <v>279</v>
      </c>
    </row>
    <row r="4" spans="1:7" s="653" customFormat="1" ht="18.75" customHeight="1" thickTop="1">
      <c r="A4" s="1897" t="s">
        <v>772</v>
      </c>
      <c r="B4" s="1899" t="s">
        <v>807</v>
      </c>
      <c r="C4" s="1900"/>
      <c r="D4" s="1899" t="s">
        <v>520</v>
      </c>
      <c r="E4" s="1900"/>
      <c r="F4" s="1899" t="s">
        <v>365</v>
      </c>
      <c r="G4" s="1901"/>
    </row>
    <row r="5" spans="1:7" s="653" customFormat="1" ht="15.75" customHeight="1">
      <c r="A5" s="1898"/>
      <c r="B5" s="654" t="s">
        <v>484</v>
      </c>
      <c r="C5" s="654" t="s">
        <v>1218</v>
      </c>
      <c r="D5" s="654" t="s">
        <v>484</v>
      </c>
      <c r="E5" s="654" t="s">
        <v>1218</v>
      </c>
      <c r="F5" s="654" t="s">
        <v>484</v>
      </c>
      <c r="G5" s="655" t="s">
        <v>1218</v>
      </c>
    </row>
    <row r="6" spans="1:7" ht="19.5" customHeight="1">
      <c r="A6" s="174" t="s">
        <v>921</v>
      </c>
      <c r="B6" s="175">
        <v>0</v>
      </c>
      <c r="C6" s="175">
        <v>0</v>
      </c>
      <c r="D6" s="175">
        <v>0</v>
      </c>
      <c r="E6" s="175">
        <v>0</v>
      </c>
      <c r="F6" s="656">
        <v>0</v>
      </c>
      <c r="G6" s="202">
        <v>0</v>
      </c>
    </row>
    <row r="7" spans="1:7" ht="19.5" customHeight="1">
      <c r="A7" s="174" t="s">
        <v>922</v>
      </c>
      <c r="B7" s="97">
        <v>0</v>
      </c>
      <c r="C7" s="175">
        <v>0</v>
      </c>
      <c r="D7" s="175">
        <v>0</v>
      </c>
      <c r="E7" s="175">
        <v>0</v>
      </c>
      <c r="F7" s="656">
        <v>0</v>
      </c>
      <c r="G7" s="202">
        <v>0</v>
      </c>
    </row>
    <row r="8" spans="1:7" ht="19.5" customHeight="1">
      <c r="A8" s="174" t="s">
        <v>923</v>
      </c>
      <c r="B8" s="97">
        <v>0</v>
      </c>
      <c r="C8" s="175">
        <v>0</v>
      </c>
      <c r="D8" s="175">
        <v>0</v>
      </c>
      <c r="E8" s="175">
        <v>0</v>
      </c>
      <c r="F8" s="656">
        <v>0</v>
      </c>
      <c r="G8" s="202">
        <v>0</v>
      </c>
    </row>
    <row r="9" spans="1:7" ht="19.5" customHeight="1">
      <c r="A9" s="174" t="s">
        <v>924</v>
      </c>
      <c r="B9" s="97">
        <v>0</v>
      </c>
      <c r="C9" s="175">
        <v>0</v>
      </c>
      <c r="D9" s="97">
        <v>0</v>
      </c>
      <c r="E9" s="175">
        <v>0</v>
      </c>
      <c r="F9" s="656">
        <v>0</v>
      </c>
      <c r="G9" s="202">
        <v>0</v>
      </c>
    </row>
    <row r="10" spans="1:7" ht="19.5" customHeight="1">
      <c r="A10" s="174" t="s">
        <v>925</v>
      </c>
      <c r="B10" s="98">
        <v>1500</v>
      </c>
      <c r="C10" s="98">
        <v>7.037</v>
      </c>
      <c r="D10" s="98">
        <v>3500</v>
      </c>
      <c r="E10" s="658">
        <v>1.61</v>
      </c>
      <c r="F10" s="656">
        <v>0</v>
      </c>
      <c r="G10" s="202">
        <v>0</v>
      </c>
    </row>
    <row r="11" spans="1:11" ht="19.5" customHeight="1">
      <c r="A11" s="174" t="s">
        <v>926</v>
      </c>
      <c r="B11" s="97">
        <v>0</v>
      </c>
      <c r="C11" s="175">
        <v>0</v>
      </c>
      <c r="D11" s="97">
        <v>0</v>
      </c>
      <c r="E11" s="175">
        <v>0</v>
      </c>
      <c r="F11" s="656">
        <v>0</v>
      </c>
      <c r="G11" s="202">
        <v>0</v>
      </c>
      <c r="K11" s="659"/>
    </row>
    <row r="12" spans="1:7" ht="19.5" customHeight="1">
      <c r="A12" s="174" t="s">
        <v>927</v>
      </c>
      <c r="B12" s="97">
        <v>0</v>
      </c>
      <c r="C12" s="175">
        <v>0</v>
      </c>
      <c r="D12" s="97">
        <v>0</v>
      </c>
      <c r="E12" s="175">
        <v>0</v>
      </c>
      <c r="F12" s="657"/>
      <c r="G12" s="176"/>
    </row>
    <row r="13" spans="1:7" ht="19.5" customHeight="1">
      <c r="A13" s="174" t="s">
        <v>928</v>
      </c>
      <c r="B13" s="97">
        <v>0</v>
      </c>
      <c r="C13" s="175">
        <v>0</v>
      </c>
      <c r="D13" s="97">
        <v>3000</v>
      </c>
      <c r="E13" s="657">
        <v>1.96</v>
      </c>
      <c r="F13" s="657"/>
      <c r="G13" s="176"/>
    </row>
    <row r="14" spans="1:7" ht="19.5" customHeight="1">
      <c r="A14" s="174" t="s">
        <v>929</v>
      </c>
      <c r="B14" s="660">
        <v>0</v>
      </c>
      <c r="C14" s="175">
        <v>0</v>
      </c>
      <c r="D14" s="660">
        <v>0</v>
      </c>
      <c r="E14" s="175">
        <v>0</v>
      </c>
      <c r="F14" s="661"/>
      <c r="G14" s="177"/>
    </row>
    <row r="15" spans="1:7" ht="19.5" customHeight="1">
      <c r="A15" s="174" t="s">
        <v>648</v>
      </c>
      <c r="B15" s="178">
        <v>2250</v>
      </c>
      <c r="C15" s="178">
        <v>9</v>
      </c>
      <c r="D15" s="178">
        <v>4000</v>
      </c>
      <c r="E15" s="662">
        <v>1.26</v>
      </c>
      <c r="F15" s="662"/>
      <c r="G15" s="179"/>
    </row>
    <row r="16" spans="1:7" ht="19.5" customHeight="1">
      <c r="A16" s="174" t="s">
        <v>649</v>
      </c>
      <c r="B16" s="178">
        <v>3250</v>
      </c>
      <c r="C16" s="178">
        <v>8.39</v>
      </c>
      <c r="D16" s="178">
        <f>1283.43+5500</f>
        <v>6783.43</v>
      </c>
      <c r="E16" s="662">
        <v>1.1</v>
      </c>
      <c r="F16" s="662"/>
      <c r="G16" s="179"/>
    </row>
    <row r="17" spans="1:7" ht="19.5" customHeight="1">
      <c r="A17" s="180" t="s">
        <v>650</v>
      </c>
      <c r="B17" s="50">
        <f>3000+4996.6</f>
        <v>7996.6</v>
      </c>
      <c r="C17" s="663">
        <v>8.62</v>
      </c>
      <c r="D17" s="50">
        <v>0</v>
      </c>
      <c r="E17" s="663">
        <v>0</v>
      </c>
      <c r="F17" s="96"/>
      <c r="G17" s="181"/>
    </row>
    <row r="18" spans="1:7" s="666" customFormat="1" ht="19.5" customHeight="1" thickBot="1">
      <c r="A18" s="664" t="s">
        <v>653</v>
      </c>
      <c r="B18" s="182">
        <f>+SUM(B6:B17)</f>
        <v>14996.6</v>
      </c>
      <c r="C18" s="182">
        <v>8.47</v>
      </c>
      <c r="D18" s="182">
        <f>+SUM(D6:D17)</f>
        <v>17283.43</v>
      </c>
      <c r="E18" s="665">
        <v>1.39</v>
      </c>
      <c r="F18" s="882" t="s">
        <v>831</v>
      </c>
      <c r="G18" s="183">
        <f>+SUM(G6:G17)</f>
        <v>0</v>
      </c>
    </row>
    <row r="19" ht="13.5" thickTop="1">
      <c r="A19" s="36" t="s">
        <v>66</v>
      </c>
    </row>
    <row r="20" s="648" customFormat="1" ht="12.75">
      <c r="A20" s="45"/>
    </row>
    <row r="29" ht="12.75">
      <c r="D29" s="659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1595" customWidth="1"/>
    <col min="4" max="4" width="10.00390625" style="1596" customWidth="1"/>
    <col min="5" max="5" width="10.00390625" style="1595" customWidth="1"/>
    <col min="6" max="6" width="10.00390625" style="1596" customWidth="1"/>
    <col min="7" max="8" width="10.00390625" style="0" customWidth="1"/>
  </cols>
  <sheetData>
    <row r="1" spans="1:9" ht="12.75">
      <c r="A1" s="1727" t="s">
        <v>47</v>
      </c>
      <c r="B1" s="1727"/>
      <c r="C1" s="1727"/>
      <c r="D1" s="1727"/>
      <c r="E1" s="1727"/>
      <c r="F1" s="1727"/>
      <c r="G1" s="1727"/>
      <c r="H1" s="1727"/>
      <c r="I1" s="74"/>
    </row>
    <row r="2" spans="1:9" ht="15.75">
      <c r="A2" s="1706" t="s">
        <v>819</v>
      </c>
      <c r="B2" s="1706"/>
      <c r="C2" s="1706"/>
      <c r="D2" s="1706"/>
      <c r="E2" s="1706"/>
      <c r="F2" s="1706"/>
      <c r="G2" s="1706"/>
      <c r="H2" s="1706"/>
      <c r="I2" s="74"/>
    </row>
    <row r="3" spans="1:8" ht="15.75">
      <c r="A3" s="1706"/>
      <c r="B3" s="1706"/>
      <c r="C3" s="1706"/>
      <c r="D3" s="1706"/>
      <c r="E3" s="1706"/>
      <c r="F3" s="1706"/>
      <c r="G3" s="1706"/>
      <c r="H3" s="1706"/>
    </row>
    <row r="4" spans="1:8" ht="13.5" thickBot="1">
      <c r="A4" s="1902" t="s">
        <v>279</v>
      </c>
      <c r="B4" s="1902"/>
      <c r="C4" s="1902"/>
      <c r="D4" s="1902"/>
      <c r="E4" s="1902"/>
      <c r="F4" s="1902"/>
      <c r="G4" s="1902"/>
      <c r="H4" s="1902"/>
    </row>
    <row r="5" spans="1:8" ht="13.5" thickTop="1">
      <c r="A5" s="1903" t="s">
        <v>636</v>
      </c>
      <c r="B5" s="1905" t="s">
        <v>637</v>
      </c>
      <c r="C5" s="104"/>
      <c r="D5" s="104"/>
      <c r="E5" s="104"/>
      <c r="F5" s="104"/>
      <c r="G5" s="1907" t="s">
        <v>811</v>
      </c>
      <c r="H5" s="1908"/>
    </row>
    <row r="6" spans="1:8" ht="12.75">
      <c r="A6" s="1904"/>
      <c r="B6" s="1906"/>
      <c r="C6" s="313">
        <v>2011</v>
      </c>
      <c r="D6" s="313">
        <v>2012</v>
      </c>
      <c r="E6" s="313">
        <v>2012</v>
      </c>
      <c r="F6" s="313">
        <v>2013</v>
      </c>
      <c r="G6" s="1909" t="s">
        <v>1500</v>
      </c>
      <c r="H6" s="1910"/>
    </row>
    <row r="7" spans="1:8" ht="12.75">
      <c r="A7" s="1904"/>
      <c r="B7" s="1906"/>
      <c r="C7" s="530" t="s">
        <v>593</v>
      </c>
      <c r="D7" s="530" t="s">
        <v>1354</v>
      </c>
      <c r="E7" s="530" t="s">
        <v>593</v>
      </c>
      <c r="F7" s="530" t="s">
        <v>1354</v>
      </c>
      <c r="G7" s="95" t="s">
        <v>520</v>
      </c>
      <c r="H7" s="146" t="s">
        <v>365</v>
      </c>
    </row>
    <row r="8" spans="1:12" ht="12.75">
      <c r="A8" s="517">
        <v>1</v>
      </c>
      <c r="B8" s="518" t="s">
        <v>385</v>
      </c>
      <c r="C8" s="506">
        <f>SUM(C9:C13)</f>
        <v>120340.683</v>
      </c>
      <c r="D8" s="506">
        <f>SUM(D9:D13)</f>
        <v>123840.68299999999</v>
      </c>
      <c r="E8" s="506">
        <f>SUM(E9:E13)</f>
        <v>131624.10700000002</v>
      </c>
      <c r="F8" s="506">
        <f>SUM(F9:F13)</f>
        <v>131624.107</v>
      </c>
      <c r="G8" s="506">
        <f>D8-C8</f>
        <v>3499.9999999999854</v>
      </c>
      <c r="H8" s="519">
        <f>F8-E8</f>
        <v>0</v>
      </c>
      <c r="I8" s="102"/>
      <c r="J8" s="102"/>
      <c r="K8" s="102"/>
      <c r="L8" s="102"/>
    </row>
    <row r="9" spans="1:12" ht="12.75">
      <c r="A9" s="107"/>
      <c r="B9" s="205" t="s">
        <v>386</v>
      </c>
      <c r="C9" s="507">
        <v>28178.933</v>
      </c>
      <c r="D9" s="507">
        <v>19088.933</v>
      </c>
      <c r="E9" s="507">
        <v>25072.932</v>
      </c>
      <c r="F9" s="507">
        <v>17724.432</v>
      </c>
      <c r="G9" s="103">
        <f aca="true" t="shared" si="0" ref="G9:G44">D9-C9</f>
        <v>-9090</v>
      </c>
      <c r="H9" s="206">
        <f aca="true" t="shared" si="1" ref="H9:H44">F9-E9</f>
        <v>-7348.5</v>
      </c>
      <c r="I9" s="102"/>
      <c r="J9" s="102"/>
      <c r="K9" s="72"/>
      <c r="L9" s="72"/>
    </row>
    <row r="10" spans="1:12" ht="12.75">
      <c r="A10" s="107"/>
      <c r="B10" s="205" t="s">
        <v>387</v>
      </c>
      <c r="C10" s="507">
        <v>86461.1</v>
      </c>
      <c r="D10" s="507">
        <v>100387.775</v>
      </c>
      <c r="E10" s="507">
        <v>102049.2</v>
      </c>
      <c r="F10" s="507">
        <v>110945.2</v>
      </c>
      <c r="G10" s="103">
        <f t="shared" si="0"/>
        <v>13926.674999999988</v>
      </c>
      <c r="H10" s="206">
        <f t="shared" si="1"/>
        <v>8896</v>
      </c>
      <c r="I10" s="102"/>
      <c r="J10" s="102"/>
      <c r="K10" s="72"/>
      <c r="L10" s="72"/>
    </row>
    <row r="11" spans="1:12" ht="12.75">
      <c r="A11" s="105"/>
      <c r="B11" s="205" t="s">
        <v>147</v>
      </c>
      <c r="C11" s="103">
        <v>1760.95</v>
      </c>
      <c r="D11" s="507">
        <v>2507.275</v>
      </c>
      <c r="E11" s="103">
        <v>2794.975</v>
      </c>
      <c r="F11" s="507">
        <v>1508.925</v>
      </c>
      <c r="G11" s="103">
        <f t="shared" si="0"/>
        <v>746.325</v>
      </c>
      <c r="H11" s="206">
        <f t="shared" si="1"/>
        <v>-1286.05</v>
      </c>
      <c r="I11" s="102"/>
      <c r="J11" s="102"/>
      <c r="K11" s="72"/>
      <c r="L11" s="72"/>
    </row>
    <row r="12" spans="1:12" ht="12.75">
      <c r="A12" s="106"/>
      <c r="B12" s="205" t="s">
        <v>148</v>
      </c>
      <c r="C12" s="103">
        <v>922.4</v>
      </c>
      <c r="D12" s="507">
        <v>909.9</v>
      </c>
      <c r="E12" s="103">
        <v>1664.5</v>
      </c>
      <c r="F12" s="507">
        <v>1365.55</v>
      </c>
      <c r="G12" s="103">
        <f t="shared" si="0"/>
        <v>-12.5</v>
      </c>
      <c r="H12" s="206">
        <f t="shared" si="1"/>
        <v>-298.95000000000005</v>
      </c>
      <c r="I12" s="102"/>
      <c r="J12" s="102"/>
      <c r="K12" s="72"/>
      <c r="L12" s="72"/>
    </row>
    <row r="13" spans="1:12" ht="12.75">
      <c r="A13" s="107"/>
      <c r="B13" s="205" t="s">
        <v>149</v>
      </c>
      <c r="C13" s="507">
        <v>3017.3</v>
      </c>
      <c r="D13" s="507">
        <v>946.8</v>
      </c>
      <c r="E13" s="507">
        <v>42.5</v>
      </c>
      <c r="F13" s="507">
        <v>80</v>
      </c>
      <c r="G13" s="103">
        <f t="shared" si="0"/>
        <v>-2070.5</v>
      </c>
      <c r="H13" s="206">
        <f t="shared" si="1"/>
        <v>37.5</v>
      </c>
      <c r="I13" s="102"/>
      <c r="J13" s="102"/>
      <c r="K13" s="72"/>
      <c r="L13" s="72"/>
    </row>
    <row r="14" spans="1:12" ht="13.5">
      <c r="A14" s="520">
        <v>2</v>
      </c>
      <c r="B14" s="203" t="s">
        <v>945</v>
      </c>
      <c r="C14" s="101">
        <f>SUM(C15:C19)</f>
        <v>43519.4</v>
      </c>
      <c r="D14" s="101">
        <f>SUM(D15:D19)</f>
        <v>47019.4</v>
      </c>
      <c r="E14" s="101">
        <f>SUM(E15:E19)</f>
        <v>57519.4</v>
      </c>
      <c r="F14" s="101">
        <f>SUM(F15:F19)</f>
        <v>56019.40000000001</v>
      </c>
      <c r="G14" s="101">
        <f t="shared" si="0"/>
        <v>3500</v>
      </c>
      <c r="H14" s="204">
        <f t="shared" si="1"/>
        <v>-1499.9999999999927</v>
      </c>
      <c r="I14" s="102"/>
      <c r="J14" s="102"/>
      <c r="K14" s="102"/>
      <c r="L14" s="102"/>
    </row>
    <row r="15" spans="1:12" ht="12.75">
      <c r="A15" s="105"/>
      <c r="B15" s="205" t="s">
        <v>386</v>
      </c>
      <c r="C15" s="103">
        <v>348.15</v>
      </c>
      <c r="D15" s="507">
        <v>368.15</v>
      </c>
      <c r="E15" s="103">
        <v>382</v>
      </c>
      <c r="F15" s="507">
        <v>383.2</v>
      </c>
      <c r="G15" s="103">
        <f t="shared" si="0"/>
        <v>20</v>
      </c>
      <c r="H15" s="206">
        <f t="shared" si="1"/>
        <v>1.1999999999999886</v>
      </c>
      <c r="I15" s="102"/>
      <c r="J15" s="102"/>
      <c r="K15" s="72"/>
      <c r="L15" s="72"/>
    </row>
    <row r="16" spans="1:12" ht="12.75">
      <c r="A16" s="106"/>
      <c r="B16" s="205" t="s">
        <v>387</v>
      </c>
      <c r="C16" s="508">
        <v>19322.175</v>
      </c>
      <c r="D16" s="507">
        <v>21262.175</v>
      </c>
      <c r="E16" s="508">
        <v>26780.575</v>
      </c>
      <c r="F16" s="507">
        <v>26390.575</v>
      </c>
      <c r="G16" s="103">
        <f t="shared" si="0"/>
        <v>1940</v>
      </c>
      <c r="H16" s="206">
        <f t="shared" si="1"/>
        <v>-390</v>
      </c>
      <c r="I16" s="102"/>
      <c r="J16" s="102"/>
      <c r="K16" s="72"/>
      <c r="L16" s="72"/>
    </row>
    <row r="17" spans="1:12" ht="12.75">
      <c r="A17" s="107"/>
      <c r="B17" s="205" t="s">
        <v>147</v>
      </c>
      <c r="C17" s="507">
        <v>814.075</v>
      </c>
      <c r="D17" s="508">
        <v>949.075</v>
      </c>
      <c r="E17" s="507">
        <v>1712.175</v>
      </c>
      <c r="F17" s="508">
        <v>1525.675</v>
      </c>
      <c r="G17" s="103">
        <f t="shared" si="0"/>
        <v>135</v>
      </c>
      <c r="H17" s="206">
        <f t="shared" si="1"/>
        <v>-186.5</v>
      </c>
      <c r="I17" s="102"/>
      <c r="J17" s="102"/>
      <c r="K17" s="72"/>
      <c r="L17" s="72"/>
    </row>
    <row r="18" spans="1:12" ht="12.75">
      <c r="A18" s="106"/>
      <c r="B18" s="205" t="s">
        <v>148</v>
      </c>
      <c r="C18" s="507">
        <v>1462.8</v>
      </c>
      <c r="D18" s="508">
        <v>1467.8</v>
      </c>
      <c r="E18" s="507">
        <v>1872.45</v>
      </c>
      <c r="F18" s="508">
        <v>1679.45</v>
      </c>
      <c r="G18" s="103">
        <f t="shared" si="0"/>
        <v>5</v>
      </c>
      <c r="H18" s="206">
        <f t="shared" si="1"/>
        <v>-193</v>
      </c>
      <c r="I18" s="102"/>
      <c r="J18" s="102"/>
      <c r="K18" s="72"/>
      <c r="L18" s="72"/>
    </row>
    <row r="19" spans="1:12" ht="12.75">
      <c r="A19" s="105"/>
      <c r="B19" s="205" t="s">
        <v>149</v>
      </c>
      <c r="C19" s="508">
        <v>21572.2</v>
      </c>
      <c r="D19" s="507">
        <v>22972.2</v>
      </c>
      <c r="E19" s="508">
        <v>26772.2</v>
      </c>
      <c r="F19" s="507">
        <v>26040.500000000004</v>
      </c>
      <c r="G19" s="103">
        <f t="shared" si="0"/>
        <v>1400</v>
      </c>
      <c r="H19" s="206">
        <f t="shared" si="1"/>
        <v>-731.6999999999971</v>
      </c>
      <c r="I19" s="102"/>
      <c r="J19" s="102"/>
      <c r="K19" s="72"/>
      <c r="L19" s="72"/>
    </row>
    <row r="20" spans="1:12" ht="12.75">
      <c r="A20" s="105">
        <v>3</v>
      </c>
      <c r="B20" s="203" t="s">
        <v>388</v>
      </c>
      <c r="C20" s="101">
        <f>SUM(C21:C25)</f>
        <v>10680</v>
      </c>
      <c r="D20" s="101">
        <f>SUM(D21:D25)</f>
        <v>10680</v>
      </c>
      <c r="E20" s="101">
        <f>SUM(E21:E25)</f>
        <v>15680</v>
      </c>
      <c r="F20" s="101">
        <f>SUM(F21:F25)</f>
        <v>15680</v>
      </c>
      <c r="G20" s="101">
        <f t="shared" si="0"/>
        <v>0</v>
      </c>
      <c r="H20" s="204">
        <f t="shared" si="1"/>
        <v>0</v>
      </c>
      <c r="I20" s="102"/>
      <c r="J20" s="102"/>
      <c r="K20" s="102"/>
      <c r="L20" s="102"/>
    </row>
    <row r="21" spans="1:12" ht="12.75">
      <c r="A21" s="106"/>
      <c r="B21" s="205" t="s">
        <v>386</v>
      </c>
      <c r="C21" s="507">
        <v>7.56</v>
      </c>
      <c r="D21" s="508">
        <v>14.46</v>
      </c>
      <c r="E21" s="507">
        <v>14.96</v>
      </c>
      <c r="F21" s="507">
        <v>16.76</v>
      </c>
      <c r="G21" s="103">
        <f t="shared" si="0"/>
        <v>6.900000000000001</v>
      </c>
      <c r="H21" s="206">
        <f t="shared" si="1"/>
        <v>1.8000000000000007</v>
      </c>
      <c r="I21" s="102"/>
      <c r="J21" s="102"/>
      <c r="K21" s="72"/>
      <c r="L21" s="72"/>
    </row>
    <row r="22" spans="1:12" ht="12.75">
      <c r="A22" s="106"/>
      <c r="B22" s="205" t="s">
        <v>387</v>
      </c>
      <c r="C22" s="507">
        <v>0</v>
      </c>
      <c r="D22" s="508">
        <v>0</v>
      </c>
      <c r="E22" s="507">
        <v>0</v>
      </c>
      <c r="F22" s="507">
        <v>0</v>
      </c>
      <c r="G22" s="103">
        <f t="shared" si="0"/>
        <v>0</v>
      </c>
      <c r="H22" s="206">
        <f t="shared" si="1"/>
        <v>0</v>
      </c>
      <c r="I22" s="102"/>
      <c r="J22" s="102"/>
      <c r="K22" s="72"/>
      <c r="L22" s="72"/>
    </row>
    <row r="23" spans="1:12" ht="12.75">
      <c r="A23" s="106"/>
      <c r="B23" s="205" t="s">
        <v>147</v>
      </c>
      <c r="C23" s="508">
        <v>0</v>
      </c>
      <c r="D23" s="507">
        <v>0</v>
      </c>
      <c r="E23" s="508">
        <v>0</v>
      </c>
      <c r="F23" s="507">
        <v>0</v>
      </c>
      <c r="G23" s="103">
        <f t="shared" si="0"/>
        <v>0</v>
      </c>
      <c r="H23" s="206">
        <f t="shared" si="1"/>
        <v>0</v>
      </c>
      <c r="I23" s="102"/>
      <c r="J23" s="102"/>
      <c r="K23" s="72"/>
      <c r="L23" s="72"/>
    </row>
    <row r="24" spans="1:12" ht="12.75">
      <c r="A24" s="107"/>
      <c r="B24" s="205" t="s">
        <v>148</v>
      </c>
      <c r="C24" s="507">
        <v>0</v>
      </c>
      <c r="D24" s="507">
        <v>0</v>
      </c>
      <c r="E24" s="507">
        <v>0</v>
      </c>
      <c r="F24" s="507">
        <v>0.31</v>
      </c>
      <c r="G24" s="103">
        <f t="shared" si="0"/>
        <v>0</v>
      </c>
      <c r="H24" s="206">
        <f t="shared" si="1"/>
        <v>0.31</v>
      </c>
      <c r="I24" s="102"/>
      <c r="J24" s="102"/>
      <c r="K24" s="72"/>
      <c r="L24" s="72"/>
    </row>
    <row r="25" spans="1:12" ht="12.75">
      <c r="A25" s="106"/>
      <c r="B25" s="205" t="s">
        <v>149</v>
      </c>
      <c r="C25" s="507">
        <v>10672.44</v>
      </c>
      <c r="D25" s="507">
        <v>10665.54</v>
      </c>
      <c r="E25" s="507">
        <v>15665.04</v>
      </c>
      <c r="F25" s="507">
        <v>15662.93</v>
      </c>
      <c r="G25" s="103">
        <f t="shared" si="0"/>
        <v>-6.899999999999636</v>
      </c>
      <c r="H25" s="206">
        <f t="shared" si="1"/>
        <v>-2.110000000000582</v>
      </c>
      <c r="I25" s="102"/>
      <c r="J25" s="102"/>
      <c r="K25" s="72"/>
      <c r="L25" s="72"/>
    </row>
    <row r="26" spans="1:12" ht="12.75">
      <c r="A26" s="105">
        <v>4</v>
      </c>
      <c r="B26" s="203" t="s">
        <v>389</v>
      </c>
      <c r="C26" s="101">
        <f>SUM(C27:C31)</f>
        <v>4630.274</v>
      </c>
      <c r="D26" s="101">
        <f>SUM(D27:D31)</f>
        <v>4630.274</v>
      </c>
      <c r="E26" s="101">
        <f>SUM(E27:E31)</f>
        <v>4139.097</v>
      </c>
      <c r="F26" s="101">
        <f>SUM(F27:F31)</f>
        <v>4139.097</v>
      </c>
      <c r="G26" s="101">
        <f t="shared" si="0"/>
        <v>0</v>
      </c>
      <c r="H26" s="204">
        <f t="shared" si="1"/>
        <v>0</v>
      </c>
      <c r="I26" s="102"/>
      <c r="J26" s="102"/>
      <c r="K26" s="102"/>
      <c r="L26" s="102"/>
    </row>
    <row r="27" spans="1:12" ht="15">
      <c r="A27" s="105"/>
      <c r="B27" s="205" t="s">
        <v>390</v>
      </c>
      <c r="C27" s="507">
        <v>3136.673</v>
      </c>
      <c r="D27" s="103">
        <v>3226.215</v>
      </c>
      <c r="E27" s="507">
        <v>2753.319</v>
      </c>
      <c r="F27" s="521">
        <v>2767.389</v>
      </c>
      <c r="G27" s="103">
        <f t="shared" si="0"/>
        <v>89.54200000000037</v>
      </c>
      <c r="H27" s="206">
        <f t="shared" si="1"/>
        <v>14.070000000000164</v>
      </c>
      <c r="I27" s="102"/>
      <c r="J27" s="102"/>
      <c r="K27" s="72"/>
      <c r="L27" s="72"/>
    </row>
    <row r="28" spans="1:12" ht="15">
      <c r="A28" s="105"/>
      <c r="B28" s="205" t="s">
        <v>387</v>
      </c>
      <c r="C28" s="103">
        <v>0</v>
      </c>
      <c r="D28" s="509">
        <v>0</v>
      </c>
      <c r="E28" s="103">
        <v>0</v>
      </c>
      <c r="F28" s="521">
        <v>0</v>
      </c>
      <c r="G28" s="103">
        <f t="shared" si="0"/>
        <v>0</v>
      </c>
      <c r="H28" s="206">
        <f t="shared" si="1"/>
        <v>0</v>
      </c>
      <c r="I28" s="102"/>
      <c r="J28" s="102"/>
      <c r="K28" s="72"/>
      <c r="L28" s="72"/>
    </row>
    <row r="29" spans="1:12" ht="15">
      <c r="A29" s="108"/>
      <c r="B29" s="205" t="s">
        <v>147</v>
      </c>
      <c r="C29" s="103">
        <v>0</v>
      </c>
      <c r="D29" s="508">
        <v>0</v>
      </c>
      <c r="E29" s="103">
        <v>0</v>
      </c>
      <c r="F29" s="522">
        <v>0</v>
      </c>
      <c r="G29" s="103">
        <f t="shared" si="0"/>
        <v>0</v>
      </c>
      <c r="H29" s="206">
        <f t="shared" si="1"/>
        <v>0</v>
      </c>
      <c r="I29" s="102"/>
      <c r="J29" s="102"/>
      <c r="K29" s="72"/>
      <c r="L29" s="72"/>
    </row>
    <row r="30" spans="1:12" ht="15">
      <c r="A30" s="109"/>
      <c r="B30" s="205" t="s">
        <v>148</v>
      </c>
      <c r="C30" s="508">
        <v>0</v>
      </c>
      <c r="D30" s="507">
        <v>0</v>
      </c>
      <c r="E30" s="508">
        <v>0</v>
      </c>
      <c r="F30" s="522">
        <v>49.981</v>
      </c>
      <c r="G30" s="103">
        <f t="shared" si="0"/>
        <v>0</v>
      </c>
      <c r="H30" s="206">
        <f t="shared" si="1"/>
        <v>49.981</v>
      </c>
      <c r="I30" s="102"/>
      <c r="J30" s="102"/>
      <c r="K30" s="72"/>
      <c r="L30" s="72"/>
    </row>
    <row r="31" spans="1:12" ht="15">
      <c r="A31" s="108"/>
      <c r="B31" s="205" t="s">
        <v>149</v>
      </c>
      <c r="C31" s="508">
        <v>1493.6010000000006</v>
      </c>
      <c r="D31" s="507">
        <v>1404.0590000000002</v>
      </c>
      <c r="E31" s="508">
        <v>1385.7779999999998</v>
      </c>
      <c r="F31" s="522">
        <v>1321.7269999999996</v>
      </c>
      <c r="G31" s="103">
        <f t="shared" si="0"/>
        <v>-89.54200000000037</v>
      </c>
      <c r="H31" s="206">
        <f t="shared" si="1"/>
        <v>-64.05100000000016</v>
      </c>
      <c r="J31" s="102"/>
      <c r="K31" s="72"/>
      <c r="L31" s="72"/>
    </row>
    <row r="32" spans="1:12" ht="15">
      <c r="A32" s="109"/>
      <c r="B32" s="207" t="s">
        <v>391</v>
      </c>
      <c r="C32" s="507">
        <v>7.38</v>
      </c>
      <c r="D32" s="507">
        <v>7.38</v>
      </c>
      <c r="E32" s="507">
        <v>16.04</v>
      </c>
      <c r="F32" s="522">
        <v>16.02</v>
      </c>
      <c r="G32" s="101">
        <f t="shared" si="0"/>
        <v>0</v>
      </c>
      <c r="H32" s="204">
        <f t="shared" si="1"/>
        <v>-0.019999999999999574</v>
      </c>
      <c r="J32" s="102"/>
      <c r="K32" s="72"/>
      <c r="L32" s="72"/>
    </row>
    <row r="33" spans="1:12" ht="12.75">
      <c r="A33" s="135">
        <v>5</v>
      </c>
      <c r="B33" s="523" t="s">
        <v>392</v>
      </c>
      <c r="C33" s="101">
        <f>SUM(C34:C36)</f>
        <v>158.033</v>
      </c>
      <c r="D33" s="101">
        <f>SUM(D34:D36)</f>
        <v>157.6</v>
      </c>
      <c r="E33" s="101">
        <f>SUM(E34:E36)</f>
        <v>157.6</v>
      </c>
      <c r="F33" s="101">
        <f>SUM(F34:F36)</f>
        <v>0</v>
      </c>
      <c r="G33" s="101">
        <f t="shared" si="0"/>
        <v>-0.4329999999999927</v>
      </c>
      <c r="H33" s="204">
        <f t="shared" si="1"/>
        <v>-157.6</v>
      </c>
      <c r="I33" s="102"/>
      <c r="J33" s="102"/>
      <c r="K33" s="102"/>
      <c r="L33" s="102"/>
    </row>
    <row r="34" spans="1:10" ht="12.75">
      <c r="A34" s="129"/>
      <c r="B34" s="39" t="s">
        <v>393</v>
      </c>
      <c r="C34" s="103">
        <v>0</v>
      </c>
      <c r="D34" s="103">
        <v>0</v>
      </c>
      <c r="E34" s="103">
        <v>0</v>
      </c>
      <c r="F34" s="103">
        <v>0</v>
      </c>
      <c r="G34" s="103">
        <f t="shared" si="0"/>
        <v>0</v>
      </c>
      <c r="H34" s="206">
        <f t="shared" si="1"/>
        <v>0</v>
      </c>
      <c r="J34" s="102"/>
    </row>
    <row r="35" spans="1:10" ht="12.75">
      <c r="A35" s="129"/>
      <c r="B35" s="39" t="s">
        <v>394</v>
      </c>
      <c r="C35" s="103">
        <v>157.6</v>
      </c>
      <c r="D35" s="103">
        <v>157.6</v>
      </c>
      <c r="E35" s="103">
        <v>157.6</v>
      </c>
      <c r="F35" s="103">
        <v>0</v>
      </c>
      <c r="G35" s="103">
        <f t="shared" si="0"/>
        <v>0</v>
      </c>
      <c r="H35" s="206">
        <f t="shared" si="1"/>
        <v>-157.6</v>
      </c>
      <c r="J35" s="102"/>
    </row>
    <row r="36" spans="1:10" ht="12.75">
      <c r="A36" s="129"/>
      <c r="B36" s="39" t="s">
        <v>395</v>
      </c>
      <c r="C36" s="103">
        <v>0.433</v>
      </c>
      <c r="D36" s="103">
        <v>0</v>
      </c>
      <c r="E36" s="103">
        <v>0</v>
      </c>
      <c r="F36" s="103">
        <v>0</v>
      </c>
      <c r="G36" s="103">
        <f t="shared" si="0"/>
        <v>-0.433</v>
      </c>
      <c r="H36" s="206">
        <f t="shared" si="1"/>
        <v>0</v>
      </c>
      <c r="J36" s="102"/>
    </row>
    <row r="37" spans="1:10" ht="12.75">
      <c r="A37" s="135">
        <v>6</v>
      </c>
      <c r="B37" s="523" t="s">
        <v>396</v>
      </c>
      <c r="C37" s="101">
        <v>20765</v>
      </c>
      <c r="D37" s="101">
        <v>-9909.1</v>
      </c>
      <c r="E37" s="101">
        <v>-2372.8</v>
      </c>
      <c r="F37" s="101">
        <f>F38</f>
        <v>-44317.1</v>
      </c>
      <c r="G37" s="101">
        <f t="shared" si="0"/>
        <v>-30674.1</v>
      </c>
      <c r="H37" s="204">
        <f t="shared" si="1"/>
        <v>-41944.299999999996</v>
      </c>
      <c r="J37" s="102"/>
    </row>
    <row r="38" spans="1:10" ht="12.75">
      <c r="A38" s="129"/>
      <c r="B38" s="39" t="s">
        <v>386</v>
      </c>
      <c r="C38" s="103">
        <v>20765</v>
      </c>
      <c r="D38" s="103">
        <v>-9909.1</v>
      </c>
      <c r="E38" s="103">
        <v>-2360.1</v>
      </c>
      <c r="F38" s="103">
        <v>-44317.1</v>
      </c>
      <c r="G38" s="103">
        <f t="shared" si="0"/>
        <v>-30674.1</v>
      </c>
      <c r="H38" s="206">
        <f t="shared" si="1"/>
        <v>-41957</v>
      </c>
      <c r="J38" s="102"/>
    </row>
    <row r="39" spans="1:12" ht="14.25">
      <c r="A39" s="135"/>
      <c r="B39" s="524" t="s">
        <v>397</v>
      </c>
      <c r="C39" s="101">
        <f>SUM(C40:C44)</f>
        <v>200093.39</v>
      </c>
      <c r="D39" s="101">
        <f>SUM(D40:D44)</f>
        <v>176418.85700000002</v>
      </c>
      <c r="E39" s="101">
        <f>SUM(E40:E44)</f>
        <v>206760.10400000002</v>
      </c>
      <c r="F39" s="101">
        <f>SUM(F40:F44)</f>
        <v>163145.50400000002</v>
      </c>
      <c r="G39" s="525">
        <f t="shared" si="0"/>
        <v>-23674.532999999996</v>
      </c>
      <c r="H39" s="531">
        <f t="shared" si="1"/>
        <v>-43614.600000000006</v>
      </c>
      <c r="I39" s="102"/>
      <c r="J39" s="102"/>
      <c r="K39" s="102"/>
      <c r="L39" s="102"/>
    </row>
    <row r="40" spans="1:10" ht="12.75">
      <c r="A40" s="129"/>
      <c r="B40" s="39" t="s">
        <v>386</v>
      </c>
      <c r="C40" s="103">
        <v>52436.316000000006</v>
      </c>
      <c r="D40" s="103">
        <v>12788.658000000001</v>
      </c>
      <c r="E40" s="103">
        <v>25863.111</v>
      </c>
      <c r="F40" s="103">
        <v>-23425.319</v>
      </c>
      <c r="G40" s="103">
        <f t="shared" si="0"/>
        <v>-39647.658</v>
      </c>
      <c r="H40" s="206">
        <f t="shared" si="1"/>
        <v>-49288.43</v>
      </c>
      <c r="J40" s="102"/>
    </row>
    <row r="41" spans="1:10" ht="12.75">
      <c r="A41" s="129"/>
      <c r="B41" s="39" t="s">
        <v>387</v>
      </c>
      <c r="C41" s="103">
        <v>105940.87500000001</v>
      </c>
      <c r="D41" s="103">
        <v>121807.55</v>
      </c>
      <c r="E41" s="103">
        <v>128987.375</v>
      </c>
      <c r="F41" s="103">
        <v>137335.775</v>
      </c>
      <c r="G41" s="103">
        <f t="shared" si="0"/>
        <v>15866.674999999988</v>
      </c>
      <c r="H41" s="206">
        <f t="shared" si="1"/>
        <v>8348.399999999994</v>
      </c>
      <c r="J41" s="102"/>
    </row>
    <row r="42" spans="1:10" ht="12.75">
      <c r="A42" s="129"/>
      <c r="B42" s="39" t="s">
        <v>147</v>
      </c>
      <c r="C42" s="103">
        <v>2575.025</v>
      </c>
      <c r="D42" s="103">
        <v>3456.3500000000004</v>
      </c>
      <c r="E42" s="103">
        <v>4507.15</v>
      </c>
      <c r="F42" s="103">
        <v>3034.6</v>
      </c>
      <c r="G42" s="103">
        <f t="shared" si="0"/>
        <v>881.3250000000003</v>
      </c>
      <c r="H42" s="206">
        <f t="shared" si="1"/>
        <v>-1472.5499999999997</v>
      </c>
      <c r="J42" s="102"/>
    </row>
    <row r="43" spans="1:10" ht="12.75">
      <c r="A43" s="129"/>
      <c r="B43" s="39" t="s">
        <v>148</v>
      </c>
      <c r="C43" s="103">
        <v>2385.2</v>
      </c>
      <c r="D43" s="103">
        <v>2377.7</v>
      </c>
      <c r="E43" s="103">
        <v>3536.95</v>
      </c>
      <c r="F43" s="103">
        <v>3095.291</v>
      </c>
      <c r="G43" s="103">
        <f t="shared" si="0"/>
        <v>-7.5</v>
      </c>
      <c r="H43" s="206">
        <f t="shared" si="1"/>
        <v>-441.65899999999965</v>
      </c>
      <c r="J43" s="102"/>
    </row>
    <row r="44" spans="1:10" ht="13.5" thickBot="1">
      <c r="A44" s="526"/>
      <c r="B44" s="527" t="s">
        <v>149</v>
      </c>
      <c r="C44" s="528">
        <v>36755.974</v>
      </c>
      <c r="D44" s="528">
        <v>35988.599</v>
      </c>
      <c r="E44" s="528">
        <v>43865.518000000004</v>
      </c>
      <c r="F44" s="528">
        <v>43105.15700000001</v>
      </c>
      <c r="G44" s="528">
        <f t="shared" si="0"/>
        <v>-767.375</v>
      </c>
      <c r="H44" s="529">
        <f t="shared" si="1"/>
        <v>-760.3609999999971</v>
      </c>
      <c r="J44" s="102"/>
    </row>
    <row r="45" ht="13.5" thickTop="1"/>
    <row r="48" spans="3:8" ht="12.75">
      <c r="C48" s="1597"/>
      <c r="D48" s="1597"/>
      <c r="E48" s="1597"/>
      <c r="F48" s="1597"/>
      <c r="G48" s="1597"/>
      <c r="H48" s="1597"/>
    </row>
    <row r="51" spans="3:8" ht="12.75">
      <c r="C51" s="1598"/>
      <c r="D51" s="1598"/>
      <c r="E51" s="1598"/>
      <c r="F51" s="1598"/>
      <c r="G51" s="1598"/>
      <c r="H51" s="1598"/>
    </row>
    <row r="54" spans="3:8" ht="12.75">
      <c r="C54" s="1598"/>
      <c r="D54" s="1598"/>
      <c r="E54" s="1598"/>
      <c r="F54" s="1598"/>
      <c r="G54" s="1598"/>
      <c r="H54" s="1598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17" t="s">
        <v>48</v>
      </c>
      <c r="C1" s="1917"/>
      <c r="D1" s="1917"/>
      <c r="E1" s="1917"/>
      <c r="F1" s="1917"/>
      <c r="G1" s="1917"/>
    </row>
    <row r="2" spans="2:7" ht="15.75">
      <c r="B2" s="1918" t="s">
        <v>786</v>
      </c>
      <c r="C2" s="1918"/>
      <c r="D2" s="1918"/>
      <c r="E2" s="1918"/>
      <c r="F2" s="1918"/>
      <c r="G2" s="1918"/>
    </row>
    <row r="3" spans="2:7" ht="15.75" customHeight="1">
      <c r="B3" s="1914" t="s">
        <v>1491</v>
      </c>
      <c r="C3" s="1914"/>
      <c r="D3" s="1914"/>
      <c r="E3" s="1914"/>
      <c r="F3" s="1914"/>
      <c r="G3" s="1914"/>
    </row>
    <row r="4" spans="2:7" ht="13.5" thickBot="1">
      <c r="B4" s="55" t="s">
        <v>481</v>
      </c>
      <c r="C4" s="55"/>
      <c r="D4" s="55"/>
      <c r="E4" s="208"/>
      <c r="F4" s="55"/>
      <c r="G4" s="322" t="s">
        <v>85</v>
      </c>
    </row>
    <row r="5" spans="2:7" ht="15" customHeight="1" thickTop="1">
      <c r="B5" s="1919"/>
      <c r="C5" s="1921" t="s">
        <v>807</v>
      </c>
      <c r="D5" s="1923" t="s">
        <v>40</v>
      </c>
      <c r="E5" s="1923" t="s">
        <v>384</v>
      </c>
      <c r="F5" s="1925" t="s">
        <v>834</v>
      </c>
      <c r="G5" s="1926"/>
    </row>
    <row r="6" spans="2:7" ht="15" customHeight="1">
      <c r="B6" s="1920"/>
      <c r="C6" s="1922"/>
      <c r="D6" s="1924"/>
      <c r="E6" s="1924"/>
      <c r="F6" s="218" t="s">
        <v>520</v>
      </c>
      <c r="G6" s="211" t="s">
        <v>365</v>
      </c>
    </row>
    <row r="7" spans="2:7" ht="15" customHeight="1">
      <c r="B7" s="213"/>
      <c r="C7" s="58"/>
      <c r="D7" s="209"/>
      <c r="E7" s="209"/>
      <c r="F7" s="219"/>
      <c r="G7" s="212"/>
    </row>
    <row r="8" spans="2:7" ht="15" customHeight="1">
      <c r="B8" s="214" t="s">
        <v>680</v>
      </c>
      <c r="C8" s="1278">
        <v>37538.799999999996</v>
      </c>
      <c r="D8" s="1278">
        <v>42586</v>
      </c>
      <c r="E8" s="1278">
        <v>44983.560130000005</v>
      </c>
      <c r="F8" s="1278">
        <v>13.445288608053545</v>
      </c>
      <c r="G8" s="1465">
        <v>5.629925632837086</v>
      </c>
    </row>
    <row r="9" spans="2:7" ht="15" customHeight="1">
      <c r="B9" s="215"/>
      <c r="C9" s="1278"/>
      <c r="D9" s="1278"/>
      <c r="E9" s="1278"/>
      <c r="F9" s="1278"/>
      <c r="G9" s="1465"/>
    </row>
    <row r="10" spans="2:7" ht="15" customHeight="1">
      <c r="B10" s="215" t="s">
        <v>681</v>
      </c>
      <c r="C10" s="1279">
        <v>24891.699999999997</v>
      </c>
      <c r="D10" s="1279">
        <v>28133.4</v>
      </c>
      <c r="E10" s="1279">
        <v>28935.766654000003</v>
      </c>
      <c r="F10" s="1279">
        <v>13.023216574199452</v>
      </c>
      <c r="G10" s="1466">
        <v>2.8520074146743752</v>
      </c>
    </row>
    <row r="11" spans="2:7" ht="15" customHeight="1">
      <c r="B11" s="216" t="s">
        <v>682</v>
      </c>
      <c r="C11" s="1280">
        <v>12647.099999999999</v>
      </c>
      <c r="D11" s="1280">
        <v>14452.599999999999</v>
      </c>
      <c r="E11" s="1280">
        <v>16047.793476</v>
      </c>
      <c r="F11" s="1280">
        <v>14.276000031627817</v>
      </c>
      <c r="G11" s="1467">
        <v>11.037415247083587</v>
      </c>
    </row>
    <row r="12" spans="2:7" ht="15" customHeight="1">
      <c r="B12" s="213"/>
      <c r="C12" s="1279"/>
      <c r="D12" s="1279"/>
      <c r="E12" s="1279"/>
      <c r="F12" s="1278"/>
      <c r="G12" s="1465"/>
    </row>
    <row r="13" spans="2:7" ht="15" customHeight="1">
      <c r="B13" s="214" t="s">
        <v>683</v>
      </c>
      <c r="C13" s="1278">
        <v>218108.5</v>
      </c>
      <c r="D13" s="1278">
        <v>254949.1</v>
      </c>
      <c r="E13" s="1278">
        <v>316205.18343</v>
      </c>
      <c r="F13" s="1278">
        <v>16.890951063346904</v>
      </c>
      <c r="G13" s="1465">
        <v>24.026789437577918</v>
      </c>
    </row>
    <row r="14" spans="2:7" ht="15" customHeight="1">
      <c r="B14" s="215"/>
      <c r="C14" s="1278"/>
      <c r="D14" s="1278"/>
      <c r="E14" s="1278"/>
      <c r="F14" s="1278"/>
      <c r="G14" s="1465"/>
    </row>
    <row r="15" spans="2:7" ht="15" customHeight="1">
      <c r="B15" s="215" t="s">
        <v>684</v>
      </c>
      <c r="C15" s="1279">
        <v>147639.80000000002</v>
      </c>
      <c r="D15" s="1279">
        <v>164708.2</v>
      </c>
      <c r="E15" s="1279">
        <v>207635.511884</v>
      </c>
      <c r="F15" s="1279">
        <v>11.560839285883603</v>
      </c>
      <c r="G15" s="1466">
        <v>26.062644048080188</v>
      </c>
    </row>
    <row r="16" spans="2:7" ht="15" customHeight="1">
      <c r="B16" s="216" t="s">
        <v>685</v>
      </c>
      <c r="C16" s="1280">
        <v>70468.7</v>
      </c>
      <c r="D16" s="1280">
        <v>90240.9</v>
      </c>
      <c r="E16" s="1280">
        <v>108569.671546</v>
      </c>
      <c r="F16" s="1280">
        <v>28.058130772953092</v>
      </c>
      <c r="G16" s="1467">
        <v>20.310936112117673</v>
      </c>
    </row>
    <row r="17" spans="2:7" ht="15" customHeight="1">
      <c r="B17" s="213"/>
      <c r="C17" s="1278"/>
      <c r="D17" s="1278"/>
      <c r="E17" s="1278"/>
      <c r="F17" s="1278"/>
      <c r="G17" s="1465"/>
    </row>
    <row r="18" spans="2:7" ht="15" customHeight="1">
      <c r="B18" s="214" t="s">
        <v>686</v>
      </c>
      <c r="C18" s="1278">
        <v>-180569.7</v>
      </c>
      <c r="D18" s="1278">
        <v>-212363.1</v>
      </c>
      <c r="E18" s="1278">
        <v>-271221.6233</v>
      </c>
      <c r="F18" s="1278">
        <v>17.607272981015072</v>
      </c>
      <c r="G18" s="1465">
        <v>27.71598422701493</v>
      </c>
    </row>
    <row r="19" spans="2:7" ht="15" customHeight="1">
      <c r="B19" s="215"/>
      <c r="C19" s="1279"/>
      <c r="D19" s="1279"/>
      <c r="E19" s="1279"/>
      <c r="F19" s="1278"/>
      <c r="G19" s="1465"/>
    </row>
    <row r="20" spans="2:7" ht="15" customHeight="1">
      <c r="B20" s="215" t="s">
        <v>687</v>
      </c>
      <c r="C20" s="1279">
        <v>-122748.10000000002</v>
      </c>
      <c r="D20" s="1279">
        <v>-136574.80000000002</v>
      </c>
      <c r="E20" s="1279">
        <v>-178699.74523</v>
      </c>
      <c r="F20" s="1279">
        <v>11.264288408537482</v>
      </c>
      <c r="G20" s="1466">
        <v>30.84386375085299</v>
      </c>
    </row>
    <row r="21" spans="2:7" ht="15" customHeight="1">
      <c r="B21" s="216" t="s">
        <v>688</v>
      </c>
      <c r="C21" s="1280">
        <v>-57821.6</v>
      </c>
      <c r="D21" s="1280">
        <v>-75788.29999999999</v>
      </c>
      <c r="E21" s="1280">
        <v>-92521.87806999999</v>
      </c>
      <c r="F21" s="1280">
        <v>31.07264413298836</v>
      </c>
      <c r="G21" s="1467">
        <v>22.079368543693434</v>
      </c>
    </row>
    <row r="22" spans="2:7" ht="15" customHeight="1">
      <c r="B22" s="213"/>
      <c r="C22" s="1279"/>
      <c r="D22" s="1279"/>
      <c r="E22" s="1279"/>
      <c r="F22" s="1278"/>
      <c r="G22" s="1465"/>
    </row>
    <row r="23" spans="2:7" ht="15" customHeight="1">
      <c r="B23" s="214" t="s">
        <v>689</v>
      </c>
      <c r="C23" s="1278">
        <v>255647.3</v>
      </c>
      <c r="D23" s="1278">
        <v>297535.1</v>
      </c>
      <c r="E23" s="1278">
        <v>361188.74356000003</v>
      </c>
      <c r="F23" s="1278">
        <v>16.38499604728858</v>
      </c>
      <c r="G23" s="1465">
        <v>21.3936586170842</v>
      </c>
    </row>
    <row r="24" spans="2:7" ht="15" customHeight="1">
      <c r="B24" s="215"/>
      <c r="C24" s="1279"/>
      <c r="D24" s="1279"/>
      <c r="E24" s="1279"/>
      <c r="F24" s="1278"/>
      <c r="G24" s="1465"/>
    </row>
    <row r="25" spans="2:7" ht="15" customHeight="1">
      <c r="B25" s="215" t="s">
        <v>687</v>
      </c>
      <c r="C25" s="1279">
        <v>172531.5</v>
      </c>
      <c r="D25" s="1279">
        <v>192841.6</v>
      </c>
      <c r="E25" s="1279">
        <v>236571.278538</v>
      </c>
      <c r="F25" s="1279">
        <v>11.77182137754555</v>
      </c>
      <c r="G25" s="1466">
        <v>22.676475686781288</v>
      </c>
    </row>
    <row r="26" spans="2:7" ht="15" customHeight="1" thickBot="1">
      <c r="B26" s="217" t="s">
        <v>688</v>
      </c>
      <c r="C26" s="1468">
        <v>83115.79999999999</v>
      </c>
      <c r="D26" s="1468">
        <v>104693.5</v>
      </c>
      <c r="E26" s="1468">
        <v>124617.465022</v>
      </c>
      <c r="F26" s="1468">
        <v>25.961008616893565</v>
      </c>
      <c r="G26" s="1469">
        <v>19.030756467211447</v>
      </c>
    </row>
    <row r="27" spans="2:7" ht="13.5" thickTop="1">
      <c r="B27" s="55"/>
      <c r="C27" s="55"/>
      <c r="D27" s="56"/>
      <c r="E27" s="56"/>
      <c r="F27" s="55"/>
      <c r="G27" s="55"/>
    </row>
    <row r="28" spans="2:7" ht="12.75">
      <c r="B28" s="55"/>
      <c r="C28" s="55"/>
      <c r="D28" s="208"/>
      <c r="E28" s="208"/>
      <c r="F28" s="55"/>
      <c r="G28" s="55"/>
    </row>
    <row r="29" spans="2:7" ht="12.75">
      <c r="B29" s="55"/>
      <c r="C29" s="56"/>
      <c r="D29" s="56"/>
      <c r="E29" s="210"/>
      <c r="F29" s="55"/>
      <c r="G29" s="55"/>
    </row>
    <row r="30" spans="2:7" ht="15" customHeight="1">
      <c r="B30" s="813" t="s">
        <v>675</v>
      </c>
      <c r="C30" s="1282">
        <v>17.211066968962694</v>
      </c>
      <c r="D30" s="1282">
        <v>16.703726351652154</v>
      </c>
      <c r="E30" s="1283">
        <v>14.22606664509605</v>
      </c>
      <c r="F30" s="55"/>
      <c r="G30" s="55"/>
    </row>
    <row r="31" spans="2:7" ht="15" customHeight="1">
      <c r="B31" s="814" t="s">
        <v>690</v>
      </c>
      <c r="C31" s="1283">
        <v>16.859749200418854</v>
      </c>
      <c r="D31" s="1284">
        <v>17.080752506554013</v>
      </c>
      <c r="E31" s="1283">
        <v>13.935846711118272</v>
      </c>
      <c r="F31" s="55"/>
      <c r="G31" s="55"/>
    </row>
    <row r="32" spans="2:7" ht="15" customHeight="1">
      <c r="B32" s="815" t="s">
        <v>691</v>
      </c>
      <c r="C32" s="1281">
        <v>17.94711694695659</v>
      </c>
      <c r="D32" s="1285">
        <v>16.01557608578815</v>
      </c>
      <c r="E32" s="1281">
        <v>14.78110161657871</v>
      </c>
      <c r="F32" s="55"/>
      <c r="G32" s="55"/>
    </row>
    <row r="33" spans="2:7" ht="15" customHeight="1">
      <c r="B33" s="1911" t="s">
        <v>853</v>
      </c>
      <c r="C33" s="1915"/>
      <c r="D33" s="1915"/>
      <c r="E33" s="1916"/>
      <c r="F33" s="55"/>
      <c r="G33" s="55"/>
    </row>
    <row r="34" spans="2:7" ht="15" customHeight="1">
      <c r="B34" s="816" t="s">
        <v>690</v>
      </c>
      <c r="C34" s="1286">
        <v>66.30925868701183</v>
      </c>
      <c r="D34" s="1286">
        <v>66.06255576950171</v>
      </c>
      <c r="E34" s="1286">
        <v>64.32520363078696</v>
      </c>
      <c r="F34" s="55"/>
      <c r="G34" s="55"/>
    </row>
    <row r="35" spans="2:7" ht="15" customHeight="1">
      <c r="B35" s="817" t="s">
        <v>691</v>
      </c>
      <c r="C35" s="1287">
        <v>33.69074131298816</v>
      </c>
      <c r="D35" s="1287">
        <v>33.93744423049828</v>
      </c>
      <c r="E35" s="1287">
        <v>35.67479636921303</v>
      </c>
      <c r="F35" s="55"/>
      <c r="G35" s="55"/>
    </row>
    <row r="36" spans="2:7" ht="15" customHeight="1">
      <c r="B36" s="1911" t="s">
        <v>854</v>
      </c>
      <c r="C36" s="1912"/>
      <c r="D36" s="1912"/>
      <c r="E36" s="1913"/>
      <c r="F36" s="55"/>
      <c r="G36" s="55"/>
    </row>
    <row r="37" spans="2:7" ht="15" customHeight="1">
      <c r="B37" s="816" t="s">
        <v>690</v>
      </c>
      <c r="C37" s="1288">
        <v>67.69098865931407</v>
      </c>
      <c r="D37" s="1288">
        <v>64.60434651465724</v>
      </c>
      <c r="E37" s="1288">
        <v>65.6648033506906</v>
      </c>
      <c r="F37" s="55"/>
      <c r="G37" s="55"/>
    </row>
    <row r="38" spans="2:7" ht="15" customHeight="1">
      <c r="B38" s="817" t="s">
        <v>691</v>
      </c>
      <c r="C38" s="1289">
        <v>32.30901134068594</v>
      </c>
      <c r="D38" s="1289">
        <v>35.39565348534276</v>
      </c>
      <c r="E38" s="1289">
        <v>34.3351966493094</v>
      </c>
      <c r="F38" s="55"/>
      <c r="G38" s="55"/>
    </row>
    <row r="39" spans="2:7" ht="15" customHeight="1">
      <c r="B39" s="1911" t="s">
        <v>855</v>
      </c>
      <c r="C39" s="1912"/>
      <c r="D39" s="1912"/>
      <c r="E39" s="1913"/>
      <c r="F39" s="55"/>
      <c r="G39" s="55"/>
    </row>
    <row r="40" spans="2:7" ht="15" customHeight="1">
      <c r="B40" s="816" t="s">
        <v>690</v>
      </c>
      <c r="C40" s="1290">
        <v>67.97823776635838</v>
      </c>
      <c r="D40" s="1290">
        <v>64.31192613029289</v>
      </c>
      <c r="E40" s="1290">
        <v>65.88698314527048</v>
      </c>
      <c r="F40" s="55"/>
      <c r="G40" s="55"/>
    </row>
    <row r="41" spans="2:7" ht="15" customHeight="1">
      <c r="B41" s="817" t="s">
        <v>691</v>
      </c>
      <c r="C41" s="1291">
        <v>32.02176223364163</v>
      </c>
      <c r="D41" s="1291">
        <v>35.68807386970712</v>
      </c>
      <c r="E41" s="1291">
        <v>34.113016854729516</v>
      </c>
      <c r="F41" s="55"/>
      <c r="G41" s="55"/>
    </row>
    <row r="42" spans="2:7" ht="15" customHeight="1">
      <c r="B42" s="1911" t="s">
        <v>856</v>
      </c>
      <c r="C42" s="1912"/>
      <c r="D42" s="1912"/>
      <c r="E42" s="1913"/>
      <c r="F42" s="55"/>
      <c r="G42" s="55"/>
    </row>
    <row r="43" spans="2:7" ht="15" customHeight="1">
      <c r="B43" s="816" t="s">
        <v>690</v>
      </c>
      <c r="C43" s="1292">
        <v>67.48809785982485</v>
      </c>
      <c r="D43" s="1292">
        <v>64.81305903068244</v>
      </c>
      <c r="E43" s="1292">
        <v>65.49796546987385</v>
      </c>
      <c r="F43" s="55"/>
      <c r="G43" s="55"/>
    </row>
    <row r="44" spans="2:7" ht="15" customHeight="1">
      <c r="B44" s="817" t="s">
        <v>691</v>
      </c>
      <c r="C44" s="1293">
        <v>32.51190214017515</v>
      </c>
      <c r="D44" s="1293">
        <v>35.18694096931757</v>
      </c>
      <c r="E44" s="1293">
        <v>34.50203453012615</v>
      </c>
      <c r="F44" s="55"/>
      <c r="G44" s="55"/>
    </row>
    <row r="45" spans="2:7" ht="15" customHeight="1">
      <c r="B45" s="1911" t="s">
        <v>857</v>
      </c>
      <c r="C45" s="1912"/>
      <c r="D45" s="1912"/>
      <c r="E45" s="1913"/>
      <c r="F45" s="55"/>
      <c r="G45" s="55"/>
    </row>
    <row r="46" spans="2:7" ht="15" customHeight="1">
      <c r="B46" s="818" t="s">
        <v>692</v>
      </c>
      <c r="C46" s="1295">
        <v>14.683824159300723</v>
      </c>
      <c r="D46" s="1295">
        <v>14.31293316317974</v>
      </c>
      <c r="E46" s="1295">
        <v>12.454308427950057</v>
      </c>
      <c r="F46" s="55"/>
      <c r="G46" s="55"/>
    </row>
    <row r="47" spans="2:7" ht="15" customHeight="1">
      <c r="B47" s="815" t="s">
        <v>693</v>
      </c>
      <c r="C47" s="1294">
        <v>85.31617584069929</v>
      </c>
      <c r="D47" s="1294">
        <v>85.68706683682026</v>
      </c>
      <c r="E47" s="1294">
        <v>87.54569157204993</v>
      </c>
      <c r="F47" s="55"/>
      <c r="G47" s="55"/>
    </row>
    <row r="48" spans="2:7" ht="12.75">
      <c r="B48" s="55" t="s">
        <v>966</v>
      </c>
      <c r="C48" s="55"/>
      <c r="D48" s="55"/>
      <c r="E48" s="55"/>
      <c r="F48" s="55"/>
      <c r="G48" s="55"/>
    </row>
    <row r="49" spans="2:7" ht="12.75">
      <c r="B49" s="55" t="s">
        <v>67</v>
      </c>
      <c r="C49" s="55"/>
      <c r="D49" s="55"/>
      <c r="E49" s="55"/>
      <c r="F49" s="55"/>
      <c r="G49" s="55"/>
    </row>
    <row r="50" spans="2:7" ht="12.75">
      <c r="B50" s="55" t="s">
        <v>68</v>
      </c>
      <c r="C50" s="55"/>
      <c r="D50" s="55"/>
      <c r="E50" s="55"/>
      <c r="F50" s="55"/>
      <c r="G50" s="55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27" t="s">
        <v>1000</v>
      </c>
      <c r="C1" s="1928"/>
      <c r="D1" s="1928"/>
      <c r="E1" s="1928"/>
      <c r="F1" s="1928"/>
      <c r="G1" s="1928"/>
      <c r="H1" s="1929"/>
    </row>
    <row r="2" spans="2:8" ht="15" customHeight="1">
      <c r="B2" s="1930" t="s">
        <v>553</v>
      </c>
      <c r="C2" s="1931"/>
      <c r="D2" s="1931"/>
      <c r="E2" s="1931"/>
      <c r="F2" s="1931"/>
      <c r="G2" s="1931"/>
      <c r="H2" s="1932"/>
    </row>
    <row r="3" spans="2:8" ht="15" customHeight="1" thickBot="1">
      <c r="B3" s="1933" t="s">
        <v>279</v>
      </c>
      <c r="C3" s="1934"/>
      <c r="D3" s="1934"/>
      <c r="E3" s="1934"/>
      <c r="F3" s="1934"/>
      <c r="G3" s="1934"/>
      <c r="H3" s="1935"/>
    </row>
    <row r="4" spans="2:8" ht="15" customHeight="1" thickTop="1">
      <c r="B4" s="1453"/>
      <c r="C4" s="1454"/>
      <c r="D4" s="1936" t="s">
        <v>1350</v>
      </c>
      <c r="E4" s="1936"/>
      <c r="F4" s="1936"/>
      <c r="G4" s="1937" t="s">
        <v>834</v>
      </c>
      <c r="H4" s="1938"/>
    </row>
    <row r="5" spans="2:8" ht="15" customHeight="1">
      <c r="B5" s="222"/>
      <c r="C5" s="220"/>
      <c r="D5" s="221" t="s">
        <v>807</v>
      </c>
      <c r="E5" s="221" t="s">
        <v>43</v>
      </c>
      <c r="F5" s="221" t="s">
        <v>44</v>
      </c>
      <c r="G5" s="221" t="s">
        <v>520</v>
      </c>
      <c r="H5" s="223" t="s">
        <v>365</v>
      </c>
    </row>
    <row r="6" spans="2:8" ht="15" customHeight="1">
      <c r="B6" s="1455"/>
      <c r="C6" s="1296" t="s">
        <v>858</v>
      </c>
      <c r="D6" s="1296">
        <v>19074.272000000008</v>
      </c>
      <c r="E6" s="1296">
        <v>24230.957</v>
      </c>
      <c r="F6" s="1296">
        <v>26250.24744499999</v>
      </c>
      <c r="G6" s="1297">
        <v>27.03476704117456</v>
      </c>
      <c r="H6" s="1456">
        <v>8.333515036158047</v>
      </c>
    </row>
    <row r="7" spans="2:8" ht="15" customHeight="1">
      <c r="B7" s="1457">
        <v>1</v>
      </c>
      <c r="C7" s="1298" t="s">
        <v>169</v>
      </c>
      <c r="D7" s="1299">
        <v>216.672</v>
      </c>
      <c r="E7" s="1299">
        <v>162.65699999999998</v>
      </c>
      <c r="F7" s="1299">
        <v>250.18247200000005</v>
      </c>
      <c r="G7" s="1299">
        <v>-24.929386353566684</v>
      </c>
      <c r="H7" s="1458">
        <v>53.80984033887265</v>
      </c>
    </row>
    <row r="8" spans="2:8" ht="15" customHeight="1">
      <c r="B8" s="1457">
        <v>2</v>
      </c>
      <c r="C8" s="1298" t="s">
        <v>170</v>
      </c>
      <c r="D8" s="1299">
        <v>0</v>
      </c>
      <c r="E8" s="1299">
        <v>0</v>
      </c>
      <c r="F8" s="1299">
        <v>0.5</v>
      </c>
      <c r="G8" s="1299" t="s">
        <v>831</v>
      </c>
      <c r="H8" s="1458" t="s">
        <v>831</v>
      </c>
    </row>
    <row r="9" spans="2:8" ht="15" customHeight="1">
      <c r="B9" s="1457">
        <v>3</v>
      </c>
      <c r="C9" s="1298" t="s">
        <v>171</v>
      </c>
      <c r="D9" s="1299">
        <v>34.599999999999994</v>
      </c>
      <c r="E9" s="1299">
        <v>57.3</v>
      </c>
      <c r="F9" s="1299">
        <v>146.04567799999998</v>
      </c>
      <c r="G9" s="1299">
        <v>65.606936416185</v>
      </c>
      <c r="H9" s="1458">
        <v>154.87901919720767</v>
      </c>
    </row>
    <row r="10" spans="2:8" ht="15" customHeight="1">
      <c r="B10" s="1457">
        <v>4</v>
      </c>
      <c r="C10" s="1298" t="s">
        <v>172</v>
      </c>
      <c r="D10" s="1299">
        <v>4.9</v>
      </c>
      <c r="E10" s="1299">
        <v>39.49999999999999</v>
      </c>
      <c r="F10" s="1299">
        <v>1.3284000000000002</v>
      </c>
      <c r="G10" s="1299">
        <v>706.1224489795917</v>
      </c>
      <c r="H10" s="1458">
        <v>-96.63696202531645</v>
      </c>
    </row>
    <row r="11" spans="2:8" ht="15" customHeight="1">
      <c r="B11" s="1457">
        <v>5</v>
      </c>
      <c r="C11" s="1298" t="s">
        <v>174</v>
      </c>
      <c r="D11" s="1299">
        <v>1184.4</v>
      </c>
      <c r="E11" s="1299">
        <v>1540.6</v>
      </c>
      <c r="F11" s="1299">
        <v>2111.2683199999997</v>
      </c>
      <c r="G11" s="1299">
        <v>30.074299223235357</v>
      </c>
      <c r="H11" s="1458">
        <v>37.04195248604438</v>
      </c>
    </row>
    <row r="12" spans="2:8" ht="15" customHeight="1">
      <c r="B12" s="1457">
        <v>6</v>
      </c>
      <c r="C12" s="1298" t="s">
        <v>175</v>
      </c>
      <c r="D12" s="1299">
        <v>705.4</v>
      </c>
      <c r="E12" s="1299">
        <v>557</v>
      </c>
      <c r="F12" s="1299">
        <v>0</v>
      </c>
      <c r="G12" s="1299">
        <v>-21.037709101219164</v>
      </c>
      <c r="H12" s="1458">
        <v>-100</v>
      </c>
    </row>
    <row r="13" spans="2:8" ht="15" customHeight="1">
      <c r="B13" s="1457">
        <v>7</v>
      </c>
      <c r="C13" s="1298" t="s">
        <v>176</v>
      </c>
      <c r="D13" s="1299">
        <v>40.3</v>
      </c>
      <c r="E13" s="1299">
        <v>13.6</v>
      </c>
      <c r="F13" s="1299">
        <v>8.994301</v>
      </c>
      <c r="G13" s="1299">
        <v>-66.2531017369727</v>
      </c>
      <c r="H13" s="1458">
        <v>-33.865433823529415</v>
      </c>
    </row>
    <row r="14" spans="2:8" ht="15" customHeight="1">
      <c r="B14" s="1457">
        <v>8</v>
      </c>
      <c r="C14" s="1298" t="s">
        <v>177</v>
      </c>
      <c r="D14" s="1299">
        <v>35.6</v>
      </c>
      <c r="E14" s="1299">
        <v>3.7</v>
      </c>
      <c r="F14" s="1299">
        <v>0</v>
      </c>
      <c r="G14" s="1299">
        <v>-89.6067415730337</v>
      </c>
      <c r="H14" s="1458">
        <v>-100</v>
      </c>
    </row>
    <row r="15" spans="2:8" ht="15" customHeight="1">
      <c r="B15" s="1457">
        <v>9</v>
      </c>
      <c r="C15" s="1298" t="s">
        <v>178</v>
      </c>
      <c r="D15" s="1299">
        <v>16.6</v>
      </c>
      <c r="E15" s="1299">
        <v>40.6</v>
      </c>
      <c r="F15" s="1299">
        <v>22.272467</v>
      </c>
      <c r="G15" s="1299">
        <v>144.57831325301203</v>
      </c>
      <c r="H15" s="1458">
        <v>-45.141706896551725</v>
      </c>
    </row>
    <row r="16" spans="2:8" ht="15" customHeight="1">
      <c r="B16" s="1457">
        <v>10</v>
      </c>
      <c r="C16" s="1298" t="s">
        <v>179</v>
      </c>
      <c r="D16" s="1299">
        <v>144.5</v>
      </c>
      <c r="E16" s="1299">
        <v>699.9000000000001</v>
      </c>
      <c r="F16" s="1299">
        <v>715.9065939999999</v>
      </c>
      <c r="G16" s="1299">
        <v>384.35986159169556</v>
      </c>
      <c r="H16" s="1458">
        <v>2.2869829975710587</v>
      </c>
    </row>
    <row r="17" spans="2:8" ht="15" customHeight="1">
      <c r="B17" s="1457">
        <v>11</v>
      </c>
      <c r="C17" s="1298" t="s">
        <v>180</v>
      </c>
      <c r="D17" s="1299">
        <v>0.30000000000000004</v>
      </c>
      <c r="E17" s="1299">
        <v>0</v>
      </c>
      <c r="F17" s="1299">
        <v>6.90805</v>
      </c>
      <c r="G17" s="1299">
        <v>-100</v>
      </c>
      <c r="H17" s="1458" t="s">
        <v>831</v>
      </c>
    </row>
    <row r="18" spans="2:8" ht="15" customHeight="1">
      <c r="B18" s="1457">
        <v>12</v>
      </c>
      <c r="C18" s="1298" t="s">
        <v>181</v>
      </c>
      <c r="D18" s="1299">
        <v>383.79999999999995</v>
      </c>
      <c r="E18" s="1299">
        <v>1016.0999999999999</v>
      </c>
      <c r="F18" s="1299">
        <v>2165.788684</v>
      </c>
      <c r="G18" s="1299">
        <v>164.7472642001042</v>
      </c>
      <c r="H18" s="1458">
        <v>113.14719850408426</v>
      </c>
    </row>
    <row r="19" spans="2:8" ht="15" customHeight="1">
      <c r="B19" s="1457">
        <v>13</v>
      </c>
      <c r="C19" s="1298" t="s">
        <v>182</v>
      </c>
      <c r="D19" s="1299">
        <v>0</v>
      </c>
      <c r="E19" s="1299">
        <v>0</v>
      </c>
      <c r="F19" s="1299">
        <v>0</v>
      </c>
      <c r="G19" s="1299" t="s">
        <v>831</v>
      </c>
      <c r="H19" s="1458" t="s">
        <v>831</v>
      </c>
    </row>
    <row r="20" spans="2:8" ht="15" customHeight="1">
      <c r="B20" s="1457">
        <v>14</v>
      </c>
      <c r="C20" s="1298" t="s">
        <v>183</v>
      </c>
      <c r="D20" s="1299">
        <v>113.9</v>
      </c>
      <c r="E20" s="1299">
        <v>226.20000000000002</v>
      </c>
      <c r="F20" s="1299">
        <v>86.76992</v>
      </c>
      <c r="G20" s="1299">
        <v>98.59525899912205</v>
      </c>
      <c r="H20" s="1458">
        <v>-61.6401768346596</v>
      </c>
    </row>
    <row r="21" spans="2:8" ht="15" customHeight="1">
      <c r="B21" s="1457">
        <v>15</v>
      </c>
      <c r="C21" s="1298" t="s">
        <v>184</v>
      </c>
      <c r="D21" s="1299">
        <v>160.20000000000002</v>
      </c>
      <c r="E21" s="1299">
        <v>256.59999999999997</v>
      </c>
      <c r="F21" s="1299">
        <v>860.136725</v>
      </c>
      <c r="G21" s="1299">
        <v>60.1747815230961</v>
      </c>
      <c r="H21" s="1458">
        <v>235.20527084957132</v>
      </c>
    </row>
    <row r="22" spans="2:8" ht="15" customHeight="1">
      <c r="B22" s="1457">
        <v>16</v>
      </c>
      <c r="C22" s="1298" t="s">
        <v>185</v>
      </c>
      <c r="D22" s="1299">
        <v>14.7</v>
      </c>
      <c r="E22" s="1299">
        <v>56.89999999999999</v>
      </c>
      <c r="F22" s="1299">
        <v>15.772253000000001</v>
      </c>
      <c r="G22" s="1299">
        <v>287.0748299319728</v>
      </c>
      <c r="H22" s="1458">
        <v>-72.2807504393673</v>
      </c>
    </row>
    <row r="23" spans="2:8" ht="15" customHeight="1">
      <c r="B23" s="1457">
        <v>17</v>
      </c>
      <c r="C23" s="1298" t="s">
        <v>186</v>
      </c>
      <c r="D23" s="1299">
        <v>95.89999999999999</v>
      </c>
      <c r="E23" s="1299">
        <v>42.5</v>
      </c>
      <c r="F23" s="1299">
        <v>179.20615199999997</v>
      </c>
      <c r="G23" s="1299">
        <v>-55.683003128258605</v>
      </c>
      <c r="H23" s="1458">
        <v>321.661534117647</v>
      </c>
    </row>
    <row r="24" spans="2:8" ht="15" customHeight="1">
      <c r="B24" s="1457">
        <v>18</v>
      </c>
      <c r="C24" s="1298" t="s">
        <v>187</v>
      </c>
      <c r="D24" s="1299">
        <v>1238.4</v>
      </c>
      <c r="E24" s="1299">
        <v>1540.1000000000001</v>
      </c>
      <c r="F24" s="1299">
        <v>1756.298985</v>
      </c>
      <c r="G24" s="1299">
        <v>24.36208010335919</v>
      </c>
      <c r="H24" s="1458">
        <v>14.037983572495278</v>
      </c>
    </row>
    <row r="25" spans="2:8" ht="15" customHeight="1">
      <c r="B25" s="1457">
        <v>19</v>
      </c>
      <c r="C25" s="1298" t="s">
        <v>188</v>
      </c>
      <c r="D25" s="1299">
        <v>2324.7</v>
      </c>
      <c r="E25" s="1299">
        <v>2365</v>
      </c>
      <c r="F25" s="1299">
        <v>2502.294015</v>
      </c>
      <c r="G25" s="1299">
        <v>1.7335570181098632</v>
      </c>
      <c r="H25" s="1458">
        <v>5.805243763213525</v>
      </c>
    </row>
    <row r="26" spans="2:8" ht="15" customHeight="1">
      <c r="B26" s="1457"/>
      <c r="C26" s="1298" t="s">
        <v>218</v>
      </c>
      <c r="D26" s="1299">
        <v>480.59999999999997</v>
      </c>
      <c r="E26" s="1299">
        <v>584.0999999999999</v>
      </c>
      <c r="F26" s="1299">
        <v>0</v>
      </c>
      <c r="G26" s="1299">
        <v>21.535580524344567</v>
      </c>
      <c r="H26" s="1458">
        <v>-100</v>
      </c>
    </row>
    <row r="27" spans="2:8" ht="15" customHeight="1">
      <c r="B27" s="1457"/>
      <c r="C27" s="1298" t="s">
        <v>219</v>
      </c>
      <c r="D27" s="1299">
        <v>1035.8</v>
      </c>
      <c r="E27" s="1299">
        <v>1157</v>
      </c>
      <c r="F27" s="1299">
        <v>2253.9949619999998</v>
      </c>
      <c r="G27" s="1299">
        <v>11.701100598571173</v>
      </c>
      <c r="H27" s="1458">
        <v>94.81373915298184</v>
      </c>
    </row>
    <row r="28" spans="2:8" ht="15" customHeight="1">
      <c r="B28" s="1457"/>
      <c r="C28" s="1298" t="s">
        <v>220</v>
      </c>
      <c r="D28" s="1299">
        <v>808.3</v>
      </c>
      <c r="E28" s="1299">
        <v>623.9</v>
      </c>
      <c r="F28" s="1299">
        <v>248.29905300000001</v>
      </c>
      <c r="G28" s="1299">
        <v>-22.81331188915007</v>
      </c>
      <c r="H28" s="1458">
        <v>-60.20210722872255</v>
      </c>
    </row>
    <row r="29" spans="2:8" ht="15" customHeight="1">
      <c r="B29" s="1457">
        <v>20</v>
      </c>
      <c r="C29" s="1298" t="s">
        <v>189</v>
      </c>
      <c r="D29" s="1299">
        <v>15.100000000000001</v>
      </c>
      <c r="E29" s="1299">
        <v>133.20000000000002</v>
      </c>
      <c r="F29" s="1299">
        <v>289.128473</v>
      </c>
      <c r="G29" s="1299">
        <v>782.1192052980132</v>
      </c>
      <c r="H29" s="1458">
        <v>117.06341816816814</v>
      </c>
    </row>
    <row r="30" spans="2:8" ht="15" customHeight="1">
      <c r="B30" s="1457">
        <v>21</v>
      </c>
      <c r="C30" s="1298" t="s">
        <v>190</v>
      </c>
      <c r="D30" s="1299">
        <v>770.6000000000001</v>
      </c>
      <c r="E30" s="1299">
        <v>193.6</v>
      </c>
      <c r="F30" s="1299">
        <v>0</v>
      </c>
      <c r="G30" s="1299">
        <v>-74.87671943939787</v>
      </c>
      <c r="H30" s="1458">
        <v>-100</v>
      </c>
    </row>
    <row r="31" spans="2:8" ht="15" customHeight="1">
      <c r="B31" s="1457">
        <v>22</v>
      </c>
      <c r="C31" s="1298" t="s">
        <v>191</v>
      </c>
      <c r="D31" s="1299">
        <v>43.3</v>
      </c>
      <c r="E31" s="1299">
        <v>1.4</v>
      </c>
      <c r="F31" s="1299">
        <v>96.10334</v>
      </c>
      <c r="G31" s="1299">
        <v>-96.76674364896074</v>
      </c>
      <c r="H31" s="1458" t="s">
        <v>831</v>
      </c>
    </row>
    <row r="32" spans="2:8" ht="15" customHeight="1">
      <c r="B32" s="1457">
        <v>23</v>
      </c>
      <c r="C32" s="1298" t="s">
        <v>192</v>
      </c>
      <c r="D32" s="1299">
        <v>331.7</v>
      </c>
      <c r="E32" s="1299">
        <v>533.4</v>
      </c>
      <c r="F32" s="1299">
        <v>448.56064</v>
      </c>
      <c r="G32" s="1299">
        <v>60.807958999095575</v>
      </c>
      <c r="H32" s="1458">
        <v>-15.905391826021756</v>
      </c>
    </row>
    <row r="33" spans="2:8" ht="15" customHeight="1">
      <c r="B33" s="1457">
        <v>24</v>
      </c>
      <c r="C33" s="1298" t="s">
        <v>193</v>
      </c>
      <c r="D33" s="1299">
        <v>18.5</v>
      </c>
      <c r="E33" s="1299">
        <v>6.3</v>
      </c>
      <c r="F33" s="1299">
        <v>0</v>
      </c>
      <c r="G33" s="1299">
        <v>-65.94594594594595</v>
      </c>
      <c r="H33" s="1458">
        <v>-100</v>
      </c>
    </row>
    <row r="34" spans="2:8" ht="15" customHeight="1">
      <c r="B34" s="1457">
        <v>25</v>
      </c>
      <c r="C34" s="1298" t="s">
        <v>194</v>
      </c>
      <c r="D34" s="1299">
        <v>359.2</v>
      </c>
      <c r="E34" s="1299">
        <v>341.8</v>
      </c>
      <c r="F34" s="1299">
        <v>193.784478</v>
      </c>
      <c r="G34" s="1299">
        <v>-4.844097995545653</v>
      </c>
      <c r="H34" s="1458">
        <v>-43.30471679344646</v>
      </c>
    </row>
    <row r="35" spans="2:8" ht="15" customHeight="1">
      <c r="B35" s="1457">
        <v>26</v>
      </c>
      <c r="C35" s="1298" t="s">
        <v>195</v>
      </c>
      <c r="D35" s="1299">
        <v>306.5</v>
      </c>
      <c r="E35" s="1299">
        <v>395.9</v>
      </c>
      <c r="F35" s="1299">
        <v>395.88443000000007</v>
      </c>
      <c r="G35" s="1299">
        <v>29.16802610114192</v>
      </c>
      <c r="H35" s="1458">
        <v>-0.003932811315962681</v>
      </c>
    </row>
    <row r="36" spans="2:8" ht="15" customHeight="1">
      <c r="B36" s="1457">
        <v>27</v>
      </c>
      <c r="C36" s="1298" t="s">
        <v>196</v>
      </c>
      <c r="D36" s="1299">
        <v>4.2</v>
      </c>
      <c r="E36" s="1299">
        <v>6.4</v>
      </c>
      <c r="F36" s="1299">
        <v>0</v>
      </c>
      <c r="G36" s="1299">
        <v>52.38095238095238</v>
      </c>
      <c r="H36" s="1458">
        <v>-100</v>
      </c>
    </row>
    <row r="37" spans="2:8" ht="15" customHeight="1">
      <c r="B37" s="1457">
        <v>28</v>
      </c>
      <c r="C37" s="1298" t="s">
        <v>197</v>
      </c>
      <c r="D37" s="1299">
        <v>26.300000000000004</v>
      </c>
      <c r="E37" s="1299">
        <v>120.8</v>
      </c>
      <c r="F37" s="1299">
        <v>87.482231</v>
      </c>
      <c r="G37" s="1299">
        <v>359.3155893536121</v>
      </c>
      <c r="H37" s="1458">
        <v>-27.58093460264901</v>
      </c>
    </row>
    <row r="38" spans="2:8" ht="15" customHeight="1">
      <c r="B38" s="1457">
        <v>29</v>
      </c>
      <c r="C38" s="1298" t="s">
        <v>198</v>
      </c>
      <c r="D38" s="1299">
        <v>34.1</v>
      </c>
      <c r="E38" s="1299">
        <v>21.4</v>
      </c>
      <c r="F38" s="1299">
        <v>34.657866999999996</v>
      </c>
      <c r="G38" s="1299">
        <v>-37.243401759530805</v>
      </c>
      <c r="H38" s="1458">
        <v>61.95264953271027</v>
      </c>
    </row>
    <row r="39" spans="2:8" ht="15" customHeight="1">
      <c r="B39" s="1457">
        <v>30</v>
      </c>
      <c r="C39" s="1298" t="s">
        <v>199</v>
      </c>
      <c r="D39" s="1299">
        <v>347.6</v>
      </c>
      <c r="E39" s="1299">
        <v>380.29999999999995</v>
      </c>
      <c r="F39" s="1299">
        <v>557.216722</v>
      </c>
      <c r="G39" s="1299">
        <v>9.40736478711159</v>
      </c>
      <c r="H39" s="1458">
        <v>46.5203055482514</v>
      </c>
    </row>
    <row r="40" spans="2:8" ht="15" customHeight="1">
      <c r="B40" s="1457">
        <v>31</v>
      </c>
      <c r="C40" s="1298" t="s">
        <v>200</v>
      </c>
      <c r="D40" s="1299">
        <v>1472.1</v>
      </c>
      <c r="E40" s="1299">
        <v>2301.7</v>
      </c>
      <c r="F40" s="1299">
        <v>2747.6746630000002</v>
      </c>
      <c r="G40" s="1299">
        <v>56.35486719652195</v>
      </c>
      <c r="H40" s="1458">
        <v>19.37588143546077</v>
      </c>
    </row>
    <row r="41" spans="2:8" ht="15" customHeight="1">
      <c r="B41" s="1457">
        <v>32</v>
      </c>
      <c r="C41" s="1298" t="s">
        <v>518</v>
      </c>
      <c r="D41" s="1299">
        <v>4.6000000000000005</v>
      </c>
      <c r="E41" s="1299">
        <v>78.1</v>
      </c>
      <c r="F41" s="1299">
        <v>0.9</v>
      </c>
      <c r="G41" s="1299" t="s">
        <v>831</v>
      </c>
      <c r="H41" s="1458">
        <v>-98.84763124199743</v>
      </c>
    </row>
    <row r="42" spans="2:8" ht="15" customHeight="1">
      <c r="B42" s="1457">
        <v>33</v>
      </c>
      <c r="C42" s="1298" t="s">
        <v>201</v>
      </c>
      <c r="D42" s="1299">
        <v>0</v>
      </c>
      <c r="E42" s="1299">
        <v>0</v>
      </c>
      <c r="F42" s="1299">
        <v>18.550496</v>
      </c>
      <c r="G42" s="1299" t="s">
        <v>831</v>
      </c>
      <c r="H42" s="1458" t="s">
        <v>831</v>
      </c>
    </row>
    <row r="43" spans="2:8" ht="15" customHeight="1">
      <c r="B43" s="1457">
        <v>34</v>
      </c>
      <c r="C43" s="1298" t="s">
        <v>202</v>
      </c>
      <c r="D43" s="1299">
        <v>237.00000000000003</v>
      </c>
      <c r="E43" s="1299">
        <v>347.6</v>
      </c>
      <c r="F43" s="1299">
        <v>114.81042800000002</v>
      </c>
      <c r="G43" s="1299">
        <v>46.66666666666666</v>
      </c>
      <c r="H43" s="1458">
        <v>-66.9705327963176</v>
      </c>
    </row>
    <row r="44" spans="2:8" ht="15" customHeight="1">
      <c r="B44" s="1457">
        <v>35</v>
      </c>
      <c r="C44" s="1298" t="s">
        <v>203</v>
      </c>
      <c r="D44" s="1299">
        <v>77.4</v>
      </c>
      <c r="E44" s="1299">
        <v>73.5</v>
      </c>
      <c r="F44" s="1299">
        <v>61.84542999999999</v>
      </c>
      <c r="G44" s="1299">
        <v>-5.038759689922486</v>
      </c>
      <c r="H44" s="1458">
        <v>-15.856557823129265</v>
      </c>
    </row>
    <row r="45" spans="2:8" ht="15" customHeight="1">
      <c r="B45" s="1457">
        <v>36</v>
      </c>
      <c r="C45" s="1298" t="s">
        <v>204</v>
      </c>
      <c r="D45" s="1299">
        <v>158.6</v>
      </c>
      <c r="E45" s="1299">
        <v>159.3</v>
      </c>
      <c r="F45" s="1299">
        <v>499.40180000000004</v>
      </c>
      <c r="G45" s="1299">
        <v>0.4413619167717542</v>
      </c>
      <c r="H45" s="1458">
        <v>213.49767733835535</v>
      </c>
    </row>
    <row r="46" spans="2:8" ht="15" customHeight="1">
      <c r="B46" s="1457">
        <v>39</v>
      </c>
      <c r="C46" s="1298" t="s">
        <v>41</v>
      </c>
      <c r="D46" s="1299">
        <v>36.7</v>
      </c>
      <c r="E46" s="1299">
        <v>8.399999999999999</v>
      </c>
      <c r="F46" s="1299">
        <v>101.11042800000001</v>
      </c>
      <c r="G46" s="1299">
        <v>-77.11171662125341</v>
      </c>
      <c r="H46" s="1458" t="s">
        <v>831</v>
      </c>
    </row>
    <row r="47" spans="2:8" ht="15" customHeight="1">
      <c r="B47" s="1457">
        <v>37</v>
      </c>
      <c r="C47" s="1298" t="s">
        <v>205</v>
      </c>
      <c r="D47" s="1299">
        <v>425.69999999999993</v>
      </c>
      <c r="E47" s="1299">
        <v>849.7</v>
      </c>
      <c r="F47" s="1299">
        <v>1036.390108</v>
      </c>
      <c r="G47" s="1299">
        <v>99.60065774019267</v>
      </c>
      <c r="H47" s="1458">
        <v>21.97129669295046</v>
      </c>
    </row>
    <row r="48" spans="2:8" ht="15" customHeight="1">
      <c r="B48" s="1457">
        <v>38</v>
      </c>
      <c r="C48" s="1298" t="s">
        <v>206</v>
      </c>
      <c r="D48" s="1299">
        <v>200.70000000000002</v>
      </c>
      <c r="E48" s="1299">
        <v>230.2</v>
      </c>
      <c r="F48" s="1299">
        <v>133.533084</v>
      </c>
      <c r="G48" s="1299">
        <v>14.698555057299444</v>
      </c>
      <c r="H48" s="1458">
        <v>-41.99257862728062</v>
      </c>
    </row>
    <row r="49" spans="2:8" ht="15" customHeight="1">
      <c r="B49" s="1457">
        <v>40</v>
      </c>
      <c r="C49" s="1298" t="s">
        <v>207</v>
      </c>
      <c r="D49" s="1299">
        <v>262.2</v>
      </c>
      <c r="E49" s="1299">
        <v>154.5</v>
      </c>
      <c r="F49" s="1299">
        <v>42.402529</v>
      </c>
      <c r="G49" s="1299">
        <v>-41.075514874141874</v>
      </c>
      <c r="H49" s="1458">
        <v>-72.55499741100323</v>
      </c>
    </row>
    <row r="50" spans="2:8" ht="15" customHeight="1">
      <c r="B50" s="1457">
        <v>41</v>
      </c>
      <c r="C50" s="1298" t="s">
        <v>208</v>
      </c>
      <c r="D50" s="1299">
        <v>16.8</v>
      </c>
      <c r="E50" s="1299">
        <v>541.0999999999999</v>
      </c>
      <c r="F50" s="1299">
        <v>214.610724</v>
      </c>
      <c r="G50" s="1299" t="s">
        <v>831</v>
      </c>
      <c r="H50" s="1458">
        <v>-60.33806616152282</v>
      </c>
    </row>
    <row r="51" spans="2:8" ht="15" customHeight="1">
      <c r="B51" s="1457">
        <v>42</v>
      </c>
      <c r="C51" s="1298" t="s">
        <v>209</v>
      </c>
      <c r="D51" s="1299">
        <v>38</v>
      </c>
      <c r="E51" s="1299">
        <v>40.400000000000006</v>
      </c>
      <c r="F51" s="1299">
        <v>106.78436</v>
      </c>
      <c r="G51" s="1299">
        <v>6.315789473684234</v>
      </c>
      <c r="H51" s="1458">
        <v>164.3177227722772</v>
      </c>
    </row>
    <row r="52" spans="2:8" ht="15" customHeight="1">
      <c r="B52" s="1457">
        <v>43</v>
      </c>
      <c r="C52" s="1298" t="s">
        <v>210</v>
      </c>
      <c r="D52" s="1299">
        <v>1761.6999999999998</v>
      </c>
      <c r="E52" s="1299">
        <v>2639.9</v>
      </c>
      <c r="F52" s="1299">
        <v>3117.2014649999996</v>
      </c>
      <c r="G52" s="1299">
        <v>49.84957711301584</v>
      </c>
      <c r="H52" s="1458">
        <v>18.080285806280514</v>
      </c>
    </row>
    <row r="53" spans="2:8" ht="15" customHeight="1">
      <c r="B53" s="1457">
        <v>44</v>
      </c>
      <c r="C53" s="1298" t="s">
        <v>211</v>
      </c>
      <c r="D53" s="1299">
        <v>2159.8999999999996</v>
      </c>
      <c r="E53" s="1299">
        <v>1681.4</v>
      </c>
      <c r="F53" s="1299">
        <v>86.28338600000001</v>
      </c>
      <c r="G53" s="1299">
        <v>-22.15380341682483</v>
      </c>
      <c r="H53" s="1458">
        <v>-94.86836053288926</v>
      </c>
    </row>
    <row r="54" spans="2:8" ht="15" customHeight="1">
      <c r="B54" s="1457">
        <v>45</v>
      </c>
      <c r="C54" s="1298" t="s">
        <v>212</v>
      </c>
      <c r="D54" s="1299">
        <v>486.30000000000007</v>
      </c>
      <c r="E54" s="1299">
        <v>593.6</v>
      </c>
      <c r="F54" s="1299">
        <v>514.5339869999999</v>
      </c>
      <c r="G54" s="1299">
        <v>22.064569195969554</v>
      </c>
      <c r="H54" s="1458">
        <v>-13.319746125336948</v>
      </c>
    </row>
    <row r="55" spans="2:8" ht="15" customHeight="1">
      <c r="B55" s="1457">
        <v>46</v>
      </c>
      <c r="C55" s="1298" t="s">
        <v>213</v>
      </c>
      <c r="D55" s="1299">
        <v>0.4</v>
      </c>
      <c r="E55" s="1299">
        <v>2.1999999999999997</v>
      </c>
      <c r="F55" s="1299">
        <v>5.859481</v>
      </c>
      <c r="G55" s="1299">
        <v>449.9999999999999</v>
      </c>
      <c r="H55" s="1458">
        <v>166.34004545454547</v>
      </c>
    </row>
    <row r="56" spans="2:8" ht="15" customHeight="1">
      <c r="B56" s="1457">
        <v>47</v>
      </c>
      <c r="C56" s="1298" t="s">
        <v>214</v>
      </c>
      <c r="D56" s="1299">
        <v>31.1</v>
      </c>
      <c r="E56" s="1299">
        <v>60.99999999999999</v>
      </c>
      <c r="F56" s="1299">
        <v>56.720091000000004</v>
      </c>
      <c r="G56" s="1299">
        <v>96.14147909967843</v>
      </c>
      <c r="H56" s="1458">
        <v>-7.016244262295075</v>
      </c>
    </row>
    <row r="57" spans="2:8" ht="15" customHeight="1">
      <c r="B57" s="1457">
        <v>48</v>
      </c>
      <c r="C57" s="1298" t="s">
        <v>215</v>
      </c>
      <c r="D57" s="1299">
        <v>810.4000000000001</v>
      </c>
      <c r="E57" s="1299">
        <v>863.4000000000001</v>
      </c>
      <c r="F57" s="1299">
        <v>1605.603063</v>
      </c>
      <c r="G57" s="1299">
        <v>6.539980256663384</v>
      </c>
      <c r="H57" s="1458">
        <v>85.96282870048643</v>
      </c>
    </row>
    <row r="58" spans="2:8" ht="15" customHeight="1">
      <c r="B58" s="1457">
        <v>49</v>
      </c>
      <c r="C58" s="1298" t="s">
        <v>42</v>
      </c>
      <c r="D58" s="1299">
        <v>1922.6999999999998</v>
      </c>
      <c r="E58" s="1299">
        <v>2852.2</v>
      </c>
      <c r="F58" s="1299">
        <v>2853.540725</v>
      </c>
      <c r="G58" s="1299">
        <v>48.34347532116294</v>
      </c>
      <c r="H58" s="1458">
        <v>0.04700669658508616</v>
      </c>
    </row>
    <row r="59" spans="2:8" ht="15" customHeight="1">
      <c r="B59" s="1459"/>
      <c r="C59" s="1296" t="s">
        <v>216</v>
      </c>
      <c r="D59" s="1296">
        <v>5817.427999999989</v>
      </c>
      <c r="E59" s="1296">
        <v>3902.443000000003</v>
      </c>
      <c r="F59" s="1296">
        <v>2685.770821000009</v>
      </c>
      <c r="G59" s="1297">
        <v>-32.918069634896895</v>
      </c>
      <c r="H59" s="1456">
        <v>-31.17719282510963</v>
      </c>
    </row>
    <row r="60" spans="2:8" ht="15" customHeight="1" thickBot="1">
      <c r="B60" s="1460"/>
      <c r="C60" s="1461" t="s">
        <v>217</v>
      </c>
      <c r="D60" s="1462">
        <v>24891.699999999997</v>
      </c>
      <c r="E60" s="1462">
        <v>28133.4</v>
      </c>
      <c r="F60" s="1462">
        <v>28936.018266</v>
      </c>
      <c r="G60" s="1463">
        <v>13.023216574199452</v>
      </c>
      <c r="H60" s="1464">
        <v>2.8529017680052817</v>
      </c>
    </row>
    <row r="61" spans="2:8" ht="13.5" thickTop="1">
      <c r="B61" s="224" t="s">
        <v>859</v>
      </c>
      <c r="C61" s="225"/>
      <c r="D61" s="226"/>
      <c r="E61" s="226"/>
      <c r="F61" s="227"/>
      <c r="G61" s="228"/>
      <c r="H61" s="228"/>
    </row>
    <row r="62" spans="2:8" ht="15" customHeight="1">
      <c r="B62" s="9" t="s">
        <v>526</v>
      </c>
      <c r="C62" s="224"/>
      <c r="D62" s="224"/>
      <c r="E62" s="224"/>
      <c r="F62" s="224"/>
      <c r="G62" s="224"/>
      <c r="H62" s="224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690" t="s">
        <v>785</v>
      </c>
      <c r="C1" s="1690"/>
      <c r="D1" s="1690"/>
      <c r="E1" s="1690"/>
      <c r="F1" s="1690"/>
      <c r="G1" s="1690"/>
      <c r="H1" s="1690"/>
    </row>
    <row r="2" spans="2:8" ht="15" customHeight="1">
      <c r="B2" s="1939" t="s">
        <v>554</v>
      </c>
      <c r="C2" s="1939"/>
      <c r="D2" s="1939"/>
      <c r="E2" s="1939"/>
      <c r="F2" s="1939"/>
      <c r="G2" s="1939"/>
      <c r="H2" s="1939"/>
    </row>
    <row r="3" spans="2:8" ht="15" customHeight="1" thickBot="1">
      <c r="B3" s="1940" t="s">
        <v>279</v>
      </c>
      <c r="C3" s="1940"/>
      <c r="D3" s="1940"/>
      <c r="E3" s="1940"/>
      <c r="F3" s="1940"/>
      <c r="G3" s="1940"/>
      <c r="H3" s="1940"/>
    </row>
    <row r="4" spans="2:8" ht="15" customHeight="1" thickTop="1">
      <c r="B4" s="229"/>
      <c r="C4" s="230"/>
      <c r="D4" s="1941" t="s">
        <v>1350</v>
      </c>
      <c r="E4" s="1941"/>
      <c r="F4" s="1941"/>
      <c r="G4" s="1942" t="s">
        <v>834</v>
      </c>
      <c r="H4" s="1943"/>
    </row>
    <row r="5" spans="2:8" ht="15" customHeight="1">
      <c r="B5" s="231"/>
      <c r="C5" s="232"/>
      <c r="D5" s="233" t="s">
        <v>807</v>
      </c>
      <c r="E5" s="233" t="s">
        <v>40</v>
      </c>
      <c r="F5" s="233" t="s">
        <v>384</v>
      </c>
      <c r="G5" s="233" t="s">
        <v>520</v>
      </c>
      <c r="H5" s="234" t="s">
        <v>365</v>
      </c>
    </row>
    <row r="6" spans="2:8" ht="15" customHeight="1">
      <c r="B6" s="1444"/>
      <c r="C6" s="1301" t="s">
        <v>858</v>
      </c>
      <c r="D6" s="1302">
        <v>9626.5</v>
      </c>
      <c r="E6" s="1302">
        <v>11482</v>
      </c>
      <c r="F6" s="1302">
        <v>9536.227587</v>
      </c>
      <c r="G6" s="1302">
        <v>19.27491819456708</v>
      </c>
      <c r="H6" s="1445">
        <v>-16.94628473262499</v>
      </c>
    </row>
    <row r="7" spans="2:8" ht="15" customHeight="1">
      <c r="B7" s="1446">
        <v>1</v>
      </c>
      <c r="C7" s="1303" t="s">
        <v>221</v>
      </c>
      <c r="D7" s="1304">
        <v>238.60000000000002</v>
      </c>
      <c r="E7" s="1304">
        <v>249.39999999999998</v>
      </c>
      <c r="F7" s="1304">
        <v>148.06663700000001</v>
      </c>
      <c r="G7" s="1304">
        <v>4.526404023470221</v>
      </c>
      <c r="H7" s="1447">
        <v>-40.630859262229336</v>
      </c>
    </row>
    <row r="8" spans="2:8" ht="15" customHeight="1">
      <c r="B8" s="1446">
        <v>2</v>
      </c>
      <c r="C8" s="1303" t="s">
        <v>186</v>
      </c>
      <c r="D8" s="1304">
        <v>92.3</v>
      </c>
      <c r="E8" s="1304">
        <v>113</v>
      </c>
      <c r="F8" s="1304">
        <v>7.455758000000001</v>
      </c>
      <c r="G8" s="1304">
        <v>22.426868905742154</v>
      </c>
      <c r="H8" s="1447">
        <v>-93.40198407079646</v>
      </c>
    </row>
    <row r="9" spans="2:8" ht="15" customHeight="1">
      <c r="B9" s="1446">
        <v>3</v>
      </c>
      <c r="C9" s="1303" t="s">
        <v>222</v>
      </c>
      <c r="D9" s="1304">
        <v>225.3</v>
      </c>
      <c r="E9" s="1304">
        <v>375.2</v>
      </c>
      <c r="F9" s="1304">
        <v>123.99723900000001</v>
      </c>
      <c r="G9" s="1304">
        <v>66.53351087438969</v>
      </c>
      <c r="H9" s="1447">
        <v>-66.95169536247334</v>
      </c>
    </row>
    <row r="10" spans="2:8" ht="15" customHeight="1">
      <c r="B10" s="1446">
        <v>4</v>
      </c>
      <c r="C10" s="1303" t="s">
        <v>223</v>
      </c>
      <c r="D10" s="1304">
        <v>0</v>
      </c>
      <c r="E10" s="1304">
        <v>0</v>
      </c>
      <c r="F10" s="1304">
        <v>0.031128</v>
      </c>
      <c r="G10" s="1304" t="s">
        <v>831</v>
      </c>
      <c r="H10" s="1447" t="s">
        <v>831</v>
      </c>
    </row>
    <row r="11" spans="2:8" ht="15" customHeight="1">
      <c r="B11" s="1446">
        <v>5</v>
      </c>
      <c r="C11" s="1303" t="s">
        <v>198</v>
      </c>
      <c r="D11" s="1304">
        <v>1124.7</v>
      </c>
      <c r="E11" s="1304">
        <v>1877.1</v>
      </c>
      <c r="F11" s="1304">
        <v>1014.367021</v>
      </c>
      <c r="G11" s="1304">
        <v>66.89783942384636</v>
      </c>
      <c r="H11" s="1447">
        <v>-45.960949283469176</v>
      </c>
    </row>
    <row r="12" spans="2:8" ht="15" customHeight="1">
      <c r="B12" s="1446">
        <v>6</v>
      </c>
      <c r="C12" s="1303" t="s">
        <v>518</v>
      </c>
      <c r="D12" s="1304">
        <v>2963.1</v>
      </c>
      <c r="E12" s="1304">
        <v>1318.4</v>
      </c>
      <c r="F12" s="1304">
        <v>2233.054465</v>
      </c>
      <c r="G12" s="1304">
        <v>-55.506057844824674</v>
      </c>
      <c r="H12" s="1447">
        <v>69.37609716322814</v>
      </c>
    </row>
    <row r="13" spans="2:8" ht="15" customHeight="1">
      <c r="B13" s="1446">
        <v>7</v>
      </c>
      <c r="C13" s="1303" t="s">
        <v>224</v>
      </c>
      <c r="D13" s="1304">
        <v>1896.3000000000002</v>
      </c>
      <c r="E13" s="1304">
        <v>2802.7000000000003</v>
      </c>
      <c r="F13" s="1304">
        <v>1680.5910800000001</v>
      </c>
      <c r="G13" s="1304">
        <v>47.79834414385908</v>
      </c>
      <c r="H13" s="1447">
        <v>-40.03671174224854</v>
      </c>
    </row>
    <row r="14" spans="2:8" ht="15" customHeight="1">
      <c r="B14" s="1446">
        <v>8</v>
      </c>
      <c r="C14" s="1303" t="s">
        <v>225</v>
      </c>
      <c r="D14" s="1304">
        <v>22.3</v>
      </c>
      <c r="E14" s="1304">
        <v>28.799999999999997</v>
      </c>
      <c r="F14" s="1304">
        <v>113.02308</v>
      </c>
      <c r="G14" s="1304">
        <v>29.147982062780244</v>
      </c>
      <c r="H14" s="1447">
        <v>292.44125</v>
      </c>
    </row>
    <row r="15" spans="2:8" ht="15" customHeight="1">
      <c r="B15" s="1446">
        <v>9</v>
      </c>
      <c r="C15" s="1303" t="s">
        <v>226</v>
      </c>
      <c r="D15" s="1304">
        <v>46</v>
      </c>
      <c r="E15" s="1304">
        <v>69.9</v>
      </c>
      <c r="F15" s="1304">
        <v>43.605011000000005</v>
      </c>
      <c r="G15" s="1304">
        <v>51.956521739130466</v>
      </c>
      <c r="H15" s="1447">
        <v>-37.618010014306144</v>
      </c>
    </row>
    <row r="16" spans="2:8" ht="15" customHeight="1">
      <c r="B16" s="1446">
        <v>10</v>
      </c>
      <c r="C16" s="1303" t="s">
        <v>227</v>
      </c>
      <c r="D16" s="1304">
        <v>230.1</v>
      </c>
      <c r="E16" s="1304">
        <v>356.5</v>
      </c>
      <c r="F16" s="1304">
        <v>587.716913</v>
      </c>
      <c r="G16" s="1304">
        <v>54.93263798348545</v>
      </c>
      <c r="H16" s="1447">
        <v>64.85747910238427</v>
      </c>
    </row>
    <row r="17" spans="2:8" ht="15" customHeight="1">
      <c r="B17" s="1446">
        <v>11</v>
      </c>
      <c r="C17" s="1303" t="s">
        <v>228</v>
      </c>
      <c r="D17" s="1304">
        <v>70.9</v>
      </c>
      <c r="E17" s="1304">
        <v>169.59999999999997</v>
      </c>
      <c r="F17" s="1304">
        <v>149.989104</v>
      </c>
      <c r="G17" s="1304">
        <v>139.21015514809585</v>
      </c>
      <c r="H17" s="1447">
        <v>-11.563028301886774</v>
      </c>
    </row>
    <row r="18" spans="2:8" ht="15" customHeight="1">
      <c r="B18" s="1446">
        <v>12</v>
      </c>
      <c r="C18" s="1303" t="s">
        <v>229</v>
      </c>
      <c r="D18" s="1304">
        <v>2716.9</v>
      </c>
      <c r="E18" s="1304">
        <v>4121.400000000001</v>
      </c>
      <c r="F18" s="1304">
        <v>3434.3301509999997</v>
      </c>
      <c r="G18" s="1304">
        <v>51.694946446317516</v>
      </c>
      <c r="H18" s="1447">
        <v>-16.67078781482023</v>
      </c>
    </row>
    <row r="19" spans="2:8" ht="15" customHeight="1">
      <c r="B19" s="1444"/>
      <c r="C19" s="1301" t="s">
        <v>216</v>
      </c>
      <c r="D19" s="1305">
        <v>3020.5999999999985</v>
      </c>
      <c r="E19" s="1305">
        <v>2970.5999999999985</v>
      </c>
      <c r="F19" s="1305">
        <v>6511.724873000003</v>
      </c>
      <c r="G19" s="1302">
        <v>-1.655300271469244</v>
      </c>
      <c r="H19" s="1445">
        <v>119.20571174173585</v>
      </c>
    </row>
    <row r="20" spans="2:8" ht="15" customHeight="1" thickBot="1">
      <c r="B20" s="1448"/>
      <c r="C20" s="1449" t="s">
        <v>230</v>
      </c>
      <c r="D20" s="1450">
        <v>12647.099999999999</v>
      </c>
      <c r="E20" s="1450">
        <v>14452.599999999999</v>
      </c>
      <c r="F20" s="1450">
        <v>16047.952460000002</v>
      </c>
      <c r="G20" s="1451">
        <v>14.276000031627817</v>
      </c>
      <c r="H20" s="1452">
        <v>11.03851528444713</v>
      </c>
    </row>
    <row r="21" ht="13.5" thickTop="1">
      <c r="B21" s="9" t="s">
        <v>526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690" t="s">
        <v>930</v>
      </c>
      <c r="C1" s="1690"/>
      <c r="D1" s="1690"/>
      <c r="E1" s="1690"/>
      <c r="F1" s="1690"/>
      <c r="G1" s="1690"/>
      <c r="H1" s="1690"/>
    </row>
    <row r="2" spans="2:8" ht="15" customHeight="1">
      <c r="B2" s="1939" t="s">
        <v>967</v>
      </c>
      <c r="C2" s="1939"/>
      <c r="D2" s="1939"/>
      <c r="E2" s="1939"/>
      <c r="F2" s="1939"/>
      <c r="G2" s="1939"/>
      <c r="H2" s="1939"/>
    </row>
    <row r="3" spans="2:8" ht="15" customHeight="1" thickBot="1">
      <c r="B3" s="1940" t="s">
        <v>279</v>
      </c>
      <c r="C3" s="1940"/>
      <c r="D3" s="1940"/>
      <c r="E3" s="1940"/>
      <c r="F3" s="1940"/>
      <c r="G3" s="1940"/>
      <c r="H3" s="1940"/>
    </row>
    <row r="4" spans="2:8" ht="15" customHeight="1" thickTop="1">
      <c r="B4" s="235"/>
      <c r="C4" s="237"/>
      <c r="D4" s="1944" t="s">
        <v>1350</v>
      </c>
      <c r="E4" s="1941"/>
      <c r="F4" s="1945"/>
      <c r="G4" s="1946" t="s">
        <v>834</v>
      </c>
      <c r="H4" s="1943"/>
    </row>
    <row r="5" spans="2:8" ht="15" customHeight="1">
      <c r="B5" s="231"/>
      <c r="C5" s="238"/>
      <c r="D5" s="819" t="s">
        <v>807</v>
      </c>
      <c r="E5" s="819" t="s">
        <v>43</v>
      </c>
      <c r="F5" s="819" t="s">
        <v>44</v>
      </c>
      <c r="G5" s="819" t="s">
        <v>520</v>
      </c>
      <c r="H5" s="1434" t="s">
        <v>365</v>
      </c>
    </row>
    <row r="6" spans="2:8" ht="15" customHeight="1">
      <c r="B6" s="1435"/>
      <c r="C6" s="1306" t="s">
        <v>858</v>
      </c>
      <c r="D6" s="1308">
        <v>118746.33</v>
      </c>
      <c r="E6" s="1308">
        <v>129987.51100000001</v>
      </c>
      <c r="F6" s="1308">
        <v>168781.241051</v>
      </c>
      <c r="G6" s="1307">
        <v>9.466550250437237</v>
      </c>
      <c r="H6" s="1436">
        <v>29.844197917598393</v>
      </c>
    </row>
    <row r="7" spans="2:8" ht="15" customHeight="1">
      <c r="B7" s="1437">
        <v>1</v>
      </c>
      <c r="C7" s="1309" t="s">
        <v>231</v>
      </c>
      <c r="D7" s="1311">
        <v>1351</v>
      </c>
      <c r="E7" s="1311">
        <v>2300.1</v>
      </c>
      <c r="F7" s="1311">
        <v>4417.342543999999</v>
      </c>
      <c r="G7" s="1310">
        <v>70.25166543301259</v>
      </c>
      <c r="H7" s="1438">
        <v>92.05002147732705</v>
      </c>
    </row>
    <row r="8" spans="2:8" ht="15" customHeight="1">
      <c r="B8" s="1437">
        <v>2</v>
      </c>
      <c r="C8" s="1309" t="s">
        <v>968</v>
      </c>
      <c r="D8" s="1311">
        <v>672.196</v>
      </c>
      <c r="E8" s="1311">
        <v>674.865</v>
      </c>
      <c r="F8" s="1311">
        <v>886.6133480000001</v>
      </c>
      <c r="G8" s="1310">
        <v>0.3970568108111223</v>
      </c>
      <c r="H8" s="1438">
        <v>31.376400909811593</v>
      </c>
    </row>
    <row r="9" spans="2:8" ht="15" customHeight="1">
      <c r="B9" s="1437">
        <v>3</v>
      </c>
      <c r="C9" s="1309" t="s">
        <v>232</v>
      </c>
      <c r="D9" s="1311">
        <v>575.9</v>
      </c>
      <c r="E9" s="1311">
        <v>559</v>
      </c>
      <c r="F9" s="1311">
        <v>2040.049656</v>
      </c>
      <c r="G9" s="1310">
        <v>-2.9345372460496577</v>
      </c>
      <c r="H9" s="1438">
        <v>264.94627119856887</v>
      </c>
    </row>
    <row r="10" spans="2:8" ht="15" customHeight="1">
      <c r="B10" s="1437">
        <v>4</v>
      </c>
      <c r="C10" s="1309" t="s">
        <v>233</v>
      </c>
      <c r="D10" s="1311">
        <v>202.3</v>
      </c>
      <c r="E10" s="1311">
        <v>338.59999999999997</v>
      </c>
      <c r="F10" s="1311">
        <v>207.865076</v>
      </c>
      <c r="G10" s="1310">
        <v>67.37518536826491</v>
      </c>
      <c r="H10" s="1438">
        <v>-38.61043236857648</v>
      </c>
    </row>
    <row r="11" spans="2:8" ht="15" customHeight="1">
      <c r="B11" s="1437">
        <v>5</v>
      </c>
      <c r="C11" s="1309" t="s">
        <v>234</v>
      </c>
      <c r="D11" s="1311">
        <v>556.5</v>
      </c>
      <c r="E11" s="1311">
        <v>374.2</v>
      </c>
      <c r="F11" s="1311">
        <v>627.483531</v>
      </c>
      <c r="G11" s="1310">
        <v>-32.75831087151843</v>
      </c>
      <c r="H11" s="1438">
        <v>67.6866731694281</v>
      </c>
    </row>
    <row r="12" spans="2:8" ht="15" customHeight="1">
      <c r="B12" s="1437">
        <v>6</v>
      </c>
      <c r="C12" s="1309" t="s">
        <v>235</v>
      </c>
      <c r="D12" s="1311">
        <v>2513.4</v>
      </c>
      <c r="E12" s="1311">
        <v>1803.6</v>
      </c>
      <c r="F12" s="1311">
        <v>5187.321627000001</v>
      </c>
      <c r="G12" s="1310">
        <v>-28.240630222010026</v>
      </c>
      <c r="H12" s="1438">
        <v>187.60931620093152</v>
      </c>
    </row>
    <row r="13" spans="2:8" ht="15" customHeight="1">
      <c r="B13" s="1437">
        <v>7</v>
      </c>
      <c r="C13" s="1309" t="s">
        <v>236</v>
      </c>
      <c r="D13" s="1311">
        <v>1825</v>
      </c>
      <c r="E13" s="1311">
        <v>3161.8</v>
      </c>
      <c r="F13" s="1311">
        <v>4962.373188</v>
      </c>
      <c r="G13" s="1310">
        <v>73.24931506849316</v>
      </c>
      <c r="H13" s="1438">
        <v>56.94772559934211</v>
      </c>
    </row>
    <row r="14" spans="2:8" ht="15" customHeight="1">
      <c r="B14" s="1437">
        <v>8</v>
      </c>
      <c r="C14" s="1309" t="s">
        <v>177</v>
      </c>
      <c r="D14" s="1311">
        <v>1873.1</v>
      </c>
      <c r="E14" s="1311">
        <v>2216.4</v>
      </c>
      <c r="F14" s="1311">
        <v>1442.612578</v>
      </c>
      <c r="G14" s="1310">
        <v>18.327905611019176</v>
      </c>
      <c r="H14" s="1438">
        <v>-34.91190317632197</v>
      </c>
    </row>
    <row r="15" spans="2:8" ht="15" customHeight="1">
      <c r="B15" s="1437">
        <v>9</v>
      </c>
      <c r="C15" s="1309" t="s">
        <v>237</v>
      </c>
      <c r="D15" s="1311">
        <v>1622.1</v>
      </c>
      <c r="E15" s="1311">
        <v>2551.5</v>
      </c>
      <c r="F15" s="1311">
        <v>4118.069536</v>
      </c>
      <c r="G15" s="1310">
        <v>57.296097651192895</v>
      </c>
      <c r="H15" s="1438">
        <v>61.39798299039779</v>
      </c>
    </row>
    <row r="16" spans="2:8" ht="15" customHeight="1">
      <c r="B16" s="1437">
        <v>10</v>
      </c>
      <c r="C16" s="1309" t="s">
        <v>969</v>
      </c>
      <c r="D16" s="1311">
        <v>5394.511</v>
      </c>
      <c r="E16" s="1311">
        <v>3760.5480000000002</v>
      </c>
      <c r="F16" s="1311">
        <v>1127.4127970000002</v>
      </c>
      <c r="G16" s="1310">
        <v>-30.289362650293967</v>
      </c>
      <c r="H16" s="1438">
        <v>-70.01998652855913</v>
      </c>
    </row>
    <row r="17" spans="2:8" ht="15" customHeight="1">
      <c r="B17" s="1437">
        <v>11</v>
      </c>
      <c r="C17" s="1309" t="s">
        <v>238</v>
      </c>
      <c r="D17" s="1311">
        <v>83.7</v>
      </c>
      <c r="E17" s="1311">
        <v>99.99999999999999</v>
      </c>
      <c r="F17" s="1311">
        <v>92.60890699999999</v>
      </c>
      <c r="G17" s="1310">
        <v>19.474313022700102</v>
      </c>
      <c r="H17" s="1438">
        <v>-7.391092999999998</v>
      </c>
    </row>
    <row r="18" spans="2:8" ht="15" customHeight="1">
      <c r="B18" s="1437">
        <v>12</v>
      </c>
      <c r="C18" s="1309" t="s">
        <v>239</v>
      </c>
      <c r="D18" s="1311">
        <v>934.0999999999999</v>
      </c>
      <c r="E18" s="1311">
        <v>1029.8</v>
      </c>
      <c r="F18" s="1311">
        <v>643.903996</v>
      </c>
      <c r="G18" s="1310">
        <v>10.245155764907409</v>
      </c>
      <c r="H18" s="1438">
        <v>-37.472907749077486</v>
      </c>
    </row>
    <row r="19" spans="2:8" ht="15" customHeight="1">
      <c r="B19" s="1437">
        <v>13</v>
      </c>
      <c r="C19" s="1309" t="s">
        <v>240</v>
      </c>
      <c r="D19" s="1311">
        <v>237.40000000000003</v>
      </c>
      <c r="E19" s="1311">
        <v>390.20000000000005</v>
      </c>
      <c r="F19" s="1311">
        <v>575.5348010000001</v>
      </c>
      <c r="G19" s="1310">
        <v>64.36394271272115</v>
      </c>
      <c r="H19" s="1438">
        <v>47.497386212198876</v>
      </c>
    </row>
    <row r="20" spans="2:8" ht="15" customHeight="1">
      <c r="B20" s="1437">
        <v>14</v>
      </c>
      <c r="C20" s="1309" t="s">
        <v>241</v>
      </c>
      <c r="D20" s="1311">
        <v>349</v>
      </c>
      <c r="E20" s="1311">
        <v>804.6000000000001</v>
      </c>
      <c r="F20" s="1311">
        <v>1764.0595199999998</v>
      </c>
      <c r="G20" s="1310">
        <v>130.54441260744989</v>
      </c>
      <c r="H20" s="1438">
        <v>119.24677106636832</v>
      </c>
    </row>
    <row r="21" spans="2:8" ht="15" customHeight="1">
      <c r="B21" s="1437">
        <v>15</v>
      </c>
      <c r="C21" s="1309" t="s">
        <v>242</v>
      </c>
      <c r="D21" s="1311">
        <v>4202.1</v>
      </c>
      <c r="E21" s="1311">
        <v>3485.3999999999996</v>
      </c>
      <c r="F21" s="1311">
        <v>3714.372348</v>
      </c>
      <c r="G21" s="1310">
        <v>-17.05575783536804</v>
      </c>
      <c r="H21" s="1438">
        <v>6.569471165432958</v>
      </c>
    </row>
    <row r="22" spans="2:8" ht="15" customHeight="1">
      <c r="B22" s="1437">
        <v>16</v>
      </c>
      <c r="C22" s="1309" t="s">
        <v>243</v>
      </c>
      <c r="D22" s="1311">
        <v>506.0999999999999</v>
      </c>
      <c r="E22" s="1311">
        <v>622.8</v>
      </c>
      <c r="F22" s="1311">
        <v>744.93751</v>
      </c>
      <c r="G22" s="1310">
        <v>23.05868405453468</v>
      </c>
      <c r="H22" s="1438">
        <v>19.61103243416828</v>
      </c>
    </row>
    <row r="23" spans="2:8" ht="15" customHeight="1">
      <c r="B23" s="1437">
        <v>17</v>
      </c>
      <c r="C23" s="1309" t="s">
        <v>180</v>
      </c>
      <c r="D23" s="1311">
        <v>457.8</v>
      </c>
      <c r="E23" s="1311">
        <v>450.1000000000001</v>
      </c>
      <c r="F23" s="1311">
        <v>695.8664739999999</v>
      </c>
      <c r="G23" s="1310">
        <v>-1.6819571865443237</v>
      </c>
      <c r="H23" s="1438">
        <v>54.602638080426544</v>
      </c>
    </row>
    <row r="24" spans="2:8" ht="15" customHeight="1">
      <c r="B24" s="1437">
        <v>18</v>
      </c>
      <c r="C24" s="1309" t="s">
        <v>244</v>
      </c>
      <c r="D24" s="1311">
        <v>913.9</v>
      </c>
      <c r="E24" s="1311">
        <v>967.8000000000001</v>
      </c>
      <c r="F24" s="1311">
        <v>1296.0467970000002</v>
      </c>
      <c r="G24" s="1310">
        <v>5.897800634642763</v>
      </c>
      <c r="H24" s="1438">
        <v>33.9168006819591</v>
      </c>
    </row>
    <row r="25" spans="2:8" ht="15" customHeight="1">
      <c r="B25" s="1437">
        <v>19</v>
      </c>
      <c r="C25" s="1309" t="s">
        <v>970</v>
      </c>
      <c r="D25" s="1311">
        <v>3967.1169999999997</v>
      </c>
      <c r="E25" s="1311">
        <v>2964.291</v>
      </c>
      <c r="F25" s="1311">
        <v>3022.574112</v>
      </c>
      <c r="G25" s="1310">
        <v>-25.27845788263869</v>
      </c>
      <c r="H25" s="1438">
        <v>1.966173766340745</v>
      </c>
    </row>
    <row r="26" spans="2:8" ht="15" customHeight="1">
      <c r="B26" s="1437">
        <v>20</v>
      </c>
      <c r="C26" s="1309" t="s">
        <v>245</v>
      </c>
      <c r="D26" s="1311">
        <v>99.19999999999999</v>
      </c>
      <c r="E26" s="1311">
        <v>204.4</v>
      </c>
      <c r="F26" s="1311">
        <v>321.88341</v>
      </c>
      <c r="G26" s="1310">
        <v>106.04838709677423</v>
      </c>
      <c r="H26" s="1438">
        <v>57.47720645792563</v>
      </c>
    </row>
    <row r="27" spans="2:8" ht="15" customHeight="1">
      <c r="B27" s="1437">
        <v>21</v>
      </c>
      <c r="C27" s="1309" t="s">
        <v>246</v>
      </c>
      <c r="D27" s="1311">
        <v>460.8999999999999</v>
      </c>
      <c r="E27" s="1311">
        <v>516.4</v>
      </c>
      <c r="F27" s="1311">
        <v>532.034993</v>
      </c>
      <c r="G27" s="1310">
        <v>12.041657626383184</v>
      </c>
      <c r="H27" s="1438">
        <v>3.027690356312945</v>
      </c>
    </row>
    <row r="28" spans="2:8" ht="15" customHeight="1">
      <c r="B28" s="1437">
        <v>22</v>
      </c>
      <c r="C28" s="1309" t="s">
        <v>189</v>
      </c>
      <c r="D28" s="1311">
        <v>294.29999999999995</v>
      </c>
      <c r="E28" s="1311">
        <v>187.80000000000004</v>
      </c>
      <c r="F28" s="1311">
        <v>634.39673</v>
      </c>
      <c r="G28" s="1310">
        <v>-36.18756371049947</v>
      </c>
      <c r="H28" s="1438">
        <v>237.80443556975501</v>
      </c>
    </row>
    <row r="29" spans="2:8" ht="15" customHeight="1">
      <c r="B29" s="1437">
        <v>23</v>
      </c>
      <c r="C29" s="1309" t="s">
        <v>247</v>
      </c>
      <c r="D29" s="1311">
        <v>10879.765</v>
      </c>
      <c r="E29" s="1311">
        <v>10599.998</v>
      </c>
      <c r="F29" s="1311">
        <v>12885.630609</v>
      </c>
      <c r="G29" s="1310">
        <v>-2.5714434089339306</v>
      </c>
      <c r="H29" s="1438">
        <v>21.5625758514294</v>
      </c>
    </row>
    <row r="30" spans="2:8" ht="15" customHeight="1">
      <c r="B30" s="1437">
        <v>24</v>
      </c>
      <c r="C30" s="1309" t="s">
        <v>971</v>
      </c>
      <c r="D30" s="1311">
        <v>3277.741</v>
      </c>
      <c r="E30" s="1311">
        <v>3773.809</v>
      </c>
      <c r="F30" s="1311">
        <v>2407.268291</v>
      </c>
      <c r="G30" s="1310">
        <v>15.13444777973612</v>
      </c>
      <c r="H30" s="1438">
        <v>-36.21117838767145</v>
      </c>
    </row>
    <row r="31" spans="2:8" ht="15" customHeight="1">
      <c r="B31" s="1437">
        <v>25</v>
      </c>
      <c r="C31" s="1309" t="s">
        <v>248</v>
      </c>
      <c r="D31" s="1311">
        <v>5405.9</v>
      </c>
      <c r="E31" s="1311">
        <v>5860.5</v>
      </c>
      <c r="F31" s="1311">
        <v>7786.577813000001</v>
      </c>
      <c r="G31" s="1310">
        <v>8.409330546255035</v>
      </c>
      <c r="H31" s="1438">
        <v>32.865417848306464</v>
      </c>
    </row>
    <row r="32" spans="2:8" ht="15" customHeight="1">
      <c r="B32" s="1437">
        <v>26</v>
      </c>
      <c r="C32" s="1309" t="s">
        <v>249</v>
      </c>
      <c r="D32" s="1311">
        <v>33.599999999999994</v>
      </c>
      <c r="E32" s="1311">
        <v>42.3</v>
      </c>
      <c r="F32" s="1311">
        <v>67.215382</v>
      </c>
      <c r="G32" s="1310">
        <v>25.892857142857167</v>
      </c>
      <c r="H32" s="1438">
        <v>58.90161229314424</v>
      </c>
    </row>
    <row r="33" spans="2:8" ht="15" customHeight="1">
      <c r="B33" s="1437">
        <v>27</v>
      </c>
      <c r="C33" s="1309" t="s">
        <v>250</v>
      </c>
      <c r="D33" s="1311">
        <v>5557.200000000001</v>
      </c>
      <c r="E33" s="1311">
        <v>4754.400000000001</v>
      </c>
      <c r="F33" s="1311">
        <v>6376.587267</v>
      </c>
      <c r="G33" s="1310">
        <v>-14.446123947311591</v>
      </c>
      <c r="H33" s="1438">
        <v>34.11970526249368</v>
      </c>
    </row>
    <row r="34" spans="2:8" ht="15" customHeight="1">
      <c r="B34" s="1437">
        <v>28</v>
      </c>
      <c r="C34" s="1309" t="s">
        <v>527</v>
      </c>
      <c r="D34" s="1311">
        <v>393.79999999999995</v>
      </c>
      <c r="E34" s="1311">
        <v>223.29999999999998</v>
      </c>
      <c r="F34" s="1311">
        <v>129.575545</v>
      </c>
      <c r="G34" s="1310">
        <v>-43.29608938547486</v>
      </c>
      <c r="H34" s="1438">
        <v>-41.97243842364531</v>
      </c>
    </row>
    <row r="35" spans="2:8" ht="15" customHeight="1">
      <c r="B35" s="1437">
        <v>29</v>
      </c>
      <c r="C35" s="1309" t="s">
        <v>196</v>
      </c>
      <c r="D35" s="1311">
        <v>1270.6</v>
      </c>
      <c r="E35" s="1311">
        <v>1238.5000000000002</v>
      </c>
      <c r="F35" s="1311">
        <v>1916.020043</v>
      </c>
      <c r="G35" s="1310">
        <v>-2.526365496615739</v>
      </c>
      <c r="H35" s="1438">
        <v>54.704888413403296</v>
      </c>
    </row>
    <row r="36" spans="2:8" ht="15" customHeight="1">
      <c r="B36" s="1437">
        <v>30</v>
      </c>
      <c r="C36" s="1309" t="s">
        <v>251</v>
      </c>
      <c r="D36" s="1311">
        <v>37170.6</v>
      </c>
      <c r="E36" s="1311">
        <v>48878.09999999999</v>
      </c>
      <c r="F36" s="1311">
        <v>59475.556713000005</v>
      </c>
      <c r="G36" s="1310">
        <v>31.496666720472632</v>
      </c>
      <c r="H36" s="1438">
        <v>21.681400694789716</v>
      </c>
    </row>
    <row r="37" spans="2:8" ht="15" customHeight="1">
      <c r="B37" s="1437">
        <v>31</v>
      </c>
      <c r="C37" s="1309" t="s">
        <v>252</v>
      </c>
      <c r="D37" s="1311">
        <v>625.3000000000001</v>
      </c>
      <c r="E37" s="1311">
        <v>442.70000000000005</v>
      </c>
      <c r="F37" s="1311">
        <v>491.033584</v>
      </c>
      <c r="G37" s="1310">
        <v>-29.201983048136896</v>
      </c>
      <c r="H37" s="1438">
        <v>10.91790919358482</v>
      </c>
    </row>
    <row r="38" spans="2:8" ht="15" customHeight="1">
      <c r="B38" s="1437">
        <v>32</v>
      </c>
      <c r="C38" s="1309" t="s">
        <v>199</v>
      </c>
      <c r="D38" s="1311">
        <v>176.70000000000002</v>
      </c>
      <c r="E38" s="1311">
        <v>142.70000000000002</v>
      </c>
      <c r="F38" s="1311">
        <v>970.970081</v>
      </c>
      <c r="G38" s="1310">
        <v>-19.241652518392755</v>
      </c>
      <c r="H38" s="1438">
        <v>580.4275269796776</v>
      </c>
    </row>
    <row r="39" spans="2:8" ht="15" customHeight="1">
      <c r="B39" s="1437">
        <v>33</v>
      </c>
      <c r="C39" s="1309" t="s">
        <v>253</v>
      </c>
      <c r="D39" s="1311">
        <v>615.1999999999999</v>
      </c>
      <c r="E39" s="1311">
        <v>660.5</v>
      </c>
      <c r="F39" s="1311">
        <v>687.769458</v>
      </c>
      <c r="G39" s="1310">
        <v>7.363459037711323</v>
      </c>
      <c r="H39" s="1438">
        <v>4.128608327024978</v>
      </c>
    </row>
    <row r="40" spans="2:8" ht="15" customHeight="1">
      <c r="B40" s="1437">
        <v>34</v>
      </c>
      <c r="C40" s="1309" t="s">
        <v>254</v>
      </c>
      <c r="D40" s="1311">
        <v>73.60000000000001</v>
      </c>
      <c r="E40" s="1311">
        <v>53.9</v>
      </c>
      <c r="F40" s="1311">
        <v>181.864079</v>
      </c>
      <c r="G40" s="1310">
        <v>-26.766304347826093</v>
      </c>
      <c r="H40" s="1438">
        <v>237.41016512059372</v>
      </c>
    </row>
    <row r="41" spans="2:8" ht="15" customHeight="1">
      <c r="B41" s="1437">
        <v>35</v>
      </c>
      <c r="C41" s="1309" t="s">
        <v>224</v>
      </c>
      <c r="D41" s="1311">
        <v>1022.5</v>
      </c>
      <c r="E41" s="1311">
        <v>2151.3</v>
      </c>
      <c r="F41" s="1311">
        <v>1793.966751</v>
      </c>
      <c r="G41" s="1310">
        <v>110.39608801955993</v>
      </c>
      <c r="H41" s="1438">
        <v>-16.61010779528658</v>
      </c>
    </row>
    <row r="42" spans="2:8" ht="15" customHeight="1">
      <c r="B42" s="1437">
        <v>36</v>
      </c>
      <c r="C42" s="1309" t="s">
        <v>255</v>
      </c>
      <c r="D42" s="1311">
        <v>1177.5</v>
      </c>
      <c r="E42" s="1311">
        <v>1635.8999999999999</v>
      </c>
      <c r="F42" s="1311">
        <v>5072.605016</v>
      </c>
      <c r="G42" s="1310">
        <v>38.92993630573247</v>
      </c>
      <c r="H42" s="1438">
        <v>210.0803848646006</v>
      </c>
    </row>
    <row r="43" spans="2:8" ht="15" customHeight="1">
      <c r="B43" s="1437">
        <v>37</v>
      </c>
      <c r="C43" s="1309" t="s">
        <v>256</v>
      </c>
      <c r="D43" s="1311">
        <v>85.7</v>
      </c>
      <c r="E43" s="1311">
        <v>89.60000000000001</v>
      </c>
      <c r="F43" s="1311">
        <v>356.76936599999993</v>
      </c>
      <c r="G43" s="1310">
        <v>4.550758459743292</v>
      </c>
      <c r="H43" s="1438">
        <v>298.18009598214275</v>
      </c>
    </row>
    <row r="44" spans="2:8" ht="15" customHeight="1">
      <c r="B44" s="1437">
        <v>38</v>
      </c>
      <c r="C44" s="1309" t="s">
        <v>257</v>
      </c>
      <c r="D44" s="1311">
        <v>397.3</v>
      </c>
      <c r="E44" s="1311">
        <v>673.6</v>
      </c>
      <c r="F44" s="1311">
        <v>1350.968421</v>
      </c>
      <c r="G44" s="1310">
        <v>69.54442486785803</v>
      </c>
      <c r="H44" s="1438">
        <v>100.55944492280284</v>
      </c>
    </row>
    <row r="45" spans="2:8" ht="15" customHeight="1">
      <c r="B45" s="1437">
        <v>39</v>
      </c>
      <c r="C45" s="1309" t="s">
        <v>258</v>
      </c>
      <c r="D45" s="1311">
        <v>113.89999999999999</v>
      </c>
      <c r="E45" s="1311">
        <v>183</v>
      </c>
      <c r="F45" s="1311">
        <v>258.88641</v>
      </c>
      <c r="G45" s="1310">
        <v>60.66725197541706</v>
      </c>
      <c r="H45" s="1438">
        <v>41.4679836065574</v>
      </c>
    </row>
    <row r="46" spans="2:8" ht="15" customHeight="1">
      <c r="B46" s="1437">
        <v>40</v>
      </c>
      <c r="C46" s="1309" t="s">
        <v>259</v>
      </c>
      <c r="D46" s="1311">
        <v>0</v>
      </c>
      <c r="E46" s="1311">
        <v>8.7</v>
      </c>
      <c r="F46" s="1311">
        <v>9.977574</v>
      </c>
      <c r="G46" s="1310" t="s">
        <v>831</v>
      </c>
      <c r="H46" s="1438">
        <v>14.684758620689678</v>
      </c>
    </row>
    <row r="47" spans="2:8" ht="15" customHeight="1">
      <c r="B47" s="1437">
        <v>41</v>
      </c>
      <c r="C47" s="1309" t="s">
        <v>260</v>
      </c>
      <c r="D47" s="1311">
        <v>772.8</v>
      </c>
      <c r="E47" s="1311">
        <v>62.19999999999999</v>
      </c>
      <c r="F47" s="1311">
        <v>1044.022653</v>
      </c>
      <c r="G47" s="1310">
        <v>-91.95134575569358</v>
      </c>
      <c r="H47" s="1438" t="s">
        <v>831</v>
      </c>
    </row>
    <row r="48" spans="2:8" ht="15" customHeight="1">
      <c r="B48" s="1437">
        <v>42</v>
      </c>
      <c r="C48" s="1309" t="s">
        <v>228</v>
      </c>
      <c r="D48" s="1311">
        <v>22.8</v>
      </c>
      <c r="E48" s="1311">
        <v>22.5</v>
      </c>
      <c r="F48" s="1311">
        <v>41.615014</v>
      </c>
      <c r="G48" s="1310">
        <v>-1.3157894736842195</v>
      </c>
      <c r="H48" s="1438">
        <v>84.95561777777777</v>
      </c>
    </row>
    <row r="49" spans="2:8" ht="15" customHeight="1">
      <c r="B49" s="1437">
        <v>43</v>
      </c>
      <c r="C49" s="1309" t="s">
        <v>261</v>
      </c>
      <c r="D49" s="1311">
        <v>1142.3</v>
      </c>
      <c r="E49" s="1311">
        <v>1395.6</v>
      </c>
      <c r="F49" s="1311">
        <v>1937.3543620000003</v>
      </c>
      <c r="G49" s="1310">
        <v>22.17456009804779</v>
      </c>
      <c r="H49" s="1438">
        <v>38.818741903124135</v>
      </c>
    </row>
    <row r="50" spans="2:8" ht="15" customHeight="1">
      <c r="B50" s="1437">
        <v>44</v>
      </c>
      <c r="C50" s="1309" t="s">
        <v>211</v>
      </c>
      <c r="D50" s="1311">
        <v>1970.1</v>
      </c>
      <c r="E50" s="1311">
        <v>2385.3</v>
      </c>
      <c r="F50" s="1311">
        <v>2452.710845</v>
      </c>
      <c r="G50" s="1310">
        <v>21.075072331353752</v>
      </c>
      <c r="H50" s="1438">
        <v>2.8260950404561243</v>
      </c>
    </row>
    <row r="51" spans="2:8" ht="15" customHeight="1">
      <c r="B51" s="1437">
        <v>45</v>
      </c>
      <c r="C51" s="1309" t="s">
        <v>262</v>
      </c>
      <c r="D51" s="1311">
        <v>1112.8999999999999</v>
      </c>
      <c r="E51" s="1311">
        <v>1111.2</v>
      </c>
      <c r="F51" s="1311">
        <v>1218.914944</v>
      </c>
      <c r="G51" s="1310">
        <v>-0.15275406595380048</v>
      </c>
      <c r="H51" s="1438">
        <v>9.693569474442043</v>
      </c>
    </row>
    <row r="52" spans="2:8" ht="15" customHeight="1">
      <c r="B52" s="1437">
        <v>46</v>
      </c>
      <c r="C52" s="1309" t="s">
        <v>860</v>
      </c>
      <c r="D52" s="1311">
        <v>628.4</v>
      </c>
      <c r="E52" s="1311">
        <v>1073.6</v>
      </c>
      <c r="F52" s="1311">
        <v>1538.8769449999998</v>
      </c>
      <c r="G52" s="1310">
        <v>70.84659452577975</v>
      </c>
      <c r="H52" s="1438">
        <v>43.33801648658718</v>
      </c>
    </row>
    <row r="53" spans="2:8" ht="15" customHeight="1">
      <c r="B53" s="1437">
        <v>47</v>
      </c>
      <c r="C53" s="1309" t="s">
        <v>263</v>
      </c>
      <c r="D53" s="1311">
        <v>1330.2</v>
      </c>
      <c r="E53" s="1311">
        <v>1739.0999999999997</v>
      </c>
      <c r="F53" s="1311">
        <v>2848.97341</v>
      </c>
      <c r="G53" s="1310">
        <v>30.739738385205214</v>
      </c>
      <c r="H53" s="1438">
        <v>63.818837904663354</v>
      </c>
    </row>
    <row r="54" spans="2:8" ht="15" customHeight="1">
      <c r="B54" s="1437">
        <v>48</v>
      </c>
      <c r="C54" s="1309" t="s">
        <v>264</v>
      </c>
      <c r="D54" s="1311">
        <v>14111.199999999999</v>
      </c>
      <c r="E54" s="1311">
        <v>10839.9</v>
      </c>
      <c r="F54" s="1311">
        <v>15934.426679999999</v>
      </c>
      <c r="G54" s="1310">
        <v>-23.182294914677698</v>
      </c>
      <c r="H54" s="1438">
        <v>46.99791215786121</v>
      </c>
    </row>
    <row r="55" spans="2:8" ht="15" customHeight="1">
      <c r="B55" s="1437">
        <v>49</v>
      </c>
      <c r="C55" s="1309" t="s">
        <v>265</v>
      </c>
      <c r="D55" s="1311">
        <v>287.09999999999997</v>
      </c>
      <c r="E55" s="1311">
        <v>481.1</v>
      </c>
      <c r="F55" s="1311">
        <v>489.740316</v>
      </c>
      <c r="G55" s="1310">
        <v>67.57227446882621</v>
      </c>
      <c r="H55" s="1438">
        <v>1.795950114321343</v>
      </c>
    </row>
    <row r="56" spans="2:8" ht="15" customHeight="1">
      <c r="B56" s="1437"/>
      <c r="C56" s="1312" t="s">
        <v>216</v>
      </c>
      <c r="D56" s="1313">
        <v>28893.470000000016</v>
      </c>
      <c r="E56" s="1313">
        <v>34720.689</v>
      </c>
      <c r="F56" s="1313">
        <v>38854.229212000006</v>
      </c>
      <c r="G56" s="1307">
        <v>20.16794452172057</v>
      </c>
      <c r="H56" s="1436">
        <v>11.905121502629186</v>
      </c>
    </row>
    <row r="57" spans="2:8" ht="15" customHeight="1" thickBot="1">
      <c r="B57" s="1439"/>
      <c r="C57" s="1440" t="s">
        <v>266</v>
      </c>
      <c r="D57" s="1441">
        <v>147639.80000000002</v>
      </c>
      <c r="E57" s="1441">
        <v>164708.2</v>
      </c>
      <c r="F57" s="1441">
        <v>207635.470263</v>
      </c>
      <c r="G57" s="1442">
        <v>11.560839285883603</v>
      </c>
      <c r="H57" s="1443">
        <v>26.062618778542898</v>
      </c>
    </row>
    <row r="58" ht="13.5" thickTop="1">
      <c r="B58" s="9" t="s">
        <v>526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zoomScalePageLayoutView="0" workbookViewId="0" topLeftCell="A1">
      <selection activeCell="B2" sqref="B2:H2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690" t="s">
        <v>931</v>
      </c>
      <c r="C2" s="1690"/>
      <c r="D2" s="1690"/>
      <c r="E2" s="1690"/>
      <c r="F2" s="1690"/>
      <c r="G2" s="1690"/>
      <c r="H2" s="1690"/>
    </row>
    <row r="3" spans="2:8" ht="15" customHeight="1">
      <c r="B3" s="1939" t="s">
        <v>972</v>
      </c>
      <c r="C3" s="1939"/>
      <c r="D3" s="1939"/>
      <c r="E3" s="1939"/>
      <c r="F3" s="1939"/>
      <c r="G3" s="1939"/>
      <c r="H3" s="1939"/>
    </row>
    <row r="4" spans="2:8" ht="15" customHeight="1" thickBot="1">
      <c r="B4" s="1947" t="s">
        <v>279</v>
      </c>
      <c r="C4" s="1947"/>
      <c r="D4" s="1947"/>
      <c r="E4" s="1947"/>
      <c r="F4" s="1947"/>
      <c r="G4" s="1947"/>
      <c r="H4" s="1947"/>
    </row>
    <row r="5" spans="2:8" ht="15" customHeight="1" thickBot="1" thickTop="1">
      <c r="B5" s="235"/>
      <c r="C5" s="1585"/>
      <c r="D5" s="1941" t="s">
        <v>1350</v>
      </c>
      <c r="E5" s="1941"/>
      <c r="F5" s="1941"/>
      <c r="G5" s="1946" t="s">
        <v>834</v>
      </c>
      <c r="H5" s="1943"/>
    </row>
    <row r="6" spans="2:8" ht="15" customHeight="1" thickTop="1">
      <c r="B6" s="239"/>
      <c r="C6" s="1586"/>
      <c r="D6" s="233" t="s">
        <v>807</v>
      </c>
      <c r="E6" s="233" t="s">
        <v>40</v>
      </c>
      <c r="F6" s="233" t="s">
        <v>384</v>
      </c>
      <c r="G6" s="236" t="s">
        <v>520</v>
      </c>
      <c r="H6" s="234" t="s">
        <v>365</v>
      </c>
    </row>
    <row r="7" spans="2:8" ht="15" customHeight="1">
      <c r="B7" s="1425"/>
      <c r="C7" s="1314" t="s">
        <v>858</v>
      </c>
      <c r="D7" s="1315">
        <v>57015.60000000002</v>
      </c>
      <c r="E7" s="1315">
        <v>68051.7</v>
      </c>
      <c r="F7" s="1315">
        <v>83781.32168000002</v>
      </c>
      <c r="G7" s="1315">
        <v>19.356281438764086</v>
      </c>
      <c r="H7" s="1426">
        <v>23.114222980469307</v>
      </c>
    </row>
    <row r="8" spans="2:8" ht="15" customHeight="1">
      <c r="B8" s="1427">
        <v>1</v>
      </c>
      <c r="C8" s="1316" t="s">
        <v>267</v>
      </c>
      <c r="D8" s="1317">
        <v>1454.7</v>
      </c>
      <c r="E8" s="1317">
        <v>464.30000000000007</v>
      </c>
      <c r="F8" s="1317">
        <v>1230.9404040000002</v>
      </c>
      <c r="G8" s="1317">
        <v>-68.0827662060906</v>
      </c>
      <c r="H8" s="1428">
        <v>165.11746801636872</v>
      </c>
    </row>
    <row r="9" spans="2:8" ht="15" customHeight="1">
      <c r="B9" s="1427">
        <v>2</v>
      </c>
      <c r="C9" s="1316" t="s">
        <v>268</v>
      </c>
      <c r="D9" s="1317">
        <v>144.4</v>
      </c>
      <c r="E9" s="1317">
        <v>96.8</v>
      </c>
      <c r="F9" s="1317">
        <v>278.508413</v>
      </c>
      <c r="G9" s="1317">
        <v>-32.9639889196676</v>
      </c>
      <c r="H9" s="1428">
        <v>187.7153026859504</v>
      </c>
    </row>
    <row r="10" spans="2:8" ht="15" customHeight="1">
      <c r="B10" s="1427">
        <v>3</v>
      </c>
      <c r="C10" s="1316" t="s">
        <v>269</v>
      </c>
      <c r="D10" s="1317">
        <v>830.2</v>
      </c>
      <c r="E10" s="1317">
        <v>477.79999999999995</v>
      </c>
      <c r="F10" s="1317">
        <v>1543.87043</v>
      </c>
      <c r="G10" s="1317">
        <v>-42.447602987232</v>
      </c>
      <c r="H10" s="1428">
        <v>223.1206425282545</v>
      </c>
    </row>
    <row r="11" spans="2:8" ht="15" customHeight="1">
      <c r="B11" s="1427">
        <v>4</v>
      </c>
      <c r="C11" s="1316" t="s">
        <v>270</v>
      </c>
      <c r="D11" s="1317">
        <v>9.299999999999999</v>
      </c>
      <c r="E11" s="1317">
        <v>1</v>
      </c>
      <c r="F11" s="1317">
        <v>8.745324</v>
      </c>
      <c r="G11" s="1317">
        <v>-89.24731182795699</v>
      </c>
      <c r="H11" s="1428">
        <v>774.5324</v>
      </c>
    </row>
    <row r="12" spans="2:8" ht="15" customHeight="1">
      <c r="B12" s="1427">
        <v>5</v>
      </c>
      <c r="C12" s="1316" t="s">
        <v>271</v>
      </c>
      <c r="D12" s="1317">
        <v>211</v>
      </c>
      <c r="E12" s="1317">
        <v>279.4</v>
      </c>
      <c r="F12" s="1317">
        <v>454.342521</v>
      </c>
      <c r="G12" s="1317">
        <v>32.41706161137438</v>
      </c>
      <c r="H12" s="1428">
        <v>62.61364387974231</v>
      </c>
    </row>
    <row r="13" spans="2:8" ht="15" customHeight="1">
      <c r="B13" s="1427">
        <v>6</v>
      </c>
      <c r="C13" s="1316" t="s">
        <v>236</v>
      </c>
      <c r="D13" s="1317">
        <v>821.8</v>
      </c>
      <c r="E13" s="1317">
        <v>2273.9</v>
      </c>
      <c r="F13" s="1317">
        <v>2783.6149100000002</v>
      </c>
      <c r="G13" s="1317">
        <v>176.6974933073741</v>
      </c>
      <c r="H13" s="1428">
        <v>22.41588944104842</v>
      </c>
    </row>
    <row r="14" spans="2:8" ht="15" customHeight="1">
      <c r="B14" s="1427">
        <v>7</v>
      </c>
      <c r="C14" s="1316" t="s">
        <v>272</v>
      </c>
      <c r="D14" s="1317">
        <v>14.200000000000001</v>
      </c>
      <c r="E14" s="1317">
        <v>0</v>
      </c>
      <c r="F14" s="1317">
        <v>12.820043</v>
      </c>
      <c r="G14" s="1317">
        <v>-100</v>
      </c>
      <c r="H14" s="1428" t="s">
        <v>831</v>
      </c>
    </row>
    <row r="15" spans="2:8" ht="15" customHeight="1">
      <c r="B15" s="1427">
        <v>8</v>
      </c>
      <c r="C15" s="1316" t="s">
        <v>273</v>
      </c>
      <c r="D15" s="1317">
        <v>25.7</v>
      </c>
      <c r="E15" s="1317">
        <v>0.1</v>
      </c>
      <c r="F15" s="1317">
        <v>24.898047</v>
      </c>
      <c r="G15" s="1317">
        <v>-99.61089494163424</v>
      </c>
      <c r="H15" s="1428" t="s">
        <v>831</v>
      </c>
    </row>
    <row r="16" spans="2:8" ht="15" customHeight="1">
      <c r="B16" s="1427">
        <v>9</v>
      </c>
      <c r="C16" s="1316" t="s">
        <v>274</v>
      </c>
      <c r="D16" s="1317">
        <v>7.300000000000001</v>
      </c>
      <c r="E16" s="1317">
        <v>19.3</v>
      </c>
      <c r="F16" s="1317">
        <v>11.472003</v>
      </c>
      <c r="G16" s="1317">
        <v>164.3835616438356</v>
      </c>
      <c r="H16" s="1428">
        <v>-40.55956994818652</v>
      </c>
    </row>
    <row r="17" spans="2:8" ht="15" customHeight="1">
      <c r="B17" s="1427">
        <v>10</v>
      </c>
      <c r="C17" s="1316" t="s">
        <v>861</v>
      </c>
      <c r="D17" s="1317">
        <v>3785.3</v>
      </c>
      <c r="E17" s="1317">
        <v>3616.8</v>
      </c>
      <c r="F17" s="1317">
        <v>2741.6381559999995</v>
      </c>
      <c r="G17" s="1317">
        <v>-4.451430533907484</v>
      </c>
      <c r="H17" s="1428">
        <v>-24.197131276266333</v>
      </c>
    </row>
    <row r="18" spans="2:8" ht="15" customHeight="1">
      <c r="B18" s="1427">
        <v>11</v>
      </c>
      <c r="C18" s="1316" t="s">
        <v>275</v>
      </c>
      <c r="D18" s="1317">
        <v>872.5</v>
      </c>
      <c r="E18" s="1317">
        <v>1027.1999999999998</v>
      </c>
      <c r="F18" s="1317">
        <v>822.3911700000001</v>
      </c>
      <c r="G18" s="1317">
        <v>17.730659025787944</v>
      </c>
      <c r="H18" s="1428">
        <v>-19.93855432242988</v>
      </c>
    </row>
    <row r="19" spans="2:8" ht="15" customHeight="1">
      <c r="B19" s="1427">
        <v>12</v>
      </c>
      <c r="C19" s="1316" t="s">
        <v>276</v>
      </c>
      <c r="D19" s="1317">
        <v>465.29999999999995</v>
      </c>
      <c r="E19" s="1317">
        <v>548.6</v>
      </c>
      <c r="F19" s="1317">
        <v>512.640655</v>
      </c>
      <c r="G19" s="1317">
        <v>17.902428540726433</v>
      </c>
      <c r="H19" s="1428">
        <v>-6.554747539190657</v>
      </c>
    </row>
    <row r="20" spans="2:8" ht="15" customHeight="1">
      <c r="B20" s="1427">
        <v>13</v>
      </c>
      <c r="C20" s="1316" t="s">
        <v>277</v>
      </c>
      <c r="D20" s="1317">
        <v>24.900000000000002</v>
      </c>
      <c r="E20" s="1317">
        <v>5.6</v>
      </c>
      <c r="F20" s="1317">
        <v>9.432976</v>
      </c>
      <c r="G20" s="1317">
        <v>-77.51004016064257</v>
      </c>
      <c r="H20" s="1428">
        <v>68.446</v>
      </c>
    </row>
    <row r="21" spans="2:8" ht="15" customHeight="1">
      <c r="B21" s="1427">
        <v>14</v>
      </c>
      <c r="C21" s="1316" t="s">
        <v>280</v>
      </c>
      <c r="D21" s="1317">
        <v>4399.9</v>
      </c>
      <c r="E21" s="1317">
        <v>2738.8999999999996</v>
      </c>
      <c r="F21" s="1317">
        <v>1801.981579</v>
      </c>
      <c r="G21" s="1317">
        <v>-37.75085797404487</v>
      </c>
      <c r="H21" s="1428">
        <v>-34.20783602906276</v>
      </c>
    </row>
    <row r="22" spans="2:8" ht="15" customHeight="1">
      <c r="B22" s="1427">
        <v>15</v>
      </c>
      <c r="C22" s="1316" t="s">
        <v>281</v>
      </c>
      <c r="D22" s="1317">
        <v>2357.1000000000004</v>
      </c>
      <c r="E22" s="1317">
        <v>6381.3</v>
      </c>
      <c r="F22" s="1317">
        <v>6351.070342</v>
      </c>
      <c r="G22" s="1317">
        <v>170.72674048619064</v>
      </c>
      <c r="H22" s="1428">
        <v>-0.47372256436776183</v>
      </c>
    </row>
    <row r="23" spans="2:8" ht="15" customHeight="1">
      <c r="B23" s="1427">
        <v>16</v>
      </c>
      <c r="C23" s="1316" t="s">
        <v>282</v>
      </c>
      <c r="D23" s="1317">
        <v>0</v>
      </c>
      <c r="E23" s="1317">
        <v>0.3</v>
      </c>
      <c r="F23" s="1317">
        <v>0</v>
      </c>
      <c r="G23" s="1317" t="s">
        <v>831</v>
      </c>
      <c r="H23" s="1428">
        <v>-100</v>
      </c>
    </row>
    <row r="24" spans="2:8" ht="15" customHeight="1">
      <c r="B24" s="1427">
        <v>17</v>
      </c>
      <c r="C24" s="1316" t="s">
        <v>283</v>
      </c>
      <c r="D24" s="1317">
        <v>31.999999999999996</v>
      </c>
      <c r="E24" s="1317">
        <v>37.7</v>
      </c>
      <c r="F24" s="1317">
        <v>44.063399000000004</v>
      </c>
      <c r="G24" s="1317">
        <v>17.81250000000003</v>
      </c>
      <c r="H24" s="1428">
        <v>16.8790424403183</v>
      </c>
    </row>
    <row r="25" spans="2:8" ht="15" customHeight="1">
      <c r="B25" s="1427">
        <v>18</v>
      </c>
      <c r="C25" s="1316" t="s">
        <v>284</v>
      </c>
      <c r="D25" s="1317">
        <v>78.2</v>
      </c>
      <c r="E25" s="1317">
        <v>20.2</v>
      </c>
      <c r="F25" s="1317">
        <v>107.36000400000002</v>
      </c>
      <c r="G25" s="1317">
        <v>-74.1687979539642</v>
      </c>
      <c r="H25" s="1428">
        <v>431.48516831683173</v>
      </c>
    </row>
    <row r="26" spans="2:8" ht="15" customHeight="1">
      <c r="B26" s="1427">
        <v>19</v>
      </c>
      <c r="C26" s="1316" t="s">
        <v>285</v>
      </c>
      <c r="D26" s="1317">
        <v>102.4</v>
      </c>
      <c r="E26" s="1317">
        <v>650</v>
      </c>
      <c r="F26" s="1317">
        <v>1726.181112</v>
      </c>
      <c r="G26" s="1317">
        <v>534.765625</v>
      </c>
      <c r="H26" s="1428">
        <v>165.56632492307688</v>
      </c>
    </row>
    <row r="27" spans="2:8" ht="15" customHeight="1">
      <c r="B27" s="1427">
        <v>20</v>
      </c>
      <c r="C27" s="1316" t="s">
        <v>286</v>
      </c>
      <c r="D27" s="1317">
        <v>3957.4999999999995</v>
      </c>
      <c r="E27" s="1317">
        <v>4213.5</v>
      </c>
      <c r="F27" s="1317">
        <v>3681.8445059999995</v>
      </c>
      <c r="G27" s="1317">
        <v>6.468730259001902</v>
      </c>
      <c r="H27" s="1428">
        <v>-12.617906585973671</v>
      </c>
    </row>
    <row r="28" spans="2:8" ht="15" customHeight="1">
      <c r="B28" s="1427">
        <v>21</v>
      </c>
      <c r="C28" s="1316" t="s">
        <v>287</v>
      </c>
      <c r="D28" s="1317">
        <v>33.699999999999996</v>
      </c>
      <c r="E28" s="1317">
        <v>23</v>
      </c>
      <c r="F28" s="1317">
        <v>72.034274</v>
      </c>
      <c r="G28" s="1317">
        <v>-31.750741839762597</v>
      </c>
      <c r="H28" s="1428">
        <v>213.19249565217387</v>
      </c>
    </row>
    <row r="29" spans="2:8" ht="15" customHeight="1">
      <c r="B29" s="1427">
        <v>22</v>
      </c>
      <c r="C29" s="1316" t="s">
        <v>288</v>
      </c>
      <c r="D29" s="1317">
        <v>10.899999999999999</v>
      </c>
      <c r="E29" s="1317">
        <v>25.9</v>
      </c>
      <c r="F29" s="1317">
        <v>42.61457000000001</v>
      </c>
      <c r="G29" s="1317">
        <v>137.61467889908258</v>
      </c>
      <c r="H29" s="1428">
        <v>64.53501930501935</v>
      </c>
    </row>
    <row r="30" spans="2:8" ht="15" customHeight="1">
      <c r="B30" s="1427">
        <v>23</v>
      </c>
      <c r="C30" s="1316" t="s">
        <v>289</v>
      </c>
      <c r="D30" s="1317">
        <v>12.100000000000001</v>
      </c>
      <c r="E30" s="1317">
        <v>11.9</v>
      </c>
      <c r="F30" s="1317">
        <v>15.322238</v>
      </c>
      <c r="G30" s="1317">
        <v>-1.652892561983478</v>
      </c>
      <c r="H30" s="1428">
        <v>28.758302521008403</v>
      </c>
    </row>
    <row r="31" spans="2:8" ht="15" customHeight="1">
      <c r="B31" s="1427">
        <v>24</v>
      </c>
      <c r="C31" s="1316" t="s">
        <v>290</v>
      </c>
      <c r="D31" s="1317">
        <v>522.3000000000001</v>
      </c>
      <c r="E31" s="1317">
        <v>405.90000000000003</v>
      </c>
      <c r="F31" s="1317">
        <v>348.487103</v>
      </c>
      <c r="G31" s="1317">
        <v>-22.286042504307872</v>
      </c>
      <c r="H31" s="1428">
        <v>-14.144591525006163</v>
      </c>
    </row>
    <row r="32" spans="2:8" ht="15" customHeight="1">
      <c r="B32" s="1427">
        <v>25</v>
      </c>
      <c r="C32" s="1316" t="s">
        <v>291</v>
      </c>
      <c r="D32" s="1317">
        <v>1975.3000000000002</v>
      </c>
      <c r="E32" s="1317">
        <v>13792.8</v>
      </c>
      <c r="F32" s="1317">
        <v>15136.776983000002</v>
      </c>
      <c r="G32" s="1317">
        <v>598.2635549030526</v>
      </c>
      <c r="H32" s="1428">
        <v>9.744047495794916</v>
      </c>
    </row>
    <row r="33" spans="2:8" ht="15" customHeight="1">
      <c r="B33" s="1427">
        <v>26</v>
      </c>
      <c r="C33" s="1316" t="s">
        <v>246</v>
      </c>
      <c r="D33" s="1317">
        <v>57.599999999999994</v>
      </c>
      <c r="E33" s="1317">
        <v>86.4</v>
      </c>
      <c r="F33" s="1317">
        <v>80.612887</v>
      </c>
      <c r="G33" s="1317">
        <v>50.00000000000003</v>
      </c>
      <c r="H33" s="1428">
        <v>-6.698047453703708</v>
      </c>
    </row>
    <row r="34" spans="2:8" ht="15" customHeight="1">
      <c r="B34" s="1427">
        <v>27</v>
      </c>
      <c r="C34" s="1316" t="s">
        <v>247</v>
      </c>
      <c r="D34" s="1317">
        <v>995.6000000000001</v>
      </c>
      <c r="E34" s="1317">
        <v>501.1</v>
      </c>
      <c r="F34" s="1317">
        <v>0</v>
      </c>
      <c r="G34" s="1317">
        <v>-49.668541582965055</v>
      </c>
      <c r="H34" s="1428">
        <v>-100</v>
      </c>
    </row>
    <row r="35" spans="2:8" ht="15" customHeight="1">
      <c r="B35" s="1427">
        <v>28</v>
      </c>
      <c r="C35" s="1316" t="s">
        <v>292</v>
      </c>
      <c r="D35" s="1317">
        <v>8.5</v>
      </c>
      <c r="E35" s="1317">
        <v>8.899999999999999</v>
      </c>
      <c r="F35" s="1317">
        <v>1164.440028</v>
      </c>
      <c r="G35" s="1317">
        <v>4.70588235294116</v>
      </c>
      <c r="H35" s="1428" t="s">
        <v>831</v>
      </c>
    </row>
    <row r="36" spans="2:8" ht="15" customHeight="1">
      <c r="B36" s="1427">
        <v>29</v>
      </c>
      <c r="C36" s="1316" t="s">
        <v>293</v>
      </c>
      <c r="D36" s="1317">
        <v>1216.4</v>
      </c>
      <c r="E36" s="1317">
        <v>1462.9999999999998</v>
      </c>
      <c r="F36" s="1317">
        <v>1973.462309</v>
      </c>
      <c r="G36" s="1317">
        <v>20.27293653403484</v>
      </c>
      <c r="H36" s="1428">
        <v>34.89147703349283</v>
      </c>
    </row>
    <row r="37" spans="2:8" ht="15" customHeight="1">
      <c r="B37" s="1427">
        <v>30</v>
      </c>
      <c r="C37" s="1316" t="s">
        <v>248</v>
      </c>
      <c r="D37" s="1317">
        <v>1420.6999999999998</v>
      </c>
      <c r="E37" s="1317">
        <v>1140.1</v>
      </c>
      <c r="F37" s="1317">
        <v>1411.507122</v>
      </c>
      <c r="G37" s="1317">
        <v>-19.750827057084535</v>
      </c>
      <c r="H37" s="1428">
        <v>23.80555407420401</v>
      </c>
    </row>
    <row r="38" spans="2:8" ht="15" customHeight="1">
      <c r="B38" s="1427">
        <v>31</v>
      </c>
      <c r="C38" s="1316" t="s">
        <v>294</v>
      </c>
      <c r="D38" s="1317">
        <v>353.5</v>
      </c>
      <c r="E38" s="1317">
        <v>539.4</v>
      </c>
      <c r="F38" s="1317">
        <v>439.80248500000005</v>
      </c>
      <c r="G38" s="1317">
        <v>52.58840169731258</v>
      </c>
      <c r="H38" s="1428">
        <v>-18.464500370782346</v>
      </c>
    </row>
    <row r="39" spans="2:8" ht="15" customHeight="1">
      <c r="B39" s="1427">
        <v>32</v>
      </c>
      <c r="C39" s="1316" t="s">
        <v>295</v>
      </c>
      <c r="D39" s="1317">
        <v>3270.1000000000004</v>
      </c>
      <c r="E39" s="1317">
        <v>4306.099999999999</v>
      </c>
      <c r="F39" s="1317">
        <v>4739.489833</v>
      </c>
      <c r="G39" s="1317">
        <v>31.680988348980122</v>
      </c>
      <c r="H39" s="1428">
        <v>10.064555700053418</v>
      </c>
    </row>
    <row r="40" spans="2:8" ht="15" customHeight="1">
      <c r="B40" s="1427">
        <v>33</v>
      </c>
      <c r="C40" s="1316" t="s">
        <v>296</v>
      </c>
      <c r="D40" s="1317">
        <v>316.40000000000003</v>
      </c>
      <c r="E40" s="1317">
        <v>346.9</v>
      </c>
      <c r="F40" s="1317">
        <v>627.6688449999999</v>
      </c>
      <c r="G40" s="1317">
        <v>9.639696586599229</v>
      </c>
      <c r="H40" s="1428">
        <v>80.9365364658403</v>
      </c>
    </row>
    <row r="41" spans="2:8" ht="15" customHeight="1">
      <c r="B41" s="1427">
        <v>34</v>
      </c>
      <c r="C41" s="1316" t="s">
        <v>297</v>
      </c>
      <c r="D41" s="1317">
        <v>303.9</v>
      </c>
      <c r="E41" s="1317">
        <v>443.6</v>
      </c>
      <c r="F41" s="1317">
        <v>494.12043900000003</v>
      </c>
      <c r="G41" s="1317">
        <v>45.96906877262259</v>
      </c>
      <c r="H41" s="1428">
        <v>11.388737376014419</v>
      </c>
    </row>
    <row r="42" spans="2:8" ht="15" customHeight="1">
      <c r="B42" s="1427">
        <v>35</v>
      </c>
      <c r="C42" s="1316" t="s">
        <v>298</v>
      </c>
      <c r="D42" s="1317">
        <v>335.4</v>
      </c>
      <c r="E42" s="1317">
        <v>117.1</v>
      </c>
      <c r="F42" s="1317">
        <v>187.931293</v>
      </c>
      <c r="G42" s="1317">
        <v>-65.08646392367322</v>
      </c>
      <c r="H42" s="1428">
        <v>60.48786763450045</v>
      </c>
    </row>
    <row r="43" spans="2:8" ht="15" customHeight="1">
      <c r="B43" s="1427">
        <v>36</v>
      </c>
      <c r="C43" s="1316" t="s">
        <v>299</v>
      </c>
      <c r="D43" s="1317">
        <v>97.6</v>
      </c>
      <c r="E43" s="1317">
        <v>102.4</v>
      </c>
      <c r="F43" s="1317">
        <v>151.74723799999998</v>
      </c>
      <c r="G43" s="1317">
        <v>4.918032786885249</v>
      </c>
      <c r="H43" s="1428">
        <v>48.19066210937498</v>
      </c>
    </row>
    <row r="44" spans="2:8" ht="15" customHeight="1">
      <c r="B44" s="1427">
        <v>37</v>
      </c>
      <c r="C44" s="1316" t="s">
        <v>251</v>
      </c>
      <c r="D44" s="1317">
        <v>687.7</v>
      </c>
      <c r="E44" s="1317">
        <v>726.7</v>
      </c>
      <c r="F44" s="1317">
        <v>1111.183757</v>
      </c>
      <c r="G44" s="1317">
        <v>5.6710775047259006</v>
      </c>
      <c r="H44" s="1428">
        <v>52.90818178065226</v>
      </c>
    </row>
    <row r="45" spans="2:8" ht="15" customHeight="1">
      <c r="B45" s="1427">
        <v>38</v>
      </c>
      <c r="C45" s="1316" t="s">
        <v>300</v>
      </c>
      <c r="D45" s="1317">
        <v>553.5</v>
      </c>
      <c r="E45" s="1317">
        <v>66.7</v>
      </c>
      <c r="F45" s="1317">
        <v>2649.306276999999</v>
      </c>
      <c r="G45" s="1317">
        <v>-87.9494128274616</v>
      </c>
      <c r="H45" s="1428" t="s">
        <v>831</v>
      </c>
    </row>
    <row r="46" spans="2:8" ht="15" customHeight="1">
      <c r="B46" s="1427">
        <v>39</v>
      </c>
      <c r="C46" s="1316" t="s">
        <v>301</v>
      </c>
      <c r="D46" s="1317">
        <v>2838.3</v>
      </c>
      <c r="E46" s="1317">
        <v>3155</v>
      </c>
      <c r="F46" s="1317">
        <v>2696.892265</v>
      </c>
      <c r="G46" s="1317">
        <v>11.15808758764048</v>
      </c>
      <c r="H46" s="1428">
        <v>-14.52005499207607</v>
      </c>
    </row>
    <row r="47" spans="2:8" ht="15" customHeight="1">
      <c r="B47" s="1427">
        <v>40</v>
      </c>
      <c r="C47" s="1316" t="s">
        <v>302</v>
      </c>
      <c r="D47" s="1317">
        <v>57.900000000000006</v>
      </c>
      <c r="E47" s="1317">
        <v>221.49999999999997</v>
      </c>
      <c r="F47" s="1317">
        <v>154.78945199999998</v>
      </c>
      <c r="G47" s="1317">
        <v>282.5561312607944</v>
      </c>
      <c r="H47" s="1428">
        <v>-30.11762889390519</v>
      </c>
    </row>
    <row r="48" spans="2:8" ht="15" customHeight="1">
      <c r="B48" s="1427">
        <v>41</v>
      </c>
      <c r="C48" s="1316" t="s">
        <v>303</v>
      </c>
      <c r="D48" s="1317">
        <v>0</v>
      </c>
      <c r="E48" s="1317">
        <v>0</v>
      </c>
      <c r="F48" s="1317">
        <v>59.361404</v>
      </c>
      <c r="G48" s="1317" t="s">
        <v>831</v>
      </c>
      <c r="H48" s="1428" t="s">
        <v>831</v>
      </c>
    </row>
    <row r="49" spans="2:8" ht="15" customHeight="1">
      <c r="B49" s="1427">
        <v>42</v>
      </c>
      <c r="C49" s="1316" t="s">
        <v>304</v>
      </c>
      <c r="D49" s="1317">
        <v>407.8</v>
      </c>
      <c r="E49" s="1317">
        <v>376.79999999999995</v>
      </c>
      <c r="F49" s="1317">
        <v>541.874111</v>
      </c>
      <c r="G49" s="1317">
        <v>-7.601765571358527</v>
      </c>
      <c r="H49" s="1428">
        <v>43.80947744161358</v>
      </c>
    </row>
    <row r="50" spans="2:8" ht="15" customHeight="1">
      <c r="B50" s="1427">
        <v>43</v>
      </c>
      <c r="C50" s="1316" t="s">
        <v>224</v>
      </c>
      <c r="D50" s="1317">
        <v>2460.5000000000005</v>
      </c>
      <c r="E50" s="1317">
        <v>619</v>
      </c>
      <c r="F50" s="1317">
        <v>3472.8287839999994</v>
      </c>
      <c r="G50" s="1317">
        <v>-74.84251168461695</v>
      </c>
      <c r="H50" s="1428">
        <v>461.03857576736664</v>
      </c>
    </row>
    <row r="51" spans="2:8" ht="15" customHeight="1">
      <c r="B51" s="1427">
        <v>44</v>
      </c>
      <c r="C51" s="1316" t="s">
        <v>305</v>
      </c>
      <c r="D51" s="1317">
        <v>845.6</v>
      </c>
      <c r="E51" s="1317">
        <v>290.4</v>
      </c>
      <c r="F51" s="1317">
        <v>1334.5066570000001</v>
      </c>
      <c r="G51" s="1317">
        <v>-65.65752128666037</v>
      </c>
      <c r="H51" s="1428">
        <v>359.5408598484849</v>
      </c>
    </row>
    <row r="52" spans="2:8" ht="15" customHeight="1">
      <c r="B52" s="1427">
        <v>45</v>
      </c>
      <c r="C52" s="1316" t="s">
        <v>306</v>
      </c>
      <c r="D52" s="1317">
        <v>1262.2</v>
      </c>
      <c r="E52" s="1317">
        <v>3053</v>
      </c>
      <c r="F52" s="1317">
        <v>3673.915401</v>
      </c>
      <c r="G52" s="1317">
        <v>141.87925843764853</v>
      </c>
      <c r="H52" s="1428">
        <v>20.337877530298073</v>
      </c>
    </row>
    <row r="53" spans="2:8" ht="15" customHeight="1">
      <c r="B53" s="1427">
        <v>46</v>
      </c>
      <c r="C53" s="1316" t="s">
        <v>307</v>
      </c>
      <c r="D53" s="1317">
        <v>74.3</v>
      </c>
      <c r="E53" s="1317">
        <v>5.5</v>
      </c>
      <c r="F53" s="1317">
        <v>119.051574</v>
      </c>
      <c r="G53" s="1317">
        <v>-92.59757738896366</v>
      </c>
      <c r="H53" s="1428" t="s">
        <v>831</v>
      </c>
    </row>
    <row r="54" spans="2:8" ht="15" customHeight="1">
      <c r="B54" s="1427">
        <v>47</v>
      </c>
      <c r="C54" s="1316" t="s">
        <v>308</v>
      </c>
      <c r="D54" s="1317">
        <v>8.5</v>
      </c>
      <c r="E54" s="1317">
        <v>169.49999999999997</v>
      </c>
      <c r="F54" s="1317">
        <v>23.593718000000003</v>
      </c>
      <c r="G54" s="1317" t="s">
        <v>831</v>
      </c>
      <c r="H54" s="1428">
        <v>-86.080402359882</v>
      </c>
    </row>
    <row r="55" spans="2:8" ht="15" customHeight="1">
      <c r="B55" s="1427">
        <v>48</v>
      </c>
      <c r="C55" s="1316" t="s">
        <v>309</v>
      </c>
      <c r="D55" s="1317">
        <v>432.59999999999997</v>
      </c>
      <c r="E55" s="1317">
        <v>542.5</v>
      </c>
      <c r="F55" s="1317">
        <v>701.4249970000001</v>
      </c>
      <c r="G55" s="1317">
        <v>25.40453074433657</v>
      </c>
      <c r="H55" s="1428">
        <v>29.294930322580655</v>
      </c>
    </row>
    <row r="56" spans="2:8" ht="15" customHeight="1">
      <c r="B56" s="1427">
        <v>49</v>
      </c>
      <c r="C56" s="1316" t="s">
        <v>310</v>
      </c>
      <c r="D56" s="1317">
        <v>185.4</v>
      </c>
      <c r="E56" s="1317">
        <v>8.700000000000001</v>
      </c>
      <c r="F56" s="1317">
        <v>148.257729</v>
      </c>
      <c r="G56" s="1317">
        <v>-95.30744336569579</v>
      </c>
      <c r="H56" s="1428" t="s">
        <v>831</v>
      </c>
    </row>
    <row r="57" spans="2:8" ht="15" customHeight="1">
      <c r="B57" s="1427">
        <v>50</v>
      </c>
      <c r="C57" s="1316" t="s">
        <v>311</v>
      </c>
      <c r="D57" s="1317">
        <v>190.3</v>
      </c>
      <c r="E57" s="1317">
        <v>217</v>
      </c>
      <c r="F57" s="1317">
        <v>182.59876400000002</v>
      </c>
      <c r="G57" s="1317">
        <v>14.030478192327905</v>
      </c>
      <c r="H57" s="1428">
        <v>-15.85310414746543</v>
      </c>
    </row>
    <row r="58" spans="2:8" ht="15" customHeight="1">
      <c r="B58" s="1427">
        <v>51</v>
      </c>
      <c r="C58" s="1316" t="s">
        <v>312</v>
      </c>
      <c r="D58" s="1317">
        <v>5537.200000000001</v>
      </c>
      <c r="E58" s="1317">
        <v>5344.2</v>
      </c>
      <c r="F58" s="1317">
        <v>6947.371128000001</v>
      </c>
      <c r="G58" s="1317">
        <v>-3.485516145344235</v>
      </c>
      <c r="H58" s="1428">
        <v>29.998337038284518</v>
      </c>
    </row>
    <row r="59" spans="2:8" ht="15" customHeight="1">
      <c r="B59" s="1427">
        <v>52</v>
      </c>
      <c r="C59" s="1316" t="s">
        <v>313</v>
      </c>
      <c r="D59" s="1317">
        <v>190.2</v>
      </c>
      <c r="E59" s="1317">
        <v>267.5</v>
      </c>
      <c r="F59" s="1317">
        <v>245.03811699999997</v>
      </c>
      <c r="G59" s="1317">
        <v>40.641430073606756</v>
      </c>
      <c r="H59" s="1428">
        <v>-8.396965607476645</v>
      </c>
    </row>
    <row r="60" spans="2:8" ht="15" customHeight="1">
      <c r="B60" s="1427">
        <v>53</v>
      </c>
      <c r="C60" s="1316" t="s">
        <v>314</v>
      </c>
      <c r="D60" s="1317">
        <v>1886.8000000000002</v>
      </c>
      <c r="E60" s="1317">
        <v>47.9</v>
      </c>
      <c r="F60" s="1317">
        <v>92.72673400000001</v>
      </c>
      <c r="G60" s="1317">
        <v>-97.46131015475939</v>
      </c>
      <c r="H60" s="1428">
        <v>93.58399582463468</v>
      </c>
    </row>
    <row r="61" spans="2:8" ht="15" customHeight="1">
      <c r="B61" s="1427">
        <v>54</v>
      </c>
      <c r="C61" s="1316" t="s">
        <v>261</v>
      </c>
      <c r="D61" s="1317">
        <v>1654.2</v>
      </c>
      <c r="E61" s="1317">
        <v>634.0999999999999</v>
      </c>
      <c r="F61" s="1317">
        <v>1404.5398369999998</v>
      </c>
      <c r="G61" s="1317">
        <v>-61.667271188489906</v>
      </c>
      <c r="H61" s="1428">
        <v>121.50131477684906</v>
      </c>
    </row>
    <row r="62" spans="2:8" ht="15" customHeight="1">
      <c r="B62" s="1427">
        <v>55</v>
      </c>
      <c r="C62" s="1316" t="s">
        <v>315</v>
      </c>
      <c r="D62" s="1317">
        <v>711.9000000000001</v>
      </c>
      <c r="E62" s="1317">
        <v>1113</v>
      </c>
      <c r="F62" s="1317">
        <v>957.796946</v>
      </c>
      <c r="G62" s="1317">
        <v>56.34218289085544</v>
      </c>
      <c r="H62" s="1428">
        <v>-13.944569092542665</v>
      </c>
    </row>
    <row r="63" spans="2:8" ht="15" customHeight="1">
      <c r="B63" s="1427">
        <v>56</v>
      </c>
      <c r="C63" s="1316" t="s">
        <v>316</v>
      </c>
      <c r="D63" s="1317">
        <v>96</v>
      </c>
      <c r="E63" s="1317">
        <v>152.6</v>
      </c>
      <c r="F63" s="1317">
        <v>285.030218</v>
      </c>
      <c r="G63" s="1317">
        <v>58.95833333333334</v>
      </c>
      <c r="H63" s="1428">
        <v>86.78258060288334</v>
      </c>
    </row>
    <row r="64" spans="2:8" ht="15" customHeight="1">
      <c r="B64" s="1427">
        <v>57</v>
      </c>
      <c r="C64" s="1316" t="s">
        <v>317</v>
      </c>
      <c r="D64" s="1317">
        <v>3000.7000000000003</v>
      </c>
      <c r="E64" s="1317">
        <v>1440.7</v>
      </c>
      <c r="F64" s="1317">
        <v>1964.205978</v>
      </c>
      <c r="G64" s="1317">
        <v>-51.98786949711734</v>
      </c>
      <c r="H64" s="1428">
        <v>36.33691802595959</v>
      </c>
    </row>
    <row r="65" spans="2:8" ht="15" customHeight="1">
      <c r="B65" s="1427">
        <v>58</v>
      </c>
      <c r="C65" s="1316" t="s">
        <v>318</v>
      </c>
      <c r="D65" s="1317">
        <v>211.3</v>
      </c>
      <c r="E65" s="1317">
        <v>334.7</v>
      </c>
      <c r="F65" s="1317">
        <v>350.0746869999999</v>
      </c>
      <c r="G65" s="1317">
        <v>58.40037860861332</v>
      </c>
      <c r="H65" s="1428">
        <v>4.593572452942922</v>
      </c>
    </row>
    <row r="66" spans="2:8" ht="15" customHeight="1">
      <c r="B66" s="1427">
        <v>59</v>
      </c>
      <c r="C66" s="1316" t="s">
        <v>319</v>
      </c>
      <c r="D66" s="1317">
        <v>28.9</v>
      </c>
      <c r="E66" s="1317">
        <v>44.8</v>
      </c>
      <c r="F66" s="1317">
        <v>26.013697</v>
      </c>
      <c r="G66" s="1317">
        <v>55.01730103806227</v>
      </c>
      <c r="H66" s="1428">
        <v>-41.933712053571426</v>
      </c>
    </row>
    <row r="67" spans="2:8" ht="15" customHeight="1">
      <c r="B67" s="1427">
        <v>60</v>
      </c>
      <c r="C67" s="1316" t="s">
        <v>320</v>
      </c>
      <c r="D67" s="1317">
        <v>1902.9</v>
      </c>
      <c r="E67" s="1317">
        <v>1676.5999999999997</v>
      </c>
      <c r="F67" s="1317">
        <v>2357.9328320000004</v>
      </c>
      <c r="G67" s="1317">
        <v>-11.89237479636347</v>
      </c>
      <c r="H67" s="1428">
        <v>40.63776881784568</v>
      </c>
    </row>
    <row r="68" spans="2:8" ht="15" customHeight="1">
      <c r="B68" s="1427">
        <v>61</v>
      </c>
      <c r="C68" s="1316" t="s">
        <v>321</v>
      </c>
      <c r="D68" s="1317">
        <v>132</v>
      </c>
      <c r="E68" s="1317">
        <v>138</v>
      </c>
      <c r="F68" s="1317">
        <v>206.641323</v>
      </c>
      <c r="G68" s="1317">
        <v>4.545454545454547</v>
      </c>
      <c r="H68" s="1428">
        <v>49.74008913043477</v>
      </c>
    </row>
    <row r="69" spans="2:8" ht="15" customHeight="1">
      <c r="B69" s="1427">
        <v>62</v>
      </c>
      <c r="C69" s="1316" t="s">
        <v>322</v>
      </c>
      <c r="D69" s="1317">
        <v>959.5000000000001</v>
      </c>
      <c r="E69" s="1317">
        <v>1091.1999999999998</v>
      </c>
      <c r="F69" s="1317">
        <v>809.826568</v>
      </c>
      <c r="G69" s="1317">
        <v>13.725898905680012</v>
      </c>
      <c r="H69" s="1428">
        <v>-25.785688416422275</v>
      </c>
    </row>
    <row r="70" spans="2:8" ht="15" customHeight="1">
      <c r="B70" s="1427">
        <v>63</v>
      </c>
      <c r="C70" s="1316" t="s">
        <v>323</v>
      </c>
      <c r="D70" s="1317">
        <v>86.3</v>
      </c>
      <c r="E70" s="1317">
        <v>82.10000000000001</v>
      </c>
      <c r="F70" s="1317">
        <v>170.690047</v>
      </c>
      <c r="G70" s="1317">
        <v>-4.866743916570087</v>
      </c>
      <c r="H70" s="1428">
        <v>107.90505115712543</v>
      </c>
    </row>
    <row r="71" spans="2:8" ht="15" customHeight="1">
      <c r="B71" s="1427">
        <v>64</v>
      </c>
      <c r="C71" s="1316" t="s">
        <v>350</v>
      </c>
      <c r="D71" s="1317">
        <v>89.4</v>
      </c>
      <c r="E71" s="1317">
        <v>64.8</v>
      </c>
      <c r="F71" s="1317">
        <v>60.01503700000001</v>
      </c>
      <c r="G71" s="1317">
        <v>-27.516778523489933</v>
      </c>
      <c r="H71" s="1428">
        <v>-7.384202160493814</v>
      </c>
    </row>
    <row r="72" spans="2:8" ht="15" customHeight="1">
      <c r="B72" s="1427"/>
      <c r="C72" s="1319" t="s">
        <v>216</v>
      </c>
      <c r="D72" s="1318">
        <v>13453.099999999977</v>
      </c>
      <c r="E72" s="1318">
        <v>22189.199999999997</v>
      </c>
      <c r="F72" s="1318">
        <v>24788.453267999954</v>
      </c>
      <c r="G72" s="1315">
        <v>64.93744936111406</v>
      </c>
      <c r="H72" s="1426">
        <v>11.714046779514177</v>
      </c>
    </row>
    <row r="73" spans="2:8" ht="15" customHeight="1" thickBot="1">
      <c r="B73" s="1429"/>
      <c r="C73" s="1430" t="s">
        <v>266</v>
      </c>
      <c r="D73" s="1431">
        <v>70468.7</v>
      </c>
      <c r="E73" s="1431">
        <v>90240.9</v>
      </c>
      <c r="F73" s="1431">
        <v>108569.77494799998</v>
      </c>
      <c r="G73" s="1432">
        <v>28.058130772953092</v>
      </c>
      <c r="H73" s="1433">
        <v>20.311050696524504</v>
      </c>
    </row>
    <row r="74" ht="13.5" thickTop="1">
      <c r="B74" s="9" t="s">
        <v>526</v>
      </c>
    </row>
  </sheetData>
  <sheetProtection/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690" t="s">
        <v>510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</row>
    <row r="2" spans="1:11" ht="15.75">
      <c r="A2" s="1706" t="s">
        <v>1103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</row>
    <row r="3" spans="2:11" ht="13.5" thickBot="1">
      <c r="B3" s="11"/>
      <c r="C3" s="11"/>
      <c r="D3" s="11"/>
      <c r="E3" s="11"/>
      <c r="G3" s="9"/>
      <c r="I3" s="1692" t="s">
        <v>522</v>
      </c>
      <c r="J3" s="1692"/>
      <c r="K3" s="1692"/>
    </row>
    <row r="4" spans="1:11" ht="13.5" thickTop="1">
      <c r="A4" s="539"/>
      <c r="B4" s="573">
        <v>2011</v>
      </c>
      <c r="C4" s="573">
        <v>2012</v>
      </c>
      <c r="D4" s="574">
        <v>2012</v>
      </c>
      <c r="E4" s="575">
        <v>2013</v>
      </c>
      <c r="F4" s="1700" t="s">
        <v>1477</v>
      </c>
      <c r="G4" s="1701"/>
      <c r="H4" s="1701"/>
      <c r="I4" s="1701"/>
      <c r="J4" s="1701"/>
      <c r="K4" s="1702"/>
    </row>
    <row r="5" spans="1:11" ht="12.75">
      <c r="A5" s="135" t="s">
        <v>398</v>
      </c>
      <c r="B5" s="590" t="s">
        <v>1024</v>
      </c>
      <c r="C5" s="590" t="s">
        <v>645</v>
      </c>
      <c r="D5" s="591" t="s">
        <v>1025</v>
      </c>
      <c r="E5" s="592" t="s">
        <v>1476</v>
      </c>
      <c r="F5" s="1703" t="s">
        <v>520</v>
      </c>
      <c r="G5" s="1704"/>
      <c r="H5" s="1705"/>
      <c r="I5" s="593"/>
      <c r="J5" s="547" t="s">
        <v>365</v>
      </c>
      <c r="K5" s="594"/>
    </row>
    <row r="6" spans="1:11" ht="12.75">
      <c r="A6" s="135"/>
      <c r="B6" s="590"/>
      <c r="C6" s="590"/>
      <c r="D6" s="591"/>
      <c r="E6" s="592"/>
      <c r="F6" s="580" t="s">
        <v>484</v>
      </c>
      <c r="G6" s="581" t="s">
        <v>481</v>
      </c>
      <c r="H6" s="582" t="s">
        <v>473</v>
      </c>
      <c r="I6" s="583" t="s">
        <v>484</v>
      </c>
      <c r="J6" s="581" t="s">
        <v>481</v>
      </c>
      <c r="K6" s="584" t="s">
        <v>473</v>
      </c>
    </row>
    <row r="7" spans="1:11" ht="16.5" customHeight="1">
      <c r="A7" s="557" t="s">
        <v>501</v>
      </c>
      <c r="B7" s="988">
        <v>823234.4774307599</v>
      </c>
      <c r="C7" s="988">
        <v>913195.4382281242</v>
      </c>
      <c r="D7" s="988">
        <v>1011822.9419802343</v>
      </c>
      <c r="E7" s="989">
        <v>1060516.2124610841</v>
      </c>
      <c r="F7" s="990">
        <v>89960.96079736424</v>
      </c>
      <c r="G7" s="1010"/>
      <c r="H7" s="991">
        <v>10.927744556827143</v>
      </c>
      <c r="I7" s="988">
        <v>48693.27048084978</v>
      </c>
      <c r="J7" s="1011"/>
      <c r="K7" s="992">
        <v>4.812429967791834</v>
      </c>
    </row>
    <row r="8" spans="1:11" ht="16.5" customHeight="1">
      <c r="A8" s="558" t="s">
        <v>1079</v>
      </c>
      <c r="B8" s="993">
        <v>82212.36750010483</v>
      </c>
      <c r="C8" s="993">
        <v>78470.66242703739</v>
      </c>
      <c r="D8" s="993">
        <v>94900.27248609503</v>
      </c>
      <c r="E8" s="997">
        <v>88676.8541724612</v>
      </c>
      <c r="F8" s="996">
        <v>-3741.705073067438</v>
      </c>
      <c r="G8" s="1012"/>
      <c r="H8" s="997">
        <v>-4.55126787713864</v>
      </c>
      <c r="I8" s="994">
        <v>-6223.418313633825</v>
      </c>
      <c r="J8" s="995"/>
      <c r="K8" s="998">
        <v>-6.5578508370939534</v>
      </c>
    </row>
    <row r="9" spans="1:11" ht="16.5" customHeight="1">
      <c r="A9" s="558" t="s">
        <v>1080</v>
      </c>
      <c r="B9" s="993">
        <v>71929.33289121925</v>
      </c>
      <c r="C9" s="993">
        <v>69099.57438829789</v>
      </c>
      <c r="D9" s="993">
        <v>84760.75704490568</v>
      </c>
      <c r="E9" s="997">
        <v>75097.77380857522</v>
      </c>
      <c r="F9" s="996">
        <v>-2829.758502921366</v>
      </c>
      <c r="G9" s="1012"/>
      <c r="H9" s="997">
        <v>-3.934081395139434</v>
      </c>
      <c r="I9" s="994">
        <v>-9662.98323633046</v>
      </c>
      <c r="J9" s="995"/>
      <c r="K9" s="998">
        <v>-11.400303127555924</v>
      </c>
    </row>
    <row r="10" spans="1:11" ht="16.5" customHeight="1">
      <c r="A10" s="558" t="s">
        <v>1081</v>
      </c>
      <c r="B10" s="993">
        <v>10283.034608885579</v>
      </c>
      <c r="C10" s="993">
        <v>9371.088038739503</v>
      </c>
      <c r="D10" s="993">
        <v>10139.515441189349</v>
      </c>
      <c r="E10" s="997">
        <v>13579.080363885987</v>
      </c>
      <c r="F10" s="996">
        <v>-911.9465701460758</v>
      </c>
      <c r="G10" s="1012"/>
      <c r="H10" s="997">
        <v>-8.868457657023367</v>
      </c>
      <c r="I10" s="994">
        <v>3439.564922696638</v>
      </c>
      <c r="J10" s="995"/>
      <c r="K10" s="998">
        <v>33.92237965065107</v>
      </c>
    </row>
    <row r="11" spans="1:11" ht="16.5" customHeight="1">
      <c r="A11" s="558" t="s">
        <v>1082</v>
      </c>
      <c r="B11" s="993">
        <v>302587.2638896918</v>
      </c>
      <c r="C11" s="993">
        <v>343123.67269070796</v>
      </c>
      <c r="D11" s="993">
        <v>397168.60178194405</v>
      </c>
      <c r="E11" s="997">
        <v>449180.5250414081</v>
      </c>
      <c r="F11" s="996">
        <v>40536.408801016165</v>
      </c>
      <c r="G11" s="1012"/>
      <c r="H11" s="997">
        <v>13.396601125880075</v>
      </c>
      <c r="I11" s="994">
        <v>52011.923259464034</v>
      </c>
      <c r="J11" s="995"/>
      <c r="K11" s="998">
        <v>13.09567851690853</v>
      </c>
    </row>
    <row r="12" spans="1:11" ht="16.5" customHeight="1">
      <c r="A12" s="558" t="s">
        <v>1080</v>
      </c>
      <c r="B12" s="993">
        <v>296814.720093358</v>
      </c>
      <c r="C12" s="993">
        <v>337682.91910363495</v>
      </c>
      <c r="D12" s="993">
        <v>391294.593449085</v>
      </c>
      <c r="E12" s="997">
        <v>442429.8856019422</v>
      </c>
      <c r="F12" s="996">
        <v>40868.199010276934</v>
      </c>
      <c r="G12" s="1012"/>
      <c r="H12" s="997">
        <v>13.768925947278671</v>
      </c>
      <c r="I12" s="994">
        <v>51135.292152857175</v>
      </c>
      <c r="J12" s="995"/>
      <c r="K12" s="998">
        <v>13.068233757620487</v>
      </c>
    </row>
    <row r="13" spans="1:11" ht="16.5" customHeight="1">
      <c r="A13" s="558" t="s">
        <v>1081</v>
      </c>
      <c r="B13" s="993">
        <v>5772.54379633377</v>
      </c>
      <c r="C13" s="993">
        <v>5440.753587072994</v>
      </c>
      <c r="D13" s="993">
        <v>5874.008332859027</v>
      </c>
      <c r="E13" s="997">
        <v>6750.639439465866</v>
      </c>
      <c r="F13" s="996">
        <v>-331.79020926077555</v>
      </c>
      <c r="G13" s="1012"/>
      <c r="H13" s="997">
        <v>-5.7477296139615355</v>
      </c>
      <c r="I13" s="994">
        <v>876.6311066068392</v>
      </c>
      <c r="J13" s="995"/>
      <c r="K13" s="998">
        <v>14.923899608772956</v>
      </c>
    </row>
    <row r="14" spans="1:11" ht="16.5" customHeight="1">
      <c r="A14" s="558" t="s">
        <v>1083</v>
      </c>
      <c r="B14" s="993">
        <v>323746.35024089</v>
      </c>
      <c r="C14" s="993">
        <v>354887.7784901114</v>
      </c>
      <c r="D14" s="993">
        <v>368223.5492548013</v>
      </c>
      <c r="E14" s="997">
        <v>372559.27882527024</v>
      </c>
      <c r="F14" s="996">
        <v>31141.42824922141</v>
      </c>
      <c r="G14" s="1012"/>
      <c r="H14" s="997">
        <v>9.619082416234193</v>
      </c>
      <c r="I14" s="994">
        <v>4335.729570468946</v>
      </c>
      <c r="J14" s="995"/>
      <c r="K14" s="998">
        <v>1.1774721033577165</v>
      </c>
    </row>
    <row r="15" spans="1:11" ht="16.5" customHeight="1">
      <c r="A15" s="558" t="s">
        <v>1080</v>
      </c>
      <c r="B15" s="993">
        <v>293642.67070098</v>
      </c>
      <c r="C15" s="993">
        <v>324498.079305118</v>
      </c>
      <c r="D15" s="993">
        <v>334232.35008284904</v>
      </c>
      <c r="E15" s="997">
        <v>339881.1863704</v>
      </c>
      <c r="F15" s="996">
        <v>30855.408604138007</v>
      </c>
      <c r="G15" s="1012"/>
      <c r="H15" s="997">
        <v>10.507808190982724</v>
      </c>
      <c r="I15" s="994">
        <v>5648.836287550977</v>
      </c>
      <c r="J15" s="995"/>
      <c r="K15" s="998">
        <v>1.6900926215403005</v>
      </c>
    </row>
    <row r="16" spans="1:11" ht="16.5" customHeight="1">
      <c r="A16" s="558" t="s">
        <v>1081</v>
      </c>
      <c r="B16" s="993">
        <v>30103.67953991</v>
      </c>
      <c r="C16" s="993">
        <v>30389.699184993402</v>
      </c>
      <c r="D16" s="993">
        <v>33991.199171952256</v>
      </c>
      <c r="E16" s="997">
        <v>32678.09245487021</v>
      </c>
      <c r="F16" s="996">
        <v>286.019645083401</v>
      </c>
      <c r="G16" s="1012"/>
      <c r="H16" s="997">
        <v>0.9501152332697734</v>
      </c>
      <c r="I16" s="994">
        <v>-1313.106717082046</v>
      </c>
      <c r="J16" s="995"/>
      <c r="K16" s="998">
        <v>-3.863078529355188</v>
      </c>
    </row>
    <row r="17" spans="1:11" ht="16.5" customHeight="1">
      <c r="A17" s="558" t="s">
        <v>1084</v>
      </c>
      <c r="B17" s="993">
        <v>109336.9916508533</v>
      </c>
      <c r="C17" s="993">
        <v>130401.04074966742</v>
      </c>
      <c r="D17" s="993">
        <v>144729.8672938739</v>
      </c>
      <c r="E17" s="997">
        <v>142755.37455626455</v>
      </c>
      <c r="F17" s="996">
        <v>21064.04909881411</v>
      </c>
      <c r="G17" s="1012"/>
      <c r="H17" s="997">
        <v>19.265253946329626</v>
      </c>
      <c r="I17" s="994">
        <v>-1974.49273760934</v>
      </c>
      <c r="J17" s="995"/>
      <c r="K17" s="998">
        <v>-1.3642607255350647</v>
      </c>
    </row>
    <row r="18" spans="1:11" ht="16.5" customHeight="1">
      <c r="A18" s="558" t="s">
        <v>1080</v>
      </c>
      <c r="B18" s="993">
        <v>103159.82678415003</v>
      </c>
      <c r="C18" s="993">
        <v>123388.36955169117</v>
      </c>
      <c r="D18" s="993">
        <v>134268.99689922863</v>
      </c>
      <c r="E18" s="997">
        <v>130566.14761100485</v>
      </c>
      <c r="F18" s="996">
        <v>20228.542767541134</v>
      </c>
      <c r="G18" s="1012"/>
      <c r="H18" s="997">
        <v>19.60893440609106</v>
      </c>
      <c r="I18" s="994">
        <v>-3702.849288223777</v>
      </c>
      <c r="J18" s="995"/>
      <c r="K18" s="998">
        <v>-2.7577842791235225</v>
      </c>
    </row>
    <row r="19" spans="1:11" ht="16.5" customHeight="1">
      <c r="A19" s="558" t="s">
        <v>1081</v>
      </c>
      <c r="B19" s="993">
        <v>6177.164866703274</v>
      </c>
      <c r="C19" s="993">
        <v>7012.671197976249</v>
      </c>
      <c r="D19" s="993">
        <v>10460.870394645255</v>
      </c>
      <c r="E19" s="997">
        <v>12189.226945259692</v>
      </c>
      <c r="F19" s="996">
        <v>835.5063312729744</v>
      </c>
      <c r="G19" s="1012"/>
      <c r="H19" s="997">
        <v>13.525724977434194</v>
      </c>
      <c r="I19" s="994">
        <v>1728.3565506144369</v>
      </c>
      <c r="J19" s="995"/>
      <c r="K19" s="998">
        <v>16.52211035421253</v>
      </c>
    </row>
    <row r="20" spans="1:11" ht="16.5" customHeight="1">
      <c r="A20" s="558" t="s">
        <v>1085</v>
      </c>
      <c r="B20" s="993">
        <v>5351.50414922</v>
      </c>
      <c r="C20" s="993">
        <v>6312.283870599999</v>
      </c>
      <c r="D20" s="993">
        <v>6800.65116352</v>
      </c>
      <c r="E20" s="997">
        <v>7344.17986568</v>
      </c>
      <c r="F20" s="996">
        <v>960.7797213799995</v>
      </c>
      <c r="G20" s="1012"/>
      <c r="H20" s="997">
        <v>17.953451863062398</v>
      </c>
      <c r="I20" s="994">
        <v>543.5287021599997</v>
      </c>
      <c r="J20" s="995"/>
      <c r="K20" s="998">
        <v>7.992303811664274</v>
      </c>
    </row>
    <row r="21" spans="1:11" ht="16.5" customHeight="1">
      <c r="A21" s="557" t="s">
        <v>523</v>
      </c>
      <c r="B21" s="987">
        <v>8327.68</v>
      </c>
      <c r="C21" s="987">
        <v>1603.98186871</v>
      </c>
      <c r="D21" s="987">
        <v>473.27786871</v>
      </c>
      <c r="E21" s="991">
        <v>828.57337067</v>
      </c>
      <c r="F21" s="990">
        <v>-6723.698131290001</v>
      </c>
      <c r="G21" s="1010"/>
      <c r="H21" s="991">
        <v>-80.73915101552895</v>
      </c>
      <c r="I21" s="988">
        <v>355.29550196</v>
      </c>
      <c r="J21" s="989"/>
      <c r="K21" s="992">
        <v>75.07122674643944</v>
      </c>
    </row>
    <row r="22" spans="1:11" ht="16.5" customHeight="1">
      <c r="A22" s="557" t="s">
        <v>504</v>
      </c>
      <c r="B22" s="987">
        <v>2227.89023374</v>
      </c>
      <c r="C22" s="987">
        <v>2657.0811264500003</v>
      </c>
      <c r="D22" s="987">
        <v>2507.9283262100003</v>
      </c>
      <c r="E22" s="991">
        <v>2135.72684355</v>
      </c>
      <c r="F22" s="990">
        <v>429.1908927100003</v>
      </c>
      <c r="G22" s="1010"/>
      <c r="H22" s="991">
        <v>19.264454155333755</v>
      </c>
      <c r="I22" s="988">
        <v>-372.20148266000024</v>
      </c>
      <c r="J22" s="989"/>
      <c r="K22" s="992">
        <v>-14.840993610948757</v>
      </c>
    </row>
    <row r="23" spans="1:11" ht="16.5" customHeight="1">
      <c r="A23" s="595" t="s">
        <v>505</v>
      </c>
      <c r="B23" s="987">
        <v>225879.4852821733</v>
      </c>
      <c r="C23" s="987">
        <v>251309.08726942743</v>
      </c>
      <c r="D23" s="987">
        <v>251983.82263072615</v>
      </c>
      <c r="E23" s="991">
        <v>277701.40326091816</v>
      </c>
      <c r="F23" s="990">
        <v>25429.601987254136</v>
      </c>
      <c r="G23" s="1010"/>
      <c r="H23" s="991">
        <v>11.258039638033953</v>
      </c>
      <c r="I23" s="988">
        <v>25717.58063019201</v>
      </c>
      <c r="J23" s="989"/>
      <c r="K23" s="992">
        <v>10.206044325266175</v>
      </c>
    </row>
    <row r="24" spans="1:11" ht="16.5" customHeight="1">
      <c r="A24" s="596" t="s">
        <v>506</v>
      </c>
      <c r="B24" s="993">
        <v>98705.74745013002</v>
      </c>
      <c r="C24" s="993">
        <v>101860.86988142999</v>
      </c>
      <c r="D24" s="993">
        <v>104817.05232587</v>
      </c>
      <c r="E24" s="997">
        <v>113830.36729151</v>
      </c>
      <c r="F24" s="996">
        <v>3155.1224312999693</v>
      </c>
      <c r="G24" s="1012"/>
      <c r="H24" s="997">
        <v>3.196493125077706</v>
      </c>
      <c r="I24" s="994">
        <v>9013.314965640006</v>
      </c>
      <c r="J24" s="995"/>
      <c r="K24" s="998">
        <v>8.59909219505443</v>
      </c>
    </row>
    <row r="25" spans="1:11" ht="16.5" customHeight="1">
      <c r="A25" s="596" t="s">
        <v>507</v>
      </c>
      <c r="B25" s="993">
        <v>35207.753525598324</v>
      </c>
      <c r="C25" s="993">
        <v>47510.73247319909</v>
      </c>
      <c r="D25" s="993">
        <v>46787.397031850145</v>
      </c>
      <c r="E25" s="997">
        <v>57562.97016320677</v>
      </c>
      <c r="F25" s="996">
        <v>12302.978947600765</v>
      </c>
      <c r="G25" s="1012"/>
      <c r="H25" s="997">
        <v>34.94394761272031</v>
      </c>
      <c r="I25" s="994">
        <v>10775.573131356628</v>
      </c>
      <c r="J25" s="995"/>
      <c r="K25" s="998">
        <v>23.030931009094697</v>
      </c>
    </row>
    <row r="26" spans="1:11" ht="16.5" customHeight="1">
      <c r="A26" s="596" t="s">
        <v>508</v>
      </c>
      <c r="B26" s="993">
        <v>91965.98430644497</v>
      </c>
      <c r="C26" s="993">
        <v>101937.48491479836</v>
      </c>
      <c r="D26" s="993">
        <v>100379.37327300599</v>
      </c>
      <c r="E26" s="997">
        <v>106308.06580620135</v>
      </c>
      <c r="F26" s="996">
        <v>9971.500608353395</v>
      </c>
      <c r="G26" s="1012"/>
      <c r="H26" s="997">
        <v>10.842596513866262</v>
      </c>
      <c r="I26" s="994">
        <v>5928.692533195368</v>
      </c>
      <c r="J26" s="995"/>
      <c r="K26" s="998">
        <v>5.906285663958924</v>
      </c>
    </row>
    <row r="27" spans="1:11" ht="16.5" customHeight="1">
      <c r="A27" s="597" t="s">
        <v>1086</v>
      </c>
      <c r="B27" s="1014">
        <v>1059669.5329466732</v>
      </c>
      <c r="C27" s="1014">
        <v>1168765.5884927115</v>
      </c>
      <c r="D27" s="1014">
        <v>1266787.9708058806</v>
      </c>
      <c r="E27" s="1015">
        <v>1341181.9159362223</v>
      </c>
      <c r="F27" s="1016">
        <v>109096.05554603832</v>
      </c>
      <c r="G27" s="1017"/>
      <c r="H27" s="1015">
        <v>10.295290385736557</v>
      </c>
      <c r="I27" s="1018">
        <v>74393.94513034169</v>
      </c>
      <c r="J27" s="1019"/>
      <c r="K27" s="1020">
        <v>5.87264379239528</v>
      </c>
    </row>
    <row r="28" spans="1:11" ht="16.5" customHeight="1">
      <c r="A28" s="557" t="s">
        <v>1087</v>
      </c>
      <c r="B28" s="987">
        <v>140541.85284036596</v>
      </c>
      <c r="C28" s="987">
        <v>157841.3333798883</v>
      </c>
      <c r="D28" s="987">
        <v>200521.47053189974</v>
      </c>
      <c r="E28" s="991">
        <v>164511.22007418363</v>
      </c>
      <c r="F28" s="990">
        <v>17299.480539522337</v>
      </c>
      <c r="G28" s="1010"/>
      <c r="H28" s="991">
        <v>12.309130831775713</v>
      </c>
      <c r="I28" s="988">
        <v>-36010.250457716116</v>
      </c>
      <c r="J28" s="989"/>
      <c r="K28" s="992">
        <v>-17.958301603412323</v>
      </c>
    </row>
    <row r="29" spans="1:11" ht="16.5" customHeight="1">
      <c r="A29" s="558" t="s">
        <v>1088</v>
      </c>
      <c r="B29" s="993">
        <v>23431.563178128</v>
      </c>
      <c r="C29" s="993">
        <v>22954.139372501006</v>
      </c>
      <c r="D29" s="993">
        <v>30353.971786665996</v>
      </c>
      <c r="E29" s="997">
        <v>25850.21206976141</v>
      </c>
      <c r="F29" s="996">
        <v>-477.42380562699327</v>
      </c>
      <c r="G29" s="1012"/>
      <c r="H29" s="997">
        <v>-2.0375243512248495</v>
      </c>
      <c r="I29" s="994">
        <v>-4503.759716904588</v>
      </c>
      <c r="J29" s="995"/>
      <c r="K29" s="998">
        <v>-14.83746426516419</v>
      </c>
    </row>
    <row r="30" spans="1:11" ht="16.5" customHeight="1">
      <c r="A30" s="558" t="s">
        <v>1089</v>
      </c>
      <c r="B30" s="993">
        <v>59611.945390479996</v>
      </c>
      <c r="C30" s="993">
        <v>75885.54939011</v>
      </c>
      <c r="D30" s="993">
        <v>109356.96798336</v>
      </c>
      <c r="E30" s="997">
        <v>59135.99903520999</v>
      </c>
      <c r="F30" s="996">
        <v>16273.603999630002</v>
      </c>
      <c r="G30" s="1012"/>
      <c r="H30" s="997">
        <v>27.29923322084518</v>
      </c>
      <c r="I30" s="994">
        <v>-50220.96894815</v>
      </c>
      <c r="J30" s="995"/>
      <c r="K30" s="998">
        <v>-45.92388566935372</v>
      </c>
    </row>
    <row r="31" spans="1:11" ht="16.5" customHeight="1">
      <c r="A31" s="558" t="s">
        <v>1090</v>
      </c>
      <c r="B31" s="993">
        <v>539.9387125645001</v>
      </c>
      <c r="C31" s="993">
        <v>815.1150653227495</v>
      </c>
      <c r="D31" s="993">
        <v>688.07762990025</v>
      </c>
      <c r="E31" s="997">
        <v>787.4131288982505</v>
      </c>
      <c r="F31" s="996">
        <v>275.17635275824944</v>
      </c>
      <c r="G31" s="1012"/>
      <c r="H31" s="997">
        <v>50.964368057861265</v>
      </c>
      <c r="I31" s="994">
        <v>99.3354989980005</v>
      </c>
      <c r="J31" s="995"/>
      <c r="K31" s="998">
        <v>14.436670323434447</v>
      </c>
    </row>
    <row r="32" spans="1:11" ht="16.5" customHeight="1">
      <c r="A32" s="558" t="s">
        <v>1091</v>
      </c>
      <c r="B32" s="994">
        <v>56783.51974979347</v>
      </c>
      <c r="C32" s="994">
        <v>57201.19615208452</v>
      </c>
      <c r="D32" s="994">
        <v>59753.6633239735</v>
      </c>
      <c r="E32" s="995">
        <v>77739.81589052398</v>
      </c>
      <c r="F32" s="996">
        <v>417.6764022910502</v>
      </c>
      <c r="G32" s="1012"/>
      <c r="H32" s="997">
        <v>0.7355591976888142</v>
      </c>
      <c r="I32" s="994">
        <v>17986.15256655048</v>
      </c>
      <c r="J32" s="995"/>
      <c r="K32" s="998">
        <v>30.100501904013534</v>
      </c>
    </row>
    <row r="33" spans="1:11" ht="16.5" customHeight="1">
      <c r="A33" s="558" t="s">
        <v>1092</v>
      </c>
      <c r="B33" s="993">
        <v>174.8858094</v>
      </c>
      <c r="C33" s="993">
        <v>985.33339987</v>
      </c>
      <c r="D33" s="993">
        <v>368.789808</v>
      </c>
      <c r="E33" s="997">
        <v>997.77994979</v>
      </c>
      <c r="F33" s="996">
        <v>810.44759047</v>
      </c>
      <c r="G33" s="1012"/>
      <c r="H33" s="997">
        <v>463.41529552940386</v>
      </c>
      <c r="I33" s="994">
        <v>628.99014179</v>
      </c>
      <c r="J33" s="995"/>
      <c r="K33" s="998">
        <v>170.55518567638944</v>
      </c>
    </row>
    <row r="34" spans="1:11" ht="16.5" customHeight="1">
      <c r="A34" s="585" t="s">
        <v>1093</v>
      </c>
      <c r="B34" s="987">
        <v>854869.8550058439</v>
      </c>
      <c r="C34" s="987">
        <v>917175.2729529773</v>
      </c>
      <c r="D34" s="987">
        <v>967654.228966491</v>
      </c>
      <c r="E34" s="991">
        <v>1083547.6154328682</v>
      </c>
      <c r="F34" s="990">
        <v>62305.41794713342</v>
      </c>
      <c r="G34" s="1010"/>
      <c r="H34" s="991">
        <v>7.288292783081876</v>
      </c>
      <c r="I34" s="988">
        <v>115893.3864663773</v>
      </c>
      <c r="J34" s="989"/>
      <c r="K34" s="992">
        <v>11.97673538720106</v>
      </c>
    </row>
    <row r="35" spans="1:11" ht="16.5" customHeight="1">
      <c r="A35" s="558" t="s">
        <v>1094</v>
      </c>
      <c r="B35" s="993">
        <v>111002.99299999999</v>
      </c>
      <c r="C35" s="993">
        <v>127641.7</v>
      </c>
      <c r="D35" s="993">
        <v>137031.6</v>
      </c>
      <c r="E35" s="997">
        <v>143465.7</v>
      </c>
      <c r="F35" s="996">
        <v>16638.70700000001</v>
      </c>
      <c r="G35" s="1012"/>
      <c r="H35" s="997">
        <v>14.989421951892783</v>
      </c>
      <c r="I35" s="994">
        <v>6434.099999999977</v>
      </c>
      <c r="J35" s="995"/>
      <c r="K35" s="998">
        <v>4.695340344854746</v>
      </c>
    </row>
    <row r="36" spans="1:11" ht="16.5" customHeight="1">
      <c r="A36" s="558" t="s">
        <v>1095</v>
      </c>
      <c r="B36" s="993">
        <v>6347.5535</v>
      </c>
      <c r="C36" s="993">
        <v>8456.55345836</v>
      </c>
      <c r="D36" s="993">
        <v>10070.55929792</v>
      </c>
      <c r="E36" s="997">
        <v>10014.837620889999</v>
      </c>
      <c r="F36" s="996">
        <v>2108.99995836</v>
      </c>
      <c r="G36" s="1012"/>
      <c r="H36" s="997">
        <v>33.22539870455602</v>
      </c>
      <c r="I36" s="994">
        <v>-55.72167703000014</v>
      </c>
      <c r="J36" s="995"/>
      <c r="K36" s="998">
        <v>-0.5533126351930527</v>
      </c>
    </row>
    <row r="37" spans="1:11" ht="16.5" customHeight="1">
      <c r="A37" s="561" t="s">
        <v>1096</v>
      </c>
      <c r="B37" s="993">
        <v>12884.595125481617</v>
      </c>
      <c r="C37" s="993">
        <v>14012.845836562752</v>
      </c>
      <c r="D37" s="993">
        <v>11754.169154773677</v>
      </c>
      <c r="E37" s="997">
        <v>14029.881731907246</v>
      </c>
      <c r="F37" s="996">
        <v>1128.2507110811348</v>
      </c>
      <c r="G37" s="1012"/>
      <c r="H37" s="997">
        <v>8.756586451442427</v>
      </c>
      <c r="I37" s="994">
        <v>2275.7125771335686</v>
      </c>
      <c r="J37" s="995"/>
      <c r="K37" s="998">
        <v>19.36089694786587</v>
      </c>
    </row>
    <row r="38" spans="1:11" ht="16.5" customHeight="1">
      <c r="A38" s="598" t="s">
        <v>1097</v>
      </c>
      <c r="B38" s="993">
        <v>2854.657</v>
      </c>
      <c r="C38" s="993">
        <v>3240.1877635964383</v>
      </c>
      <c r="D38" s="993">
        <v>1974.7504720499999</v>
      </c>
      <c r="E38" s="1021">
        <v>2451.5887673916436</v>
      </c>
      <c r="F38" s="996">
        <v>385.5307635964382</v>
      </c>
      <c r="G38" s="1012"/>
      <c r="H38" s="997">
        <v>13.505327035662715</v>
      </c>
      <c r="I38" s="994">
        <v>476.83829534164374</v>
      </c>
      <c r="J38" s="995"/>
      <c r="K38" s="998">
        <v>24.14676193730113</v>
      </c>
    </row>
    <row r="39" spans="1:11" ht="16.5" customHeight="1">
      <c r="A39" s="598" t="s">
        <v>1098</v>
      </c>
      <c r="B39" s="993">
        <v>10029.938125481616</v>
      </c>
      <c r="C39" s="993">
        <v>10772.658072966315</v>
      </c>
      <c r="D39" s="993">
        <v>9779.418682723677</v>
      </c>
      <c r="E39" s="997">
        <v>11578.292964515602</v>
      </c>
      <c r="F39" s="996">
        <v>742.7199474846984</v>
      </c>
      <c r="G39" s="1012"/>
      <c r="H39" s="997">
        <v>7.405030202507203</v>
      </c>
      <c r="I39" s="994">
        <v>1798.8742817919247</v>
      </c>
      <c r="J39" s="995"/>
      <c r="K39" s="998">
        <v>18.394490921733585</v>
      </c>
    </row>
    <row r="40" spans="1:11" ht="16.5" customHeight="1">
      <c r="A40" s="558" t="s">
        <v>1099</v>
      </c>
      <c r="B40" s="993">
        <v>722900.1464051999</v>
      </c>
      <c r="C40" s="993">
        <v>765231.7379982246</v>
      </c>
      <c r="D40" s="993">
        <v>805307.5172847573</v>
      </c>
      <c r="E40" s="997">
        <v>915122.4140024208</v>
      </c>
      <c r="F40" s="996">
        <v>42331.59159302467</v>
      </c>
      <c r="G40" s="1012"/>
      <c r="H40" s="997">
        <v>5.855800666735095</v>
      </c>
      <c r="I40" s="994">
        <v>109814.8967176635</v>
      </c>
      <c r="J40" s="995"/>
      <c r="K40" s="998">
        <v>13.636392851258194</v>
      </c>
    </row>
    <row r="41" spans="1:11" ht="16.5" customHeight="1">
      <c r="A41" s="561" t="s">
        <v>1100</v>
      </c>
      <c r="B41" s="993">
        <v>694399.071558579</v>
      </c>
      <c r="C41" s="993">
        <v>729806.61101383</v>
      </c>
      <c r="D41" s="993">
        <v>779262.5258145572</v>
      </c>
      <c r="E41" s="997">
        <v>882024.4021590311</v>
      </c>
      <c r="F41" s="996">
        <v>35407.53945525107</v>
      </c>
      <c r="G41" s="1012"/>
      <c r="H41" s="997">
        <v>5.099018835923676</v>
      </c>
      <c r="I41" s="994">
        <v>102761.87634447392</v>
      </c>
      <c r="J41" s="995"/>
      <c r="K41" s="998">
        <v>13.187067636424285</v>
      </c>
    </row>
    <row r="42" spans="1:11" ht="16.5" customHeight="1">
      <c r="A42" s="561" t="s">
        <v>1101</v>
      </c>
      <c r="B42" s="993">
        <v>28501.07484662093</v>
      </c>
      <c r="C42" s="993">
        <v>35425.12698439452</v>
      </c>
      <c r="D42" s="993">
        <v>26044.99147020016</v>
      </c>
      <c r="E42" s="997">
        <v>33098.01184338967</v>
      </c>
      <c r="F42" s="996">
        <v>6924.0521377735895</v>
      </c>
      <c r="G42" s="1012"/>
      <c r="H42" s="997">
        <v>24.29400355963944</v>
      </c>
      <c r="I42" s="994">
        <v>7053.020373189513</v>
      </c>
      <c r="J42" s="995"/>
      <c r="K42" s="998">
        <v>27.080140844965726</v>
      </c>
    </row>
    <row r="43" spans="1:11" ht="16.5" customHeight="1">
      <c r="A43" s="562" t="s">
        <v>1102</v>
      </c>
      <c r="B43" s="1022">
        <v>1734.5669751625092</v>
      </c>
      <c r="C43" s="1022">
        <v>1832.4356598299998</v>
      </c>
      <c r="D43" s="1022">
        <v>3490.38322904</v>
      </c>
      <c r="E43" s="1002">
        <v>914.7820776500001</v>
      </c>
      <c r="F43" s="1001">
        <v>97.8686846674907</v>
      </c>
      <c r="G43" s="1023"/>
      <c r="H43" s="1002">
        <v>5.642254583932772</v>
      </c>
      <c r="I43" s="999">
        <v>-2575.60115139</v>
      </c>
      <c r="J43" s="1000"/>
      <c r="K43" s="1003">
        <v>-73.79135706248499</v>
      </c>
    </row>
    <row r="44" spans="1:11" s="600" customFormat="1" ht="16.5" customHeight="1" thickBot="1">
      <c r="A44" s="599" t="s">
        <v>493</v>
      </c>
      <c r="B44" s="1004">
        <v>64257.85687766676</v>
      </c>
      <c r="C44" s="1005">
        <v>93748.93292527187</v>
      </c>
      <c r="D44" s="1004">
        <v>98612.22561410829</v>
      </c>
      <c r="E44" s="1008">
        <v>93123.1145896402</v>
      </c>
      <c r="F44" s="1007">
        <v>29491.076047605115</v>
      </c>
      <c r="G44" s="1013"/>
      <c r="H44" s="1008">
        <v>45.89489516239209</v>
      </c>
      <c r="I44" s="1005">
        <v>-5489.111024468089</v>
      </c>
      <c r="J44" s="1006"/>
      <c r="K44" s="1009">
        <v>-5.566359536340057</v>
      </c>
    </row>
    <row r="45" spans="1:11" ht="16.5" customHeight="1" thickTop="1">
      <c r="A45" s="281" t="s">
        <v>1044</v>
      </c>
      <c r="B45" s="434"/>
      <c r="C45" s="36"/>
      <c r="D45" s="588"/>
      <c r="E45" s="588"/>
      <c r="F45" s="559"/>
      <c r="G45" s="560"/>
      <c r="H45" s="559"/>
      <c r="I45" s="560"/>
      <c r="J45" s="560"/>
      <c r="K45" s="560"/>
    </row>
    <row r="46" spans="1:11" ht="16.5">
      <c r="A46" s="1534" t="s">
        <v>1482</v>
      </c>
      <c r="B46" s="1509"/>
      <c r="C46" s="1510"/>
      <c r="D46" s="588"/>
      <c r="E46" s="588"/>
      <c r="F46" s="559"/>
      <c r="G46" s="560"/>
      <c r="H46" s="559"/>
      <c r="I46" s="560"/>
      <c r="J46" s="560"/>
      <c r="K46" s="560"/>
    </row>
    <row r="47" spans="1:11" ht="16.5" customHeight="1">
      <c r="A47" s="1534" t="s">
        <v>1483</v>
      </c>
      <c r="B47" s="1509"/>
      <c r="C47" s="601"/>
      <c r="D47" s="588"/>
      <c r="E47" s="588"/>
      <c r="F47" s="559"/>
      <c r="G47" s="560"/>
      <c r="H47" s="559"/>
      <c r="I47" s="560"/>
      <c r="J47" s="560"/>
      <c r="K47" s="560"/>
    </row>
    <row r="48" spans="4:11" ht="16.5" customHeight="1">
      <c r="D48" s="602"/>
      <c r="E48" s="602"/>
      <c r="F48" s="570"/>
      <c r="G48" s="571"/>
      <c r="H48" s="570"/>
      <c r="I48" s="571"/>
      <c r="J48" s="571"/>
      <c r="K48" s="571"/>
    </row>
    <row r="49" spans="4:11" ht="16.5" customHeight="1">
      <c r="D49" s="602"/>
      <c r="E49" s="602"/>
      <c r="F49" s="570"/>
      <c r="G49" s="571"/>
      <c r="H49" s="570"/>
      <c r="I49" s="571"/>
      <c r="J49" s="571"/>
      <c r="K49" s="571"/>
    </row>
    <row r="50" spans="1:11" s="40" customFormat="1" ht="16.5" customHeight="1">
      <c r="A50" s="281"/>
      <c r="B50" s="43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81"/>
      <c r="B51" s="43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81"/>
      <c r="B52" s="43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81"/>
      <c r="B53" s="43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81"/>
      <c r="B54" s="43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81"/>
      <c r="B55" s="43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81"/>
      <c r="B56" s="43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81"/>
      <c r="B57" s="43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81"/>
      <c r="B58" s="43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81"/>
      <c r="B59" s="43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81"/>
      <c r="B60" s="43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81"/>
      <c r="B61" s="43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81"/>
      <c r="B62" s="43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81"/>
      <c r="B63" s="43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81"/>
      <c r="B64" s="43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81"/>
      <c r="B65" s="43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81"/>
      <c r="B66" s="43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81"/>
      <c r="B67" s="43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81"/>
      <c r="B68" s="43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81"/>
      <c r="B69" s="43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81"/>
      <c r="B70" s="43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81"/>
      <c r="B71" s="43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81"/>
      <c r="B72" s="43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81"/>
      <c r="B73" s="43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81"/>
      <c r="B74" s="43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81"/>
      <c r="B75" s="43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81"/>
      <c r="B76" s="43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81"/>
      <c r="B77" s="43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81"/>
      <c r="B78" s="43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81"/>
      <c r="B79" s="43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81"/>
      <c r="B80" s="43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81"/>
      <c r="B81" s="43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81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603"/>
      <c r="B83" s="604"/>
      <c r="C83" s="604"/>
      <c r="D83" s="604"/>
      <c r="E83" s="604"/>
    </row>
    <row r="84" spans="1:5" ht="16.5" customHeight="1">
      <c r="A84" s="603"/>
      <c r="B84" s="605"/>
      <c r="C84" s="605"/>
      <c r="D84" s="605"/>
      <c r="E84" s="605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4.8515625" style="9" customWidth="1"/>
    <col min="7" max="7" width="15.8515625" style="9" customWidth="1"/>
    <col min="8" max="8" width="14.57421875" style="9" customWidth="1"/>
    <col min="9" max="16384" width="9.140625" style="9" customWidth="1"/>
  </cols>
  <sheetData>
    <row r="1" spans="1:9" ht="12.75">
      <c r="A1" s="1690" t="s">
        <v>932</v>
      </c>
      <c r="B1" s="1690"/>
      <c r="C1" s="1690"/>
      <c r="D1" s="1690"/>
      <c r="E1" s="1690"/>
      <c r="F1" s="1690"/>
      <c r="G1" s="1690"/>
      <c r="H1" s="1690"/>
      <c r="I1" s="1690"/>
    </row>
    <row r="2" spans="1:9" ht="15.75">
      <c r="A2" s="1706" t="s">
        <v>99</v>
      </c>
      <c r="B2" s="1706"/>
      <c r="C2" s="1706"/>
      <c r="D2" s="1706"/>
      <c r="E2" s="1706"/>
      <c r="F2" s="1706"/>
      <c r="G2" s="1706"/>
      <c r="H2" s="1706"/>
      <c r="I2" s="1706"/>
    </row>
    <row r="3" spans="1:9" ht="13.5" thickBot="1">
      <c r="A3" s="1948" t="s">
        <v>279</v>
      </c>
      <c r="B3" s="1948"/>
      <c r="C3" s="1948"/>
      <c r="D3" s="1948"/>
      <c r="E3" s="1948"/>
      <c r="F3" s="1948"/>
      <c r="G3" s="1948"/>
      <c r="H3" s="1948"/>
      <c r="I3" s="1948"/>
    </row>
    <row r="4" spans="1:9" ht="21" customHeight="1" thickBot="1" thickTop="1">
      <c r="A4" s="849" t="s">
        <v>772</v>
      </c>
      <c r="B4" s="850" t="s">
        <v>482</v>
      </c>
      <c r="C4" s="850" t="s">
        <v>51</v>
      </c>
      <c r="D4" s="850" t="s">
        <v>790</v>
      </c>
      <c r="E4" s="850" t="s">
        <v>52</v>
      </c>
      <c r="F4" s="851" t="s">
        <v>833</v>
      </c>
      <c r="G4" s="851" t="s">
        <v>807</v>
      </c>
      <c r="H4" s="851" t="s">
        <v>520</v>
      </c>
      <c r="I4" s="852" t="s">
        <v>1253</v>
      </c>
    </row>
    <row r="5" spans="1:9" ht="21" customHeight="1" thickTop="1">
      <c r="A5" s="853" t="s">
        <v>921</v>
      </c>
      <c r="B5" s="1320">
        <v>980.096</v>
      </c>
      <c r="C5" s="1300">
        <v>957.5</v>
      </c>
      <c r="D5" s="1300">
        <v>2133.8</v>
      </c>
      <c r="E5" s="1300">
        <v>3417.43</v>
      </c>
      <c r="F5" s="1300">
        <v>3939.5</v>
      </c>
      <c r="G5" s="1300">
        <v>2628.646</v>
      </c>
      <c r="H5" s="1300">
        <v>3023.9850000000006</v>
      </c>
      <c r="I5" s="1321">
        <v>3350.8</v>
      </c>
    </row>
    <row r="6" spans="1:9" ht="21" customHeight="1">
      <c r="A6" s="853" t="s">
        <v>922</v>
      </c>
      <c r="B6" s="1322">
        <v>977.561</v>
      </c>
      <c r="C6" s="1323">
        <v>1207.954</v>
      </c>
      <c r="D6" s="1323">
        <v>1655.209</v>
      </c>
      <c r="E6" s="1323">
        <v>2820.1</v>
      </c>
      <c r="F6" s="1323">
        <v>4235.2</v>
      </c>
      <c r="G6" s="1323">
        <v>4914.036</v>
      </c>
      <c r="H6" s="1323">
        <v>5135.26</v>
      </c>
      <c r="I6" s="1324">
        <v>3193.1</v>
      </c>
    </row>
    <row r="7" spans="1:9" ht="21" customHeight="1">
      <c r="A7" s="853" t="s">
        <v>923</v>
      </c>
      <c r="B7" s="1322">
        <v>907.879</v>
      </c>
      <c r="C7" s="1323">
        <v>865.719</v>
      </c>
      <c r="D7" s="1323">
        <v>2411.6</v>
      </c>
      <c r="E7" s="1323">
        <v>1543.517</v>
      </c>
      <c r="F7" s="1323">
        <v>4145.5</v>
      </c>
      <c r="G7" s="1323">
        <v>4589.347</v>
      </c>
      <c r="H7" s="1323">
        <v>3823.28</v>
      </c>
      <c r="I7" s="1324">
        <v>2878.583504</v>
      </c>
    </row>
    <row r="8" spans="1:9" ht="21" customHeight="1">
      <c r="A8" s="853" t="s">
        <v>924</v>
      </c>
      <c r="B8" s="1322">
        <v>1103.189</v>
      </c>
      <c r="C8" s="1323">
        <v>1188.259</v>
      </c>
      <c r="D8" s="1323">
        <v>2065.7</v>
      </c>
      <c r="E8" s="1323">
        <v>1571.367</v>
      </c>
      <c r="F8" s="1323">
        <v>3894.8</v>
      </c>
      <c r="G8" s="1323">
        <v>2064.913</v>
      </c>
      <c r="H8" s="1323">
        <v>3673.03</v>
      </c>
      <c r="I8" s="1324">
        <v>4227.299999999999</v>
      </c>
    </row>
    <row r="9" spans="1:9" ht="21" customHeight="1">
      <c r="A9" s="853" t="s">
        <v>925</v>
      </c>
      <c r="B9" s="1322">
        <v>1583.675</v>
      </c>
      <c r="C9" s="1323">
        <v>1661.361</v>
      </c>
      <c r="D9" s="1323">
        <v>2859.9</v>
      </c>
      <c r="E9" s="1323">
        <v>2301.56</v>
      </c>
      <c r="F9" s="1323">
        <v>4767.4</v>
      </c>
      <c r="G9" s="1323">
        <v>3784.984</v>
      </c>
      <c r="H9" s="1323">
        <v>5468.766</v>
      </c>
      <c r="I9" s="1324">
        <v>3117</v>
      </c>
    </row>
    <row r="10" spans="1:9" ht="21" customHeight="1">
      <c r="A10" s="853" t="s">
        <v>926</v>
      </c>
      <c r="B10" s="1322">
        <v>1156.237</v>
      </c>
      <c r="C10" s="1323">
        <v>1643.985</v>
      </c>
      <c r="D10" s="1323">
        <v>3805.5</v>
      </c>
      <c r="E10" s="1323">
        <v>2016.824</v>
      </c>
      <c r="F10" s="1323">
        <v>4917.8</v>
      </c>
      <c r="G10" s="1323">
        <v>4026.84</v>
      </c>
      <c r="H10" s="1323">
        <v>5113.109</v>
      </c>
      <c r="I10" s="1324">
        <v>1084</v>
      </c>
    </row>
    <row r="11" spans="1:9" ht="21" customHeight="1">
      <c r="A11" s="853" t="s">
        <v>927</v>
      </c>
      <c r="B11" s="1322">
        <v>603.806</v>
      </c>
      <c r="C11" s="1323">
        <v>716.981</v>
      </c>
      <c r="D11" s="1323">
        <v>2962.1</v>
      </c>
      <c r="E11" s="1323">
        <v>2007.5</v>
      </c>
      <c r="F11" s="1323">
        <v>5107.5</v>
      </c>
      <c r="G11" s="1323">
        <v>5404.078</v>
      </c>
      <c r="H11" s="1323">
        <v>5923.4</v>
      </c>
      <c r="I11" s="1481">
        <v>3693.200732</v>
      </c>
    </row>
    <row r="12" spans="1:9" ht="21" customHeight="1">
      <c r="A12" s="853" t="s">
        <v>928</v>
      </c>
      <c r="B12" s="1322">
        <v>603.011</v>
      </c>
      <c r="C12" s="1323">
        <v>1428.479</v>
      </c>
      <c r="D12" s="1323">
        <v>1963.1</v>
      </c>
      <c r="E12" s="1323">
        <v>2480.095</v>
      </c>
      <c r="F12" s="1323">
        <v>3755.8</v>
      </c>
      <c r="G12" s="1323">
        <v>4548.177</v>
      </c>
      <c r="H12" s="1323">
        <v>5524.553</v>
      </c>
      <c r="I12" s="1481"/>
    </row>
    <row r="13" spans="1:9" ht="21" customHeight="1">
      <c r="A13" s="853" t="s">
        <v>929</v>
      </c>
      <c r="B13" s="1322">
        <v>1398.554</v>
      </c>
      <c r="C13" s="1323">
        <v>2052.853</v>
      </c>
      <c r="D13" s="1323">
        <v>3442.1</v>
      </c>
      <c r="E13" s="1323">
        <v>3768.18</v>
      </c>
      <c r="F13" s="1323">
        <v>4382.1</v>
      </c>
      <c r="G13" s="1323">
        <v>4505.977</v>
      </c>
      <c r="H13" s="1323">
        <v>4638.701</v>
      </c>
      <c r="I13" s="1481"/>
    </row>
    <row r="14" spans="1:9" ht="21" customHeight="1">
      <c r="A14" s="853" t="s">
        <v>648</v>
      </c>
      <c r="B14" s="1322">
        <v>916.412</v>
      </c>
      <c r="C14" s="1323">
        <v>2714.843</v>
      </c>
      <c r="D14" s="1323">
        <v>3420.2</v>
      </c>
      <c r="E14" s="1323">
        <v>3495.035</v>
      </c>
      <c r="F14" s="1323">
        <v>3427.2</v>
      </c>
      <c r="G14" s="1323">
        <v>3263.921</v>
      </c>
      <c r="H14" s="1323">
        <v>5139.568</v>
      </c>
      <c r="I14" s="1481"/>
    </row>
    <row r="15" spans="1:9" ht="21" customHeight="1">
      <c r="A15" s="853" t="s">
        <v>649</v>
      </c>
      <c r="B15" s="1322">
        <v>1181.457</v>
      </c>
      <c r="C15" s="1323">
        <v>1711.2</v>
      </c>
      <c r="D15" s="1323">
        <v>2205.73</v>
      </c>
      <c r="E15" s="1323">
        <v>3452.1</v>
      </c>
      <c r="F15" s="1323">
        <v>3016.2</v>
      </c>
      <c r="G15" s="1323">
        <v>4066.715</v>
      </c>
      <c r="H15" s="1323">
        <v>5497.373</v>
      </c>
      <c r="I15" s="1481"/>
    </row>
    <row r="16" spans="1:9" ht="21" customHeight="1">
      <c r="A16" s="853" t="s">
        <v>650</v>
      </c>
      <c r="B16" s="1322">
        <v>1394</v>
      </c>
      <c r="C16" s="1323">
        <v>1571.796</v>
      </c>
      <c r="D16" s="1323">
        <v>3091.435</v>
      </c>
      <c r="E16" s="1323">
        <v>4253.095</v>
      </c>
      <c r="F16" s="1325">
        <v>2113.92</v>
      </c>
      <c r="G16" s="1325">
        <v>3970.419</v>
      </c>
      <c r="H16" s="1323">
        <v>7717.93</v>
      </c>
      <c r="I16" s="1481"/>
    </row>
    <row r="17" spans="1:9" ht="21" customHeight="1" thickBot="1">
      <c r="A17" s="854" t="s">
        <v>653</v>
      </c>
      <c r="B17" s="1326">
        <v>12805.877000000002</v>
      </c>
      <c r="C17" s="1327">
        <v>17720.93</v>
      </c>
      <c r="D17" s="1327">
        <v>32016.374</v>
      </c>
      <c r="E17" s="1327">
        <v>33126.803</v>
      </c>
      <c r="F17" s="1327">
        <v>47702.91999999999</v>
      </c>
      <c r="G17" s="1327">
        <v>47768.05300000001</v>
      </c>
      <c r="H17" s="1327">
        <v>60678.955</v>
      </c>
      <c r="I17" s="1328">
        <v>21543.984236</v>
      </c>
    </row>
    <row r="18" spans="1:9" ht="21" customHeight="1" thickTop="1">
      <c r="A18" s="845" t="s">
        <v>53</v>
      </c>
      <c r="B18" s="845"/>
      <c r="C18" s="845"/>
      <c r="D18" s="846"/>
      <c r="E18" s="845"/>
      <c r="F18" s="845"/>
      <c r="G18" s="846"/>
      <c r="H18" s="847"/>
      <c r="I18" s="847"/>
    </row>
    <row r="19" spans="1:9" ht="21" customHeight="1">
      <c r="A19" s="845"/>
      <c r="B19" s="845"/>
      <c r="C19" s="845"/>
      <c r="D19" s="846"/>
      <c r="E19" s="845"/>
      <c r="F19" s="845"/>
      <c r="G19" s="848"/>
      <c r="H19" s="847"/>
      <c r="I19" s="847"/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27" t="s">
        <v>933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</row>
    <row r="2" spans="1:13" ht="16.5" thickBot="1">
      <c r="A2" s="1726" t="s">
        <v>480</v>
      </c>
      <c r="B2" s="1726"/>
      <c r="C2" s="1726"/>
      <c r="D2" s="1726"/>
      <c r="E2" s="1726"/>
      <c r="F2" s="1726"/>
      <c r="G2" s="1726"/>
      <c r="H2" s="1726"/>
      <c r="I2" s="1726"/>
      <c r="J2" s="1726"/>
      <c r="K2" s="1726"/>
      <c r="L2" s="1726"/>
      <c r="M2" s="1726"/>
    </row>
    <row r="3" spans="1:13" ht="13.5" thickTop="1">
      <c r="A3" s="36"/>
      <c r="B3" s="1949" t="s">
        <v>788</v>
      </c>
      <c r="C3" s="1950"/>
      <c r="D3" s="1950"/>
      <c r="E3" s="1950"/>
      <c r="F3" s="1951"/>
      <c r="G3" s="1950" t="s">
        <v>807</v>
      </c>
      <c r="H3" s="1951"/>
      <c r="I3" s="1950" t="s">
        <v>520</v>
      </c>
      <c r="J3" s="1951"/>
      <c r="K3" s="1907" t="s">
        <v>45</v>
      </c>
      <c r="L3" s="1958" t="s">
        <v>98</v>
      </c>
      <c r="M3" s="1959"/>
    </row>
    <row r="4" spans="1:13" ht="12.75">
      <c r="A4" s="36"/>
      <c r="B4" s="1952"/>
      <c r="C4" s="1953"/>
      <c r="D4" s="1953"/>
      <c r="E4" s="1953"/>
      <c r="F4" s="1954"/>
      <c r="G4" s="1956"/>
      <c r="H4" s="1957"/>
      <c r="I4" s="1956"/>
      <c r="J4" s="1957"/>
      <c r="K4" s="1807"/>
      <c r="L4" s="1746" t="s">
        <v>1493</v>
      </c>
      <c r="M4" s="1747"/>
    </row>
    <row r="5" spans="1:13" ht="15.75">
      <c r="A5" s="36"/>
      <c r="B5" s="1955"/>
      <c r="C5" s="1956"/>
      <c r="D5" s="1956"/>
      <c r="E5" s="1956"/>
      <c r="F5" s="1957"/>
      <c r="G5" s="1482" t="s">
        <v>1492</v>
      </c>
      <c r="H5" s="1482" t="s">
        <v>863</v>
      </c>
      <c r="I5" s="1482" t="s">
        <v>1492</v>
      </c>
      <c r="J5" s="1482" t="s">
        <v>863</v>
      </c>
      <c r="K5" s="1482" t="s">
        <v>1492</v>
      </c>
      <c r="L5" s="1482" t="s">
        <v>46</v>
      </c>
      <c r="M5" s="1483" t="s">
        <v>152</v>
      </c>
    </row>
    <row r="6" spans="1:13" ht="12.75">
      <c r="A6" s="36"/>
      <c r="B6" s="152" t="s">
        <v>864</v>
      </c>
      <c r="C6" s="36"/>
      <c r="D6" s="36"/>
      <c r="E6" s="36"/>
      <c r="F6" s="36"/>
      <c r="G6" s="1414">
        <v>-6660.099999999948</v>
      </c>
      <c r="H6" s="1414">
        <v>-12936.4</v>
      </c>
      <c r="I6" s="1414">
        <v>34669</v>
      </c>
      <c r="J6" s="1414">
        <v>75979.20000000007</v>
      </c>
      <c r="K6" s="1414">
        <v>-1706.06</v>
      </c>
      <c r="L6" s="1414">
        <v>-620.5477395234346</v>
      </c>
      <c r="M6" s="1415">
        <v>-104.92099570221235</v>
      </c>
    </row>
    <row r="7" spans="1:13" ht="12.75">
      <c r="A7" s="36"/>
      <c r="B7" s="152"/>
      <c r="C7" s="36" t="s">
        <v>868</v>
      </c>
      <c r="D7" s="36"/>
      <c r="E7" s="36"/>
      <c r="F7" s="36"/>
      <c r="G7" s="1414">
        <v>39643.4</v>
      </c>
      <c r="H7" s="1414">
        <v>68701.5</v>
      </c>
      <c r="I7" s="1414">
        <v>46589</v>
      </c>
      <c r="J7" s="1414">
        <v>81511.8</v>
      </c>
      <c r="K7" s="1414">
        <v>49167.5</v>
      </c>
      <c r="L7" s="1414">
        <v>17.52019251628265</v>
      </c>
      <c r="M7" s="1416">
        <v>5.534568245723236</v>
      </c>
    </row>
    <row r="8" spans="1:13" ht="12.75">
      <c r="A8" s="36"/>
      <c r="B8" s="152"/>
      <c r="C8" s="36"/>
      <c r="D8" s="36" t="s">
        <v>869</v>
      </c>
      <c r="E8" s="36"/>
      <c r="F8" s="36"/>
      <c r="G8" s="1414">
        <v>0</v>
      </c>
      <c r="H8" s="1414">
        <v>0</v>
      </c>
      <c r="I8" s="1414">
        <v>0</v>
      </c>
      <c r="J8" s="1414">
        <v>0</v>
      </c>
      <c r="K8" s="1414">
        <v>0</v>
      </c>
      <c r="L8" s="1417" t="s">
        <v>831</v>
      </c>
      <c r="M8" s="1418" t="s">
        <v>831</v>
      </c>
    </row>
    <row r="9" spans="1:13" ht="12.75">
      <c r="A9" s="36"/>
      <c r="B9" s="152"/>
      <c r="C9" s="36"/>
      <c r="D9" s="36" t="s">
        <v>870</v>
      </c>
      <c r="E9" s="36"/>
      <c r="F9" s="36"/>
      <c r="G9" s="1414">
        <v>39643.4</v>
      </c>
      <c r="H9" s="1414">
        <v>68701.5</v>
      </c>
      <c r="I9" s="1414">
        <v>46589</v>
      </c>
      <c r="J9" s="1414">
        <v>81511.8</v>
      </c>
      <c r="K9" s="1414">
        <v>49167.5</v>
      </c>
      <c r="L9" s="1414">
        <v>17.52019251628265</v>
      </c>
      <c r="M9" s="1416">
        <v>5.534568245723236</v>
      </c>
    </row>
    <row r="10" spans="1:13" ht="12.75">
      <c r="A10" s="36"/>
      <c r="B10" s="152"/>
      <c r="C10" s="36" t="s">
        <v>871</v>
      </c>
      <c r="D10" s="36"/>
      <c r="E10" s="36"/>
      <c r="F10" s="36"/>
      <c r="G10" s="1414">
        <v>-214098.3</v>
      </c>
      <c r="H10" s="1414">
        <v>-388371.4</v>
      </c>
      <c r="I10" s="1414">
        <v>-250910.9</v>
      </c>
      <c r="J10" s="1414">
        <v>-454653.1</v>
      </c>
      <c r="K10" s="1414">
        <v>-310273.8</v>
      </c>
      <c r="L10" s="1414">
        <v>17.1942514256302</v>
      </c>
      <c r="M10" s="1416">
        <v>23.658956227090968</v>
      </c>
    </row>
    <row r="11" spans="1:13" ht="12.75">
      <c r="A11" s="36"/>
      <c r="B11" s="152"/>
      <c r="C11" s="36"/>
      <c r="D11" s="36" t="s">
        <v>869</v>
      </c>
      <c r="E11" s="36"/>
      <c r="F11" s="36"/>
      <c r="G11" s="1414">
        <v>-37168.9</v>
      </c>
      <c r="H11" s="1414">
        <v>-75076.2</v>
      </c>
      <c r="I11" s="1414">
        <v>-48878.1</v>
      </c>
      <c r="J11" s="1414">
        <v>-92255.6</v>
      </c>
      <c r="K11" s="1414">
        <v>-59475.6</v>
      </c>
      <c r="L11" s="1414">
        <v>31.502681004818527</v>
      </c>
      <c r="M11" s="1416">
        <v>21.681489255924433</v>
      </c>
    </row>
    <row r="12" spans="1:13" ht="12.75">
      <c r="A12" s="36"/>
      <c r="B12" s="152"/>
      <c r="C12" s="36"/>
      <c r="D12" s="36" t="s">
        <v>870</v>
      </c>
      <c r="E12" s="36"/>
      <c r="F12" s="36"/>
      <c r="G12" s="1414">
        <v>-176929.4</v>
      </c>
      <c r="H12" s="1414">
        <v>-313295.2</v>
      </c>
      <c r="I12" s="1414">
        <v>-202032.8</v>
      </c>
      <c r="J12" s="1414">
        <v>-362397.5</v>
      </c>
      <c r="K12" s="1414">
        <v>-250798.2</v>
      </c>
      <c r="L12" s="1414">
        <v>14.188371180821278</v>
      </c>
      <c r="M12" s="1416">
        <v>24.13736779374439</v>
      </c>
    </row>
    <row r="13" spans="1:13" ht="12.75">
      <c r="A13" s="36"/>
      <c r="B13" s="152"/>
      <c r="C13" s="36" t="s">
        <v>872</v>
      </c>
      <c r="D13" s="36"/>
      <c r="E13" s="36"/>
      <c r="F13" s="36"/>
      <c r="G13" s="1414">
        <v>-174454.9</v>
      </c>
      <c r="H13" s="1414">
        <v>-319669.9</v>
      </c>
      <c r="I13" s="1414">
        <v>-204321.9</v>
      </c>
      <c r="J13" s="1414">
        <v>-373141.3</v>
      </c>
      <c r="K13" s="1414">
        <v>-261106.3</v>
      </c>
      <c r="L13" s="1414">
        <v>17.12018407049615</v>
      </c>
      <c r="M13" s="1416">
        <v>27.791636628281154</v>
      </c>
    </row>
    <row r="14" spans="1:13" ht="12.75">
      <c r="A14" s="36"/>
      <c r="B14" s="152"/>
      <c r="C14" s="36" t="s">
        <v>873</v>
      </c>
      <c r="D14" s="36"/>
      <c r="E14" s="36"/>
      <c r="F14" s="36"/>
      <c r="G14" s="1414">
        <v>-5996.5</v>
      </c>
      <c r="H14" s="1414">
        <v>-8674.599999999991</v>
      </c>
      <c r="I14" s="1414">
        <v>10046.2</v>
      </c>
      <c r="J14" s="1414">
        <v>14057</v>
      </c>
      <c r="K14" s="1414">
        <v>-822.1999999999898</v>
      </c>
      <c r="L14" s="1414">
        <v>-267.5343950637872</v>
      </c>
      <c r="M14" s="1416">
        <v>-108.18418904660459</v>
      </c>
    </row>
    <row r="15" spans="1:13" ht="12.75">
      <c r="A15" s="36"/>
      <c r="B15" s="152"/>
      <c r="C15" s="36"/>
      <c r="D15" s="36" t="s">
        <v>835</v>
      </c>
      <c r="E15" s="36"/>
      <c r="F15" s="36"/>
      <c r="G15" s="1414">
        <v>30106.8</v>
      </c>
      <c r="H15" s="1414">
        <v>53012.5</v>
      </c>
      <c r="I15" s="1414">
        <v>40680.5</v>
      </c>
      <c r="J15" s="1414">
        <v>72351.5</v>
      </c>
      <c r="K15" s="1414">
        <v>50520.9</v>
      </c>
      <c r="L15" s="1414">
        <v>35.12063719824093</v>
      </c>
      <c r="M15" s="1416">
        <v>24.18947653052446</v>
      </c>
    </row>
    <row r="16" spans="1:13" ht="12.75">
      <c r="A16" s="36"/>
      <c r="B16" s="152"/>
      <c r="C16" s="36"/>
      <c r="D16" s="36"/>
      <c r="E16" s="36" t="s">
        <v>874</v>
      </c>
      <c r="F16" s="36"/>
      <c r="G16" s="1414">
        <v>14854</v>
      </c>
      <c r="H16" s="1414">
        <v>24610.7</v>
      </c>
      <c r="I16" s="1414">
        <v>19069.4</v>
      </c>
      <c r="J16" s="1414">
        <v>30703.8</v>
      </c>
      <c r="K16" s="1414">
        <v>18690.6</v>
      </c>
      <c r="L16" s="1414">
        <v>28.378887841658837</v>
      </c>
      <c r="M16" s="1416">
        <v>-1.9864285189885464</v>
      </c>
    </row>
    <row r="17" spans="1:13" ht="12.75">
      <c r="A17" s="36"/>
      <c r="B17" s="152"/>
      <c r="C17" s="36"/>
      <c r="D17" s="36"/>
      <c r="E17" s="36" t="s">
        <v>875</v>
      </c>
      <c r="F17" s="36"/>
      <c r="G17" s="1414">
        <v>3944.4</v>
      </c>
      <c r="H17" s="1414">
        <v>5534.6</v>
      </c>
      <c r="I17" s="1414">
        <v>5106.1</v>
      </c>
      <c r="J17" s="1414">
        <v>10071.4</v>
      </c>
      <c r="K17" s="1414">
        <v>9267.7</v>
      </c>
      <c r="L17" s="1414">
        <v>29.451881147956584</v>
      </c>
      <c r="M17" s="1416">
        <v>81.5025165977948</v>
      </c>
    </row>
    <row r="18" spans="1:13" ht="12.75">
      <c r="A18" s="36"/>
      <c r="B18" s="152"/>
      <c r="C18" s="36"/>
      <c r="D18" s="36"/>
      <c r="E18" s="36" t="s">
        <v>870</v>
      </c>
      <c r="F18" s="36"/>
      <c r="G18" s="1414">
        <v>11308.4</v>
      </c>
      <c r="H18" s="1414">
        <v>22867.2</v>
      </c>
      <c r="I18" s="1414">
        <v>16505</v>
      </c>
      <c r="J18" s="1414">
        <v>31576.3</v>
      </c>
      <c r="K18" s="1414">
        <v>22562.6</v>
      </c>
      <c r="L18" s="1414">
        <v>45.95345053234763</v>
      </c>
      <c r="M18" s="1416">
        <v>36.70160557406845</v>
      </c>
    </row>
    <row r="19" spans="1:13" ht="12.75">
      <c r="A19" s="36"/>
      <c r="B19" s="152"/>
      <c r="C19" s="36"/>
      <c r="D19" s="36" t="s">
        <v>836</v>
      </c>
      <c r="E19" s="36"/>
      <c r="F19" s="36"/>
      <c r="G19" s="1414">
        <v>-36103.3</v>
      </c>
      <c r="H19" s="1414">
        <v>-61687.1</v>
      </c>
      <c r="I19" s="1414">
        <v>-30634.3</v>
      </c>
      <c r="J19" s="1414">
        <v>-58294.5</v>
      </c>
      <c r="K19" s="1414">
        <v>-51343.1</v>
      </c>
      <c r="L19" s="1414">
        <v>-15.148199749053418</v>
      </c>
      <c r="M19" s="1416">
        <v>67.60004308895583</v>
      </c>
    </row>
    <row r="20" spans="1:13" ht="12.75">
      <c r="A20" s="36"/>
      <c r="B20" s="152"/>
      <c r="C20" s="36"/>
      <c r="D20" s="36"/>
      <c r="E20" s="36" t="s">
        <v>886</v>
      </c>
      <c r="F20" s="36"/>
      <c r="G20" s="1414">
        <v>-9979.9</v>
      </c>
      <c r="H20" s="1414">
        <v>-18604.7</v>
      </c>
      <c r="I20" s="1414">
        <v>-11949.4</v>
      </c>
      <c r="J20" s="1414">
        <v>-22292.3</v>
      </c>
      <c r="K20" s="1414">
        <v>-19728.4</v>
      </c>
      <c r="L20" s="1414">
        <v>19.734666680026862</v>
      </c>
      <c r="M20" s="1416">
        <v>65.09950290391151</v>
      </c>
    </row>
    <row r="21" spans="1:13" ht="12.75">
      <c r="A21" s="36"/>
      <c r="B21" s="152"/>
      <c r="C21" s="36"/>
      <c r="D21" s="36"/>
      <c r="E21" s="36" t="s">
        <v>874</v>
      </c>
      <c r="F21" s="36"/>
      <c r="G21" s="1414">
        <v>-17689.2</v>
      </c>
      <c r="H21" s="1414">
        <v>-27642.9</v>
      </c>
      <c r="I21" s="1414">
        <v>-12874.8</v>
      </c>
      <c r="J21" s="1414">
        <v>-25769.7</v>
      </c>
      <c r="K21" s="1414">
        <v>-23578.3</v>
      </c>
      <c r="L21" s="1414">
        <v>-27.216606743097486</v>
      </c>
      <c r="M21" s="1416">
        <v>83.13527200422533</v>
      </c>
    </row>
    <row r="22" spans="1:13" ht="12.75">
      <c r="A22" s="36"/>
      <c r="B22" s="152"/>
      <c r="C22" s="36"/>
      <c r="D22" s="36"/>
      <c r="E22" s="36"/>
      <c r="F22" s="65" t="s">
        <v>837</v>
      </c>
      <c r="G22" s="1414">
        <v>-4550.1</v>
      </c>
      <c r="H22" s="1414">
        <v>-7166.7</v>
      </c>
      <c r="I22" s="1414">
        <v>-3418.4</v>
      </c>
      <c r="J22" s="1414">
        <v>-6371.7</v>
      </c>
      <c r="K22" s="1414">
        <v>-5625.8</v>
      </c>
      <c r="L22" s="1414">
        <v>-24.871980835586044</v>
      </c>
      <c r="M22" s="1416">
        <v>64.57406974022936</v>
      </c>
    </row>
    <row r="23" spans="1:13" ht="12.75">
      <c r="A23" s="36"/>
      <c r="B23" s="152"/>
      <c r="C23" s="36"/>
      <c r="D23" s="36"/>
      <c r="E23" s="36" t="s">
        <v>838</v>
      </c>
      <c r="F23" s="36"/>
      <c r="G23" s="1414">
        <v>-602.8</v>
      </c>
      <c r="H23" s="1414">
        <v>-1154.6</v>
      </c>
      <c r="I23" s="1414">
        <v>-973.3</v>
      </c>
      <c r="J23" s="1414">
        <v>-1566.4</v>
      </c>
      <c r="K23" s="1414">
        <v>-695.4</v>
      </c>
      <c r="L23" s="1417">
        <v>61.46317186463173</v>
      </c>
      <c r="M23" s="1416">
        <v>-28.55234768313983</v>
      </c>
    </row>
    <row r="24" spans="1:13" ht="12.75">
      <c r="A24" s="36"/>
      <c r="B24" s="152"/>
      <c r="C24" s="36"/>
      <c r="D24" s="36"/>
      <c r="E24" s="36" t="s">
        <v>870</v>
      </c>
      <c r="F24" s="36"/>
      <c r="G24" s="1414">
        <v>-7831.4</v>
      </c>
      <c r="H24" s="1414">
        <v>-14284.9</v>
      </c>
      <c r="I24" s="1414">
        <v>-4836.8</v>
      </c>
      <c r="J24" s="1414">
        <v>-8666.1</v>
      </c>
      <c r="K24" s="1414">
        <v>-7341</v>
      </c>
      <c r="L24" s="1414">
        <v>-38.238373726281374</v>
      </c>
      <c r="M24" s="1416">
        <v>51.77390009923917</v>
      </c>
    </row>
    <row r="25" spans="1:13" ht="12.75">
      <c r="A25" s="855"/>
      <c r="B25" s="152"/>
      <c r="C25" s="36" t="s">
        <v>887</v>
      </c>
      <c r="D25" s="36"/>
      <c r="E25" s="36"/>
      <c r="F25" s="36"/>
      <c r="G25" s="1414">
        <v>-180451.4</v>
      </c>
      <c r="H25" s="1414">
        <v>-328344.5</v>
      </c>
      <c r="I25" s="1414">
        <v>-194275.7</v>
      </c>
      <c r="J25" s="1414">
        <v>-359084.3</v>
      </c>
      <c r="K25" s="1414">
        <v>-261928.5</v>
      </c>
      <c r="L25" s="1414">
        <v>7.660954694726684</v>
      </c>
      <c r="M25" s="1416">
        <v>34.82308904304551</v>
      </c>
    </row>
    <row r="26" spans="1:13" ht="12.75">
      <c r="A26" s="36"/>
      <c r="B26" s="152"/>
      <c r="C26" s="36" t="s">
        <v>899</v>
      </c>
      <c r="D26" s="36"/>
      <c r="E26" s="36"/>
      <c r="F26" s="36"/>
      <c r="G26" s="1414">
        <v>3195.3</v>
      </c>
      <c r="H26" s="1414">
        <v>7549.4</v>
      </c>
      <c r="I26" s="1414">
        <v>6827.6</v>
      </c>
      <c r="J26" s="1414">
        <v>12291.4</v>
      </c>
      <c r="K26" s="1414">
        <v>4208.54</v>
      </c>
      <c r="L26" s="1414">
        <v>113.6763371201452</v>
      </c>
      <c r="M26" s="1416">
        <v>-38.35989220223799</v>
      </c>
    </row>
    <row r="27" spans="1:13" ht="12.75">
      <c r="A27" s="36"/>
      <c r="B27" s="152"/>
      <c r="C27" s="36"/>
      <c r="D27" s="36" t="s">
        <v>839</v>
      </c>
      <c r="E27" s="36"/>
      <c r="F27" s="36"/>
      <c r="G27" s="1414">
        <v>8889.7</v>
      </c>
      <c r="H27" s="1414">
        <v>17504</v>
      </c>
      <c r="I27" s="1414">
        <v>12898.1</v>
      </c>
      <c r="J27" s="1414">
        <v>22521.3</v>
      </c>
      <c r="K27" s="1414">
        <v>11560.04</v>
      </c>
      <c r="L27" s="1414">
        <v>45.0903855023229</v>
      </c>
      <c r="M27" s="1416">
        <v>-10.374086105705487</v>
      </c>
    </row>
    <row r="28" spans="1:13" ht="12.75">
      <c r="A28" s="36"/>
      <c r="B28" s="152"/>
      <c r="C28" s="36"/>
      <c r="D28" s="36" t="s">
        <v>840</v>
      </c>
      <c r="E28" s="36"/>
      <c r="F28" s="36"/>
      <c r="G28" s="1414">
        <v>-5694.4</v>
      </c>
      <c r="H28" s="1414">
        <v>-9954.6</v>
      </c>
      <c r="I28" s="1414">
        <v>-6070.5</v>
      </c>
      <c r="J28" s="1414">
        <v>-10229.9</v>
      </c>
      <c r="K28" s="1414">
        <v>-7351.5</v>
      </c>
      <c r="L28" s="1414">
        <v>6.6047344759764</v>
      </c>
      <c r="M28" s="1416">
        <v>21.102050901902643</v>
      </c>
    </row>
    <row r="29" spans="1:13" ht="12.75">
      <c r="A29" s="36"/>
      <c r="B29" s="152"/>
      <c r="C29" s="36" t="s">
        <v>841</v>
      </c>
      <c r="D29" s="36"/>
      <c r="E29" s="36"/>
      <c r="F29" s="36"/>
      <c r="G29" s="1414">
        <v>-177256.1</v>
      </c>
      <c r="H29" s="1414">
        <v>-320795.1</v>
      </c>
      <c r="I29" s="1414">
        <v>-187448.1</v>
      </c>
      <c r="J29" s="1414">
        <v>-346792.9</v>
      </c>
      <c r="K29" s="1414">
        <v>-257719.96</v>
      </c>
      <c r="L29" s="1414">
        <v>5.749872641900609</v>
      </c>
      <c r="M29" s="1416">
        <v>37.488702206103966</v>
      </c>
    </row>
    <row r="30" spans="1:13" ht="12.75">
      <c r="A30" s="36"/>
      <c r="B30" s="152"/>
      <c r="C30" s="36" t="s">
        <v>900</v>
      </c>
      <c r="D30" s="36"/>
      <c r="E30" s="36"/>
      <c r="F30" s="36"/>
      <c r="G30" s="1414">
        <v>170596</v>
      </c>
      <c r="H30" s="1414">
        <v>307858.7</v>
      </c>
      <c r="I30" s="1414">
        <v>222117.1</v>
      </c>
      <c r="J30" s="1414">
        <v>422772.1</v>
      </c>
      <c r="K30" s="1414">
        <v>256013.9</v>
      </c>
      <c r="L30" s="1414">
        <v>30.200649487678504</v>
      </c>
      <c r="M30" s="1416">
        <v>15.260779111558705</v>
      </c>
    </row>
    <row r="31" spans="1:13" ht="12.75">
      <c r="A31" s="36"/>
      <c r="B31" s="152"/>
      <c r="C31" s="36"/>
      <c r="D31" s="36" t="s">
        <v>842</v>
      </c>
      <c r="E31" s="36"/>
      <c r="F31" s="36"/>
      <c r="G31" s="1414">
        <v>172425.9</v>
      </c>
      <c r="H31" s="1414">
        <v>311156.7</v>
      </c>
      <c r="I31" s="1414">
        <v>224733.7</v>
      </c>
      <c r="J31" s="1414">
        <v>427805.7</v>
      </c>
      <c r="K31" s="1414">
        <v>261251.5</v>
      </c>
      <c r="L31" s="1414">
        <v>30.336393778428885</v>
      </c>
      <c r="M31" s="1416">
        <v>16.249365359979393</v>
      </c>
    </row>
    <row r="32" spans="1:13" ht="12.75">
      <c r="A32" s="36"/>
      <c r="B32" s="152"/>
      <c r="C32" s="36"/>
      <c r="D32" s="36"/>
      <c r="E32" s="36" t="s">
        <v>901</v>
      </c>
      <c r="F32" s="36"/>
      <c r="G32" s="1414">
        <v>16061.7</v>
      </c>
      <c r="H32" s="1414">
        <v>25780</v>
      </c>
      <c r="I32" s="1414">
        <v>19058.5</v>
      </c>
      <c r="J32" s="1414">
        <v>36227.1</v>
      </c>
      <c r="K32" s="1414">
        <v>14832.4</v>
      </c>
      <c r="L32" s="1414">
        <v>18.658049895092034</v>
      </c>
      <c r="M32" s="1416">
        <v>-22.174357898050744</v>
      </c>
    </row>
    <row r="33" spans="1:13" ht="12.75">
      <c r="A33" s="36"/>
      <c r="B33" s="152"/>
      <c r="C33" s="36"/>
      <c r="D33" s="36"/>
      <c r="E33" s="36" t="s">
        <v>843</v>
      </c>
      <c r="F33" s="36"/>
      <c r="G33" s="1414">
        <v>138903.9</v>
      </c>
      <c r="H33" s="1414">
        <v>253551.6</v>
      </c>
      <c r="I33" s="1414">
        <v>188192.9</v>
      </c>
      <c r="J33" s="1414">
        <v>359554.4</v>
      </c>
      <c r="K33" s="1419">
        <v>225060.8</v>
      </c>
      <c r="L33" s="1414">
        <v>35.48424486281522</v>
      </c>
      <c r="M33" s="1416">
        <v>19.59048401932273</v>
      </c>
    </row>
    <row r="34" spans="1:13" ht="12.75">
      <c r="A34" s="36"/>
      <c r="B34" s="152"/>
      <c r="C34" s="36"/>
      <c r="D34" s="36"/>
      <c r="E34" s="36" t="s">
        <v>902</v>
      </c>
      <c r="F34" s="36"/>
      <c r="G34" s="1414">
        <v>15633.9</v>
      </c>
      <c r="H34" s="1414">
        <v>28993.4</v>
      </c>
      <c r="I34" s="1414">
        <v>15439.6</v>
      </c>
      <c r="J34" s="1414">
        <v>28343.6</v>
      </c>
      <c r="K34" s="1414">
        <v>20379</v>
      </c>
      <c r="L34" s="1414">
        <v>-1.2428120942311267</v>
      </c>
      <c r="M34" s="1416">
        <v>31.99176144459699</v>
      </c>
    </row>
    <row r="35" spans="1:13" ht="12.75">
      <c r="A35" s="36"/>
      <c r="B35" s="152"/>
      <c r="C35" s="36"/>
      <c r="D35" s="36"/>
      <c r="E35" s="36" t="s">
        <v>903</v>
      </c>
      <c r="F35" s="36"/>
      <c r="G35" s="1414">
        <v>1826.4</v>
      </c>
      <c r="H35" s="1414">
        <v>2831.7</v>
      </c>
      <c r="I35" s="1414">
        <v>2042.7</v>
      </c>
      <c r="J35" s="1414">
        <v>3680.6</v>
      </c>
      <c r="K35" s="1414">
        <v>979.3</v>
      </c>
      <c r="L35" s="1414">
        <v>11.842969776609735</v>
      </c>
      <c r="M35" s="1416">
        <v>-52.05854995838841</v>
      </c>
    </row>
    <row r="36" spans="1:13" ht="12.75">
      <c r="A36" s="36"/>
      <c r="B36" s="152"/>
      <c r="C36" s="36"/>
      <c r="D36" s="36" t="s">
        <v>844</v>
      </c>
      <c r="E36" s="36"/>
      <c r="F36" s="36"/>
      <c r="G36" s="1414">
        <v>-1829.9</v>
      </c>
      <c r="H36" s="1414">
        <v>-3298</v>
      </c>
      <c r="I36" s="1414">
        <v>-2616.6</v>
      </c>
      <c r="J36" s="1414">
        <v>-5033.6</v>
      </c>
      <c r="K36" s="1414">
        <v>-5237.6</v>
      </c>
      <c r="L36" s="1414">
        <v>42.99142029619105</v>
      </c>
      <c r="M36" s="1416">
        <v>100.16815715050066</v>
      </c>
    </row>
    <row r="37" spans="1:13" ht="12.75">
      <c r="A37" s="36"/>
      <c r="B37" s="150" t="s">
        <v>904</v>
      </c>
      <c r="C37" s="287" t="s">
        <v>905</v>
      </c>
      <c r="D37" s="287"/>
      <c r="E37" s="287"/>
      <c r="F37" s="287"/>
      <c r="G37" s="1420">
        <v>7615</v>
      </c>
      <c r="H37" s="1420">
        <v>15906.1</v>
      </c>
      <c r="I37" s="1420">
        <v>8325</v>
      </c>
      <c r="J37" s="1420">
        <v>18241.7</v>
      </c>
      <c r="K37" s="1420">
        <v>4787.8</v>
      </c>
      <c r="L37" s="1420">
        <v>9.323703217334199</v>
      </c>
      <c r="M37" s="1415">
        <v>-42.48888888888889</v>
      </c>
    </row>
    <row r="38" spans="1:13" ht="12.75">
      <c r="A38" s="36"/>
      <c r="B38" s="151" t="s">
        <v>906</v>
      </c>
      <c r="C38" s="151"/>
      <c r="D38" s="67"/>
      <c r="E38" s="67"/>
      <c r="F38" s="67"/>
      <c r="G38" s="1421">
        <v>954.9000000000524</v>
      </c>
      <c r="H38" s="1421">
        <v>2969.7000000000407</v>
      </c>
      <c r="I38" s="1421">
        <v>42994</v>
      </c>
      <c r="J38" s="1421">
        <v>94220.90000000008</v>
      </c>
      <c r="K38" s="1421">
        <v>3081.7399999999907</v>
      </c>
      <c r="L38" s="1421">
        <v>4402.460990679406</v>
      </c>
      <c r="M38" s="1422">
        <v>-92.83216262734337</v>
      </c>
    </row>
    <row r="39" spans="1:13" ht="12.75">
      <c r="A39" s="36"/>
      <c r="B39" s="152" t="s">
        <v>907</v>
      </c>
      <c r="C39" s="36" t="s">
        <v>908</v>
      </c>
      <c r="D39" s="36"/>
      <c r="E39" s="36"/>
      <c r="F39" s="36"/>
      <c r="G39" s="1414">
        <v>392.199999999998</v>
      </c>
      <c r="H39" s="1414">
        <v>3212.54</v>
      </c>
      <c r="I39" s="1414">
        <v>17423.9</v>
      </c>
      <c r="J39" s="1414">
        <v>28912.8</v>
      </c>
      <c r="K39" s="1414">
        <v>3727.1</v>
      </c>
      <c r="L39" s="1414">
        <v>4342.605813360553</v>
      </c>
      <c r="M39" s="1416">
        <v>-78.60926658210849</v>
      </c>
    </row>
    <row r="40" spans="1:13" ht="12.75">
      <c r="A40" s="36"/>
      <c r="B40" s="152"/>
      <c r="C40" s="36" t="s">
        <v>909</v>
      </c>
      <c r="D40" s="36"/>
      <c r="E40" s="36"/>
      <c r="F40" s="36"/>
      <c r="G40" s="1414">
        <v>4836.5</v>
      </c>
      <c r="H40" s="1414">
        <v>6437.1</v>
      </c>
      <c r="I40" s="1414">
        <v>5613.6</v>
      </c>
      <c r="J40" s="1414">
        <v>9195.4</v>
      </c>
      <c r="K40" s="1414">
        <v>4247.2</v>
      </c>
      <c r="L40" s="1417" t="s">
        <v>831</v>
      </c>
      <c r="M40" s="1416">
        <v>-24.34088641869745</v>
      </c>
    </row>
    <row r="41" spans="1:13" ht="12.75">
      <c r="A41" s="36"/>
      <c r="B41" s="152"/>
      <c r="C41" s="36" t="s">
        <v>910</v>
      </c>
      <c r="D41" s="36"/>
      <c r="E41" s="36"/>
      <c r="F41" s="36"/>
      <c r="G41" s="1414">
        <v>0</v>
      </c>
      <c r="H41" s="1414">
        <v>0</v>
      </c>
      <c r="I41" s="1414">
        <v>0</v>
      </c>
      <c r="J41" s="1414">
        <v>0</v>
      </c>
      <c r="K41" s="1414">
        <v>0</v>
      </c>
      <c r="L41" s="1417" t="s">
        <v>831</v>
      </c>
      <c r="M41" s="1418" t="s">
        <v>831</v>
      </c>
    </row>
    <row r="42" spans="1:13" ht="12.75">
      <c r="A42" s="36"/>
      <c r="B42" s="152"/>
      <c r="C42" s="36" t="s">
        <v>845</v>
      </c>
      <c r="D42" s="36"/>
      <c r="E42" s="36"/>
      <c r="F42" s="36"/>
      <c r="G42" s="1414">
        <v>-15274.7</v>
      </c>
      <c r="H42" s="1414">
        <v>-25762.16</v>
      </c>
      <c r="I42" s="1414">
        <v>-7012.8</v>
      </c>
      <c r="J42" s="1414">
        <v>-15719.6</v>
      </c>
      <c r="K42" s="1414">
        <v>-12754.2</v>
      </c>
      <c r="L42" s="1414">
        <v>-54.08878734115891</v>
      </c>
      <c r="M42" s="1416">
        <v>81.87029431895962</v>
      </c>
    </row>
    <row r="43" spans="1:13" ht="12.75">
      <c r="A43" s="36"/>
      <c r="B43" s="152"/>
      <c r="C43" s="36"/>
      <c r="D43" s="36" t="s">
        <v>846</v>
      </c>
      <c r="E43" s="36"/>
      <c r="F43" s="36"/>
      <c r="G43" s="1414">
        <v>-5186.4</v>
      </c>
      <c r="H43" s="1414">
        <v>-6133.4</v>
      </c>
      <c r="I43" s="1414">
        <v>-1957.1</v>
      </c>
      <c r="J43" s="1414">
        <v>-5137.4</v>
      </c>
      <c r="K43" s="1414">
        <v>-3563.7</v>
      </c>
      <c r="L43" s="1414">
        <v>-62.264769396884155</v>
      </c>
      <c r="M43" s="1416">
        <v>82.09084870471617</v>
      </c>
    </row>
    <row r="44" spans="1:13" ht="12.75">
      <c r="A44" s="36"/>
      <c r="B44" s="152"/>
      <c r="C44" s="36"/>
      <c r="D44" s="36" t="s">
        <v>870</v>
      </c>
      <c r="E44" s="36"/>
      <c r="F44" s="36"/>
      <c r="G44" s="1414">
        <v>-10088.3</v>
      </c>
      <c r="H44" s="1414">
        <v>-19628.76</v>
      </c>
      <c r="I44" s="1414">
        <v>-5055.7</v>
      </c>
      <c r="J44" s="1414">
        <v>-10582.2</v>
      </c>
      <c r="K44" s="1414">
        <v>-9190.5</v>
      </c>
      <c r="L44" s="1414">
        <v>-49.88551093841381</v>
      </c>
      <c r="M44" s="1416">
        <v>81.78491603536605</v>
      </c>
    </row>
    <row r="45" spans="1:13" ht="12.75">
      <c r="A45" s="36"/>
      <c r="B45" s="152"/>
      <c r="C45" s="36" t="s">
        <v>847</v>
      </c>
      <c r="D45" s="36"/>
      <c r="E45" s="36"/>
      <c r="F45" s="36"/>
      <c r="G45" s="1414">
        <v>10830.4</v>
      </c>
      <c r="H45" s="1414">
        <v>22537.6</v>
      </c>
      <c r="I45" s="1414">
        <v>18823.1</v>
      </c>
      <c r="J45" s="1414">
        <v>35437</v>
      </c>
      <c r="K45" s="1414">
        <v>12234.1</v>
      </c>
      <c r="L45" s="1414">
        <v>73.79875166198846</v>
      </c>
      <c r="M45" s="1416">
        <v>-35.00486104839267</v>
      </c>
    </row>
    <row r="46" spans="1:13" ht="12.75">
      <c r="A46" s="36"/>
      <c r="B46" s="152"/>
      <c r="C46" s="36"/>
      <c r="D46" s="36" t="s">
        <v>846</v>
      </c>
      <c r="E46" s="36"/>
      <c r="F46" s="36"/>
      <c r="G46" s="1414">
        <v>8710.8</v>
      </c>
      <c r="H46" s="1414">
        <v>18292.5</v>
      </c>
      <c r="I46" s="1414">
        <v>18772.1</v>
      </c>
      <c r="J46" s="1414">
        <v>26442.3</v>
      </c>
      <c r="K46" s="1414">
        <v>9229.2</v>
      </c>
      <c r="L46" s="1414">
        <v>115.50374248059882</v>
      </c>
      <c r="M46" s="1416">
        <v>-50.83554850016779</v>
      </c>
    </row>
    <row r="47" spans="1:13" ht="12.75">
      <c r="A47" s="36"/>
      <c r="B47" s="152"/>
      <c r="C47" s="36"/>
      <c r="D47" s="36" t="s">
        <v>911</v>
      </c>
      <c r="E47" s="36"/>
      <c r="F47" s="36"/>
      <c r="G47" s="1414">
        <v>666.2</v>
      </c>
      <c r="H47" s="1414">
        <v>2612</v>
      </c>
      <c r="I47" s="1414">
        <v>-54.800000000000544</v>
      </c>
      <c r="J47" s="1414">
        <v>1036.8</v>
      </c>
      <c r="K47" s="1414">
        <v>-938</v>
      </c>
      <c r="L47" s="1414">
        <v>-108.22575803062152</v>
      </c>
      <c r="M47" s="1416">
        <v>1611.6788321167712</v>
      </c>
    </row>
    <row r="48" spans="1:13" ht="12.75">
      <c r="A48" s="36"/>
      <c r="B48" s="152"/>
      <c r="C48" s="36"/>
      <c r="D48" s="36"/>
      <c r="E48" s="36" t="s">
        <v>912</v>
      </c>
      <c r="F48" s="36"/>
      <c r="G48" s="1414">
        <v>672.2</v>
      </c>
      <c r="H48" s="1414">
        <v>2631.6</v>
      </c>
      <c r="I48" s="1414">
        <v>-48.900000000000546</v>
      </c>
      <c r="J48" s="1414">
        <v>1047.6</v>
      </c>
      <c r="K48" s="1414">
        <v>-889.5</v>
      </c>
      <c r="L48" s="1414">
        <v>-107.27462064861656</v>
      </c>
      <c r="M48" s="1416">
        <v>1719.0184049079553</v>
      </c>
    </row>
    <row r="49" spans="1:13" ht="12.75">
      <c r="A49" s="36"/>
      <c r="B49" s="152"/>
      <c r="C49" s="36"/>
      <c r="D49" s="36"/>
      <c r="E49" s="36"/>
      <c r="F49" s="36" t="s">
        <v>913</v>
      </c>
      <c r="G49" s="1414">
        <v>6261.7</v>
      </c>
      <c r="H49" s="1414">
        <v>13849.2</v>
      </c>
      <c r="I49" s="1414">
        <v>6635.6</v>
      </c>
      <c r="J49" s="1414">
        <v>13445.3</v>
      </c>
      <c r="K49" s="1414">
        <v>6948.1</v>
      </c>
      <c r="L49" s="1414">
        <v>5.971221872654397</v>
      </c>
      <c r="M49" s="1416">
        <v>4.709446018445945</v>
      </c>
    </row>
    <row r="50" spans="1:13" ht="12.75">
      <c r="A50" s="36"/>
      <c r="B50" s="152"/>
      <c r="C50" s="36"/>
      <c r="D50" s="36"/>
      <c r="E50" s="36"/>
      <c r="F50" s="36" t="s">
        <v>914</v>
      </c>
      <c r="G50" s="1414">
        <v>-5589.5</v>
      </c>
      <c r="H50" s="1414">
        <v>-11217.6</v>
      </c>
      <c r="I50" s="1414">
        <v>-6684.5</v>
      </c>
      <c r="J50" s="1414">
        <v>-12397.7</v>
      </c>
      <c r="K50" s="1414">
        <v>-7837.6</v>
      </c>
      <c r="L50" s="1414">
        <v>19.590303247159852</v>
      </c>
      <c r="M50" s="1416">
        <v>17.25035529957364</v>
      </c>
    </row>
    <row r="51" spans="1:13" ht="12.75">
      <c r="A51" s="36"/>
      <c r="B51" s="152"/>
      <c r="C51" s="36"/>
      <c r="D51" s="36"/>
      <c r="E51" s="36" t="s">
        <v>848</v>
      </c>
      <c r="F51" s="36"/>
      <c r="G51" s="1414">
        <v>-6</v>
      </c>
      <c r="H51" s="1414">
        <v>-19.6</v>
      </c>
      <c r="I51" s="1414">
        <v>-5.9</v>
      </c>
      <c r="J51" s="1414">
        <v>-10.8</v>
      </c>
      <c r="K51" s="1414">
        <v>-48.5</v>
      </c>
      <c r="L51" s="1414">
        <v>-1.6666666666666572</v>
      </c>
      <c r="M51" s="1416">
        <v>722.0338983050847</v>
      </c>
    </row>
    <row r="52" spans="1:13" ht="12.75">
      <c r="A52" s="36"/>
      <c r="B52" s="152"/>
      <c r="C52" s="36"/>
      <c r="D52" s="36" t="s">
        <v>849</v>
      </c>
      <c r="E52" s="36"/>
      <c r="F52" s="36"/>
      <c r="G52" s="1414">
        <v>889.6</v>
      </c>
      <c r="H52" s="1414">
        <v>1231.7</v>
      </c>
      <c r="I52" s="1414">
        <v>270.1</v>
      </c>
      <c r="J52" s="1414">
        <v>8446.2</v>
      </c>
      <c r="K52" s="1414">
        <v>4467.2</v>
      </c>
      <c r="L52" s="1414">
        <v>-69.63803956834532</v>
      </c>
      <c r="M52" s="1416">
        <v>1553.9059607552758</v>
      </c>
    </row>
    <row r="53" spans="1:13" ht="12.75">
      <c r="A53" s="36"/>
      <c r="B53" s="152"/>
      <c r="C53" s="36"/>
      <c r="D53" s="36"/>
      <c r="E53" s="36" t="s">
        <v>562</v>
      </c>
      <c r="F53" s="36"/>
      <c r="G53" s="1414">
        <v>-37.2</v>
      </c>
      <c r="H53" s="1414">
        <v>-7.8</v>
      </c>
      <c r="I53" s="1414">
        <v>-37</v>
      </c>
      <c r="J53" s="1414">
        <v>37</v>
      </c>
      <c r="K53" s="1414">
        <v>108.2</v>
      </c>
      <c r="L53" s="1417" t="s">
        <v>831</v>
      </c>
      <c r="M53" s="1416">
        <v>-392.43243243243245</v>
      </c>
    </row>
    <row r="54" spans="1:13" ht="12.75">
      <c r="A54" s="36"/>
      <c r="B54" s="152"/>
      <c r="C54" s="36"/>
      <c r="D54" s="36"/>
      <c r="E54" s="36" t="s">
        <v>850</v>
      </c>
      <c r="F54" s="36"/>
      <c r="G54" s="1414">
        <v>926.8</v>
      </c>
      <c r="H54" s="1414">
        <v>1239.5</v>
      </c>
      <c r="I54" s="1414">
        <v>307.1</v>
      </c>
      <c r="J54" s="1414">
        <v>8409.2</v>
      </c>
      <c r="K54" s="1414">
        <v>4359</v>
      </c>
      <c r="L54" s="1414">
        <v>-66.86447993094518</v>
      </c>
      <c r="M54" s="1416">
        <v>1319.4073591663953</v>
      </c>
    </row>
    <row r="55" spans="1:13" ht="12.75">
      <c r="A55" s="36"/>
      <c r="B55" s="152"/>
      <c r="C55" s="36"/>
      <c r="D55" s="36" t="s">
        <v>851</v>
      </c>
      <c r="E55" s="36"/>
      <c r="F55" s="36"/>
      <c r="G55" s="1414">
        <v>563.8</v>
      </c>
      <c r="H55" s="1414">
        <v>401.4</v>
      </c>
      <c r="I55" s="1414">
        <v>-164.3</v>
      </c>
      <c r="J55" s="1414">
        <v>-488.3</v>
      </c>
      <c r="K55" s="1414">
        <v>-524.3</v>
      </c>
      <c r="L55" s="1414">
        <v>-129.141539553033</v>
      </c>
      <c r="M55" s="1416">
        <v>219.11138161898964</v>
      </c>
    </row>
    <row r="56" spans="1:13" ht="12.75">
      <c r="A56" s="36"/>
      <c r="B56" s="152" t="s">
        <v>915</v>
      </c>
      <c r="C56" s="36"/>
      <c r="D56" s="36"/>
      <c r="E56" s="36"/>
      <c r="F56" s="36"/>
      <c r="G56" s="1414">
        <v>1347.1000000000495</v>
      </c>
      <c r="H56" s="1414">
        <v>6182.24000000002</v>
      </c>
      <c r="I56" s="1414">
        <v>60417.9</v>
      </c>
      <c r="J56" s="1414">
        <v>123133.7</v>
      </c>
      <c r="K56" s="1414">
        <v>6808.84</v>
      </c>
      <c r="L56" s="1414">
        <v>4385.034518595337</v>
      </c>
      <c r="M56" s="1416">
        <v>-88.73042591682267</v>
      </c>
    </row>
    <row r="57" spans="1:13" ht="12.75">
      <c r="A57" s="36"/>
      <c r="B57" s="150" t="s">
        <v>916</v>
      </c>
      <c r="C57" s="287" t="s">
        <v>917</v>
      </c>
      <c r="D57" s="287"/>
      <c r="E57" s="287"/>
      <c r="F57" s="287"/>
      <c r="G57" s="1420">
        <v>-12615.700000000055</v>
      </c>
      <c r="H57" s="1420">
        <v>-860.8400000000256</v>
      </c>
      <c r="I57" s="1420">
        <v>16129.3</v>
      </c>
      <c r="J57" s="1420">
        <v>16939.099999999948</v>
      </c>
      <c r="K57" s="1420">
        <v>-752.4400000000023</v>
      </c>
      <c r="L57" s="1420">
        <v>-227.85101104179657</v>
      </c>
      <c r="M57" s="1415">
        <v>-104.66505056016072</v>
      </c>
    </row>
    <row r="58" spans="1:13" ht="12.75">
      <c r="A58" s="36"/>
      <c r="B58" s="151" t="s">
        <v>918</v>
      </c>
      <c r="C58" s="67"/>
      <c r="D58" s="67"/>
      <c r="E58" s="67"/>
      <c r="F58" s="67"/>
      <c r="G58" s="1421">
        <v>-11268.6</v>
      </c>
      <c r="H58" s="1421">
        <v>5321.399999999994</v>
      </c>
      <c r="I58" s="1421">
        <v>76547.2</v>
      </c>
      <c r="J58" s="1421">
        <v>140072.8</v>
      </c>
      <c r="K58" s="1421">
        <v>6056.399999999994</v>
      </c>
      <c r="L58" s="1421">
        <v>-779.2964520881031</v>
      </c>
      <c r="M58" s="1422">
        <v>-92.08801889553114</v>
      </c>
    </row>
    <row r="59" spans="1:13" ht="12.75">
      <c r="A59" s="36"/>
      <c r="B59" s="152" t="s">
        <v>919</v>
      </c>
      <c r="C59" s="36"/>
      <c r="D59" s="36"/>
      <c r="E59" s="36"/>
      <c r="F59" s="36"/>
      <c r="G59" s="1414">
        <v>11268.6</v>
      </c>
      <c r="H59" s="1414">
        <v>-5321.399999999994</v>
      </c>
      <c r="I59" s="1414">
        <v>-76547.2</v>
      </c>
      <c r="J59" s="1414">
        <v>-140072.8</v>
      </c>
      <c r="K59" s="1414">
        <v>-6056.4</v>
      </c>
      <c r="L59" s="1414">
        <v>-779.2964520881031</v>
      </c>
      <c r="M59" s="1416">
        <v>-92.08801889553112</v>
      </c>
    </row>
    <row r="60" spans="1:13" ht="12.75">
      <c r="A60" s="36"/>
      <c r="B60" s="152"/>
      <c r="C60" s="36" t="s">
        <v>852</v>
      </c>
      <c r="D60" s="36"/>
      <c r="E60" s="36"/>
      <c r="F60" s="36"/>
      <c r="G60" s="1414">
        <v>11510.5</v>
      </c>
      <c r="H60" s="1414">
        <v>-4918.7</v>
      </c>
      <c r="I60" s="1414">
        <v>-76385.2</v>
      </c>
      <c r="J60" s="1414">
        <v>-139587.8</v>
      </c>
      <c r="K60" s="1414">
        <v>-5532.1</v>
      </c>
      <c r="L60" s="1414">
        <v>-763.6132227096998</v>
      </c>
      <c r="M60" s="1416">
        <v>-92.75762844111163</v>
      </c>
    </row>
    <row r="61" spans="1:13" ht="12.75">
      <c r="A61" s="36"/>
      <c r="B61" s="152"/>
      <c r="C61" s="36"/>
      <c r="D61" s="36" t="s">
        <v>562</v>
      </c>
      <c r="E61" s="36"/>
      <c r="F61" s="36"/>
      <c r="G61" s="1414">
        <v>3799.7</v>
      </c>
      <c r="H61" s="1414">
        <v>-9438.4</v>
      </c>
      <c r="I61" s="1414">
        <v>-75664.9</v>
      </c>
      <c r="J61" s="1414">
        <v>-134787</v>
      </c>
      <c r="K61" s="1414">
        <v>9838.1</v>
      </c>
      <c r="L61" s="1414">
        <v>-2091.338789904466</v>
      </c>
      <c r="M61" s="1416">
        <v>-113.00219784867224</v>
      </c>
    </row>
    <row r="62" spans="1:13" ht="12.75">
      <c r="A62" s="36"/>
      <c r="B62" s="152"/>
      <c r="C62" s="36"/>
      <c r="D62" s="36" t="s">
        <v>850</v>
      </c>
      <c r="E62" s="36"/>
      <c r="F62" s="36"/>
      <c r="G62" s="1414">
        <v>7710.8</v>
      </c>
      <c r="H62" s="1414">
        <v>4519.7</v>
      </c>
      <c r="I62" s="1414">
        <v>-720.2999999999993</v>
      </c>
      <c r="J62" s="1414">
        <v>-4800.8</v>
      </c>
      <c r="K62" s="1414">
        <v>-15370.2</v>
      </c>
      <c r="L62" s="1414">
        <v>-109.34144317061782</v>
      </c>
      <c r="M62" s="1416">
        <v>2033.860891295296</v>
      </c>
    </row>
    <row r="63" spans="1:13" ht="12.75">
      <c r="A63" s="36"/>
      <c r="B63" s="152"/>
      <c r="C63" s="36" t="s">
        <v>920</v>
      </c>
      <c r="D63" s="36"/>
      <c r="E63" s="36"/>
      <c r="F63" s="36"/>
      <c r="G63" s="1414">
        <v>-241.9</v>
      </c>
      <c r="H63" s="1414">
        <v>-402.7</v>
      </c>
      <c r="I63" s="1414">
        <v>-162</v>
      </c>
      <c r="J63" s="1414">
        <v>-485</v>
      </c>
      <c r="K63" s="1414">
        <v>-524.3</v>
      </c>
      <c r="L63" s="1414">
        <v>-33.03017775940471</v>
      </c>
      <c r="M63" s="1418" t="s">
        <v>831</v>
      </c>
    </row>
    <row r="64" spans="1:13" ht="13.5" thickBot="1">
      <c r="A64" s="303"/>
      <c r="B64" s="304" t="s">
        <v>117</v>
      </c>
      <c r="C64" s="305"/>
      <c r="D64" s="305"/>
      <c r="E64" s="305"/>
      <c r="F64" s="305"/>
      <c r="G64" s="1423">
        <v>12158.2</v>
      </c>
      <c r="H64" s="1423">
        <v>-4089.7</v>
      </c>
      <c r="I64" s="1423">
        <v>-76277.1</v>
      </c>
      <c r="J64" s="1423">
        <v>-131626.6</v>
      </c>
      <c r="K64" s="1423">
        <v>-1589.2</v>
      </c>
      <c r="L64" s="1423">
        <v>-727.3716504087777</v>
      </c>
      <c r="M64" s="1424">
        <v>-97.9165437595294</v>
      </c>
    </row>
    <row r="65" ht="13.5" thickTop="1">
      <c r="B65" s="40" t="s">
        <v>528</v>
      </c>
    </row>
    <row r="66" ht="12.75">
      <c r="B66" s="918" t="s">
        <v>115</v>
      </c>
    </row>
    <row r="67" ht="12.75">
      <c r="B67" s="918" t="s">
        <v>116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690" t="s">
        <v>934</v>
      </c>
      <c r="C1" s="1690"/>
      <c r="D1" s="1690"/>
      <c r="E1" s="1690"/>
      <c r="F1" s="1690"/>
      <c r="G1" s="1690"/>
      <c r="H1" s="1690"/>
      <c r="I1" s="1690"/>
    </row>
    <row r="2" spans="2:9" ht="15" customHeight="1">
      <c r="B2" s="87" t="s">
        <v>479</v>
      </c>
      <c r="C2" s="59"/>
      <c r="D2" s="59"/>
      <c r="E2" s="59"/>
      <c r="F2" s="59"/>
      <c r="G2" s="59"/>
      <c r="H2" s="59"/>
      <c r="I2" s="88"/>
    </row>
    <row r="3" spans="2:9" ht="15" customHeight="1" thickBot="1">
      <c r="B3" s="1960" t="s">
        <v>485</v>
      </c>
      <c r="C3" s="1960"/>
      <c r="D3" s="1960"/>
      <c r="E3" s="1960"/>
      <c r="F3" s="1960"/>
      <c r="G3" s="1960"/>
      <c r="H3" s="1960"/>
      <c r="I3" s="1960"/>
    </row>
    <row r="4" spans="2:9" ht="15" customHeight="1" thickTop="1">
      <c r="B4" s="242"/>
      <c r="C4" s="1589"/>
      <c r="D4" s="243"/>
      <c r="E4" s="243"/>
      <c r="F4" s="243"/>
      <c r="G4" s="243"/>
      <c r="H4" s="1484" t="s">
        <v>834</v>
      </c>
      <c r="I4" s="252"/>
    </row>
    <row r="5" spans="2:9" ht="15" customHeight="1">
      <c r="B5" s="1587"/>
      <c r="C5" s="1590"/>
      <c r="D5" s="52" t="s">
        <v>593</v>
      </c>
      <c r="E5" s="52" t="s">
        <v>1354</v>
      </c>
      <c r="F5" s="52" t="s">
        <v>593</v>
      </c>
      <c r="G5" s="52" t="s">
        <v>1354</v>
      </c>
      <c r="H5" s="1485" t="s">
        <v>1494</v>
      </c>
      <c r="I5" s="1486"/>
    </row>
    <row r="6" spans="2:9" ht="15" customHeight="1">
      <c r="B6" s="1588"/>
      <c r="C6" s="1591"/>
      <c r="D6" s="1487">
        <v>2011</v>
      </c>
      <c r="E6" s="1487">
        <v>2012</v>
      </c>
      <c r="F6" s="1487">
        <v>2012</v>
      </c>
      <c r="G6" s="1487">
        <v>2013</v>
      </c>
      <c r="H6" s="1488" t="s">
        <v>520</v>
      </c>
      <c r="I6" s="1489" t="s">
        <v>365</v>
      </c>
    </row>
    <row r="7" spans="2:9" ht="15" customHeight="1">
      <c r="B7" s="244"/>
      <c r="C7" s="60"/>
      <c r="D7" s="240"/>
      <c r="E7" s="240"/>
      <c r="F7" s="60"/>
      <c r="G7" s="240"/>
      <c r="H7" s="79"/>
      <c r="I7" s="245"/>
    </row>
    <row r="8" spans="2:9" ht="15" customHeight="1">
      <c r="B8" s="246" t="s">
        <v>562</v>
      </c>
      <c r="C8" s="61"/>
      <c r="D8" s="1332">
        <v>213095.09999999998</v>
      </c>
      <c r="E8" s="1332">
        <v>300291.6</v>
      </c>
      <c r="F8" s="1332">
        <v>375524.5</v>
      </c>
      <c r="G8" s="1333">
        <v>358405.5</v>
      </c>
      <c r="H8" s="1329">
        <v>40.91905445033697</v>
      </c>
      <c r="I8" s="1400">
        <v>-4.55869057811141</v>
      </c>
    </row>
    <row r="9" spans="2:9" ht="15" customHeight="1">
      <c r="B9" s="174"/>
      <c r="C9" s="41" t="s">
        <v>699</v>
      </c>
      <c r="D9" s="1334">
        <v>165257.548915</v>
      </c>
      <c r="E9" s="1337">
        <v>218000.46282</v>
      </c>
      <c r="F9" s="1335">
        <v>285681.86461168</v>
      </c>
      <c r="G9" s="1337">
        <v>269473.994396</v>
      </c>
      <c r="H9" s="1336">
        <v>31.91558524937838</v>
      </c>
      <c r="I9" s="1401">
        <v>-5.673398357893987</v>
      </c>
    </row>
    <row r="10" spans="2:9" ht="15" customHeight="1">
      <c r="B10" s="174"/>
      <c r="C10" s="62" t="s">
        <v>700</v>
      </c>
      <c r="D10" s="1334">
        <v>47837.551085</v>
      </c>
      <c r="E10" s="1337">
        <v>82291.13717999999</v>
      </c>
      <c r="F10" s="1335">
        <v>89842.63538832</v>
      </c>
      <c r="G10" s="1337">
        <v>88931.505604</v>
      </c>
      <c r="H10" s="1336">
        <v>72.02205237007482</v>
      </c>
      <c r="I10" s="1401">
        <v>-1.0141396458172522</v>
      </c>
    </row>
    <row r="11" spans="2:9" ht="15" customHeight="1">
      <c r="B11" s="180"/>
      <c r="C11" s="42"/>
      <c r="D11" s="1338"/>
      <c r="E11" s="1341"/>
      <c r="F11" s="1339"/>
      <c r="G11" s="1341"/>
      <c r="H11" s="1402"/>
      <c r="I11" s="1403"/>
    </row>
    <row r="12" spans="2:9" ht="15" customHeight="1">
      <c r="B12" s="244"/>
      <c r="C12" s="60"/>
      <c r="D12" s="1334"/>
      <c r="E12" s="1343"/>
      <c r="F12" s="1342"/>
      <c r="G12" s="1335"/>
      <c r="H12" s="1344"/>
      <c r="I12" s="1404"/>
    </row>
    <row r="13" spans="2:9" ht="15" customHeight="1">
      <c r="B13" s="246" t="s">
        <v>701</v>
      </c>
      <c r="C13" s="41"/>
      <c r="D13" s="1332">
        <v>59058</v>
      </c>
      <c r="E13" s="1332">
        <v>59848.7</v>
      </c>
      <c r="F13" s="1332">
        <v>63932.2</v>
      </c>
      <c r="G13" s="1332">
        <v>79442</v>
      </c>
      <c r="H13" s="1345">
        <v>1.3388533306241328</v>
      </c>
      <c r="I13" s="1405">
        <v>24.2597626860956</v>
      </c>
    </row>
    <row r="14" spans="2:9" ht="15" customHeight="1">
      <c r="B14" s="174"/>
      <c r="C14" s="41" t="s">
        <v>699</v>
      </c>
      <c r="D14" s="1334">
        <v>55503.3</v>
      </c>
      <c r="E14" s="1337">
        <v>51865.2</v>
      </c>
      <c r="F14" s="1335">
        <v>57144</v>
      </c>
      <c r="G14" s="1337">
        <v>74349.7</v>
      </c>
      <c r="H14" s="1346">
        <v>-6.554745393517152</v>
      </c>
      <c r="I14" s="1406">
        <v>30.10937281254374</v>
      </c>
    </row>
    <row r="15" spans="2:9" ht="15" customHeight="1">
      <c r="B15" s="174"/>
      <c r="C15" s="62" t="s">
        <v>700</v>
      </c>
      <c r="D15" s="1334">
        <v>3554.7</v>
      </c>
      <c r="E15" s="1337">
        <v>7983.5</v>
      </c>
      <c r="F15" s="1335">
        <v>6788.2</v>
      </c>
      <c r="G15" s="1337">
        <v>5092.3</v>
      </c>
      <c r="H15" s="1346">
        <v>124.58997946380848</v>
      </c>
      <c r="I15" s="1406">
        <v>-24.983058837394296</v>
      </c>
    </row>
    <row r="16" spans="2:9" ht="15" customHeight="1">
      <c r="B16" s="180"/>
      <c r="C16" s="42"/>
      <c r="D16" s="1338"/>
      <c r="E16" s="1348"/>
      <c r="F16" s="1347"/>
      <c r="G16" s="1341"/>
      <c r="H16" s="1349"/>
      <c r="I16" s="1407"/>
    </row>
    <row r="17" spans="2:9" ht="15" customHeight="1">
      <c r="B17" s="174"/>
      <c r="C17" s="41"/>
      <c r="D17" s="1334"/>
      <c r="E17" s="1337"/>
      <c r="F17" s="1335"/>
      <c r="G17" s="1335"/>
      <c r="H17" s="1346"/>
      <c r="I17" s="1401"/>
    </row>
    <row r="18" spans="2:9" ht="15" customHeight="1">
      <c r="B18" s="246" t="s">
        <v>702</v>
      </c>
      <c r="C18" s="61"/>
      <c r="D18" s="1332">
        <v>272153.1</v>
      </c>
      <c r="E18" s="1332">
        <v>360140.29999999993</v>
      </c>
      <c r="F18" s="1332">
        <v>439456.69999999995</v>
      </c>
      <c r="G18" s="1332">
        <v>437847.5</v>
      </c>
      <c r="H18" s="1345">
        <v>32.330037761833296</v>
      </c>
      <c r="I18" s="1405">
        <v>-0.36617942108971135</v>
      </c>
    </row>
    <row r="19" spans="2:9" ht="15" customHeight="1">
      <c r="B19" s="174"/>
      <c r="C19" s="41"/>
      <c r="D19" s="1334"/>
      <c r="E19" s="1351"/>
      <c r="F19" s="1350"/>
      <c r="G19" s="1337"/>
      <c r="H19" s="1352"/>
      <c r="I19" s="1408"/>
    </row>
    <row r="20" spans="2:9" ht="15" customHeight="1">
      <c r="B20" s="174"/>
      <c r="C20" s="41" t="s">
        <v>699</v>
      </c>
      <c r="D20" s="1334">
        <v>220760.84891499998</v>
      </c>
      <c r="E20" s="1337">
        <v>269865.66281999997</v>
      </c>
      <c r="F20" s="1335">
        <v>342825.86461168</v>
      </c>
      <c r="G20" s="1337">
        <v>343823.694396</v>
      </c>
      <c r="H20" s="1346">
        <v>22.243443140548408</v>
      </c>
      <c r="I20" s="1406">
        <v>0.2910602399997657</v>
      </c>
    </row>
    <row r="21" spans="2:9" ht="15" customHeight="1">
      <c r="B21" s="174"/>
      <c r="C21" s="65" t="s">
        <v>703</v>
      </c>
      <c r="D21" s="1334">
        <v>81.11641899908544</v>
      </c>
      <c r="E21" s="1337">
        <v>74.93348087398161</v>
      </c>
      <c r="F21" s="1335">
        <v>78.0112954499681</v>
      </c>
      <c r="G21" s="1337">
        <v>78.52590100343157</v>
      </c>
      <c r="H21" s="1346" t="s">
        <v>831</v>
      </c>
      <c r="I21" s="1406" t="s">
        <v>831</v>
      </c>
    </row>
    <row r="22" spans="2:9" ht="15" customHeight="1">
      <c r="B22" s="174"/>
      <c r="C22" s="62" t="s">
        <v>700</v>
      </c>
      <c r="D22" s="1334">
        <v>51392.251084999996</v>
      </c>
      <c r="E22" s="1337">
        <v>90274.63717999999</v>
      </c>
      <c r="F22" s="1335">
        <v>96630.83538832</v>
      </c>
      <c r="G22" s="1337">
        <v>94023.80560400001</v>
      </c>
      <c r="H22" s="1346">
        <v>75.65807154602089</v>
      </c>
      <c r="I22" s="1406">
        <v>-2.6979273995132047</v>
      </c>
    </row>
    <row r="23" spans="2:9" ht="15" customHeight="1">
      <c r="B23" s="180"/>
      <c r="C23" s="66" t="s">
        <v>703</v>
      </c>
      <c r="D23" s="1338">
        <v>18.88358100091456</v>
      </c>
      <c r="E23" s="1337">
        <v>25.066519126018388</v>
      </c>
      <c r="F23" s="1335">
        <v>21.988704550031894</v>
      </c>
      <c r="G23" s="1341">
        <v>21.47409899656844</v>
      </c>
      <c r="H23" s="1346" t="s">
        <v>831</v>
      </c>
      <c r="I23" s="1406" t="s">
        <v>831</v>
      </c>
    </row>
    <row r="24" spans="2:9" ht="15" customHeight="1">
      <c r="B24" s="247" t="s">
        <v>704</v>
      </c>
      <c r="C24" s="241"/>
      <c r="D24" s="1353"/>
      <c r="E24" s="1331"/>
      <c r="F24" s="1331"/>
      <c r="G24" s="1335"/>
      <c r="H24" s="1354"/>
      <c r="I24" s="1409"/>
    </row>
    <row r="25" spans="2:9" ht="15" customHeight="1">
      <c r="B25" s="152"/>
      <c r="C25" s="65" t="s">
        <v>705</v>
      </c>
      <c r="D25" s="1334">
        <v>8.409056897598534</v>
      </c>
      <c r="E25" s="1337">
        <v>10.047319984903007</v>
      </c>
      <c r="F25" s="1337">
        <v>11.598910026127614</v>
      </c>
      <c r="G25" s="1330">
        <v>9.878154391379486</v>
      </c>
      <c r="H25" s="1346" t="s">
        <v>831</v>
      </c>
      <c r="I25" s="1406" t="s">
        <v>831</v>
      </c>
    </row>
    <row r="26" spans="2:9" ht="15" customHeight="1">
      <c r="B26" s="151"/>
      <c r="C26" s="67" t="s">
        <v>706</v>
      </c>
      <c r="D26" s="1338">
        <v>7.2564726585543875</v>
      </c>
      <c r="E26" s="1337">
        <v>8.954093694369499</v>
      </c>
      <c r="F26" s="1341">
        <v>10.280739007259221</v>
      </c>
      <c r="G26" s="1330">
        <v>8.475634020423273</v>
      </c>
      <c r="H26" s="1340" t="s">
        <v>831</v>
      </c>
      <c r="I26" s="1407" t="s">
        <v>831</v>
      </c>
    </row>
    <row r="27" spans="2:9" ht="15" customHeight="1">
      <c r="B27" s="248" t="s">
        <v>707</v>
      </c>
      <c r="C27" s="60"/>
      <c r="D27" s="1334">
        <v>272153.1</v>
      </c>
      <c r="E27" s="1343">
        <v>360140.3</v>
      </c>
      <c r="F27" s="1337">
        <v>439456.7</v>
      </c>
      <c r="G27" s="1343">
        <v>437847.5</v>
      </c>
      <c r="H27" s="1346">
        <v>32.330037761833324</v>
      </c>
      <c r="I27" s="1406">
        <v>-0.36617942108972557</v>
      </c>
    </row>
    <row r="28" spans="2:9" ht="15" customHeight="1">
      <c r="B28" s="249" t="s">
        <v>766</v>
      </c>
      <c r="C28" s="41"/>
      <c r="D28" s="1334">
        <v>11957.036922430001</v>
      </c>
      <c r="E28" s="1337">
        <v>13509.054714509999</v>
      </c>
      <c r="F28" s="1337">
        <v>16520.18225451</v>
      </c>
      <c r="G28" s="1337">
        <v>17559.23105524</v>
      </c>
      <c r="H28" s="1346">
        <v>12.979953161879052</v>
      </c>
      <c r="I28" s="1406">
        <v>6.28957226211196</v>
      </c>
    </row>
    <row r="29" spans="2:9" ht="15" customHeight="1">
      <c r="B29" s="249" t="s">
        <v>767</v>
      </c>
      <c r="C29" s="41"/>
      <c r="D29" s="1334">
        <v>284110.13692242996</v>
      </c>
      <c r="E29" s="1337">
        <v>373649.35471451</v>
      </c>
      <c r="F29" s="1337">
        <v>455976.88225451</v>
      </c>
      <c r="G29" s="1337">
        <v>455406.73105524003</v>
      </c>
      <c r="H29" s="1346">
        <v>31.51567162016707</v>
      </c>
      <c r="I29" s="1406">
        <v>-0.12503949683829774</v>
      </c>
    </row>
    <row r="30" spans="2:9" ht="15" customHeight="1">
      <c r="B30" s="249" t="s">
        <v>768</v>
      </c>
      <c r="C30" s="41"/>
      <c r="D30" s="1334">
        <v>62844.5</v>
      </c>
      <c r="E30" s="1337">
        <v>63606.399999999994</v>
      </c>
      <c r="F30" s="1337">
        <v>72204.6</v>
      </c>
      <c r="G30" s="1337">
        <v>75967.2</v>
      </c>
      <c r="H30" s="1346">
        <v>1.2123574855396981</v>
      </c>
      <c r="I30" s="1406">
        <v>5.211025336335908</v>
      </c>
    </row>
    <row r="31" spans="2:9" ht="15" customHeight="1">
      <c r="B31" s="249" t="s">
        <v>769</v>
      </c>
      <c r="C31" s="41"/>
      <c r="D31" s="1334">
        <v>221265.63692242996</v>
      </c>
      <c r="E31" s="1337">
        <v>310042.95471451</v>
      </c>
      <c r="F31" s="1337">
        <v>383772.28225451</v>
      </c>
      <c r="G31" s="1337">
        <v>379439.53105524</v>
      </c>
      <c r="H31" s="1346">
        <v>40.12250570259272</v>
      </c>
      <c r="I31" s="1406">
        <v>-1.1289901328508591</v>
      </c>
    </row>
    <row r="32" spans="2:9" ht="15" customHeight="1">
      <c r="B32" s="249" t="s">
        <v>549</v>
      </c>
      <c r="C32" s="41"/>
      <c r="D32" s="1334">
        <v>-4740.517990389984</v>
      </c>
      <c r="E32" s="1337">
        <v>-88777.31779208005</v>
      </c>
      <c r="F32" s="1337">
        <v>-162506.64533208002</v>
      </c>
      <c r="G32" s="1337">
        <v>4332.751199269958</v>
      </c>
      <c r="H32" s="1346" t="s">
        <v>831</v>
      </c>
      <c r="I32" s="1401" t="s">
        <v>831</v>
      </c>
    </row>
    <row r="33" spans="2:9" ht="15" customHeight="1">
      <c r="B33" s="249" t="s">
        <v>550</v>
      </c>
      <c r="C33" s="41"/>
      <c r="D33" s="1334">
        <v>650.8</v>
      </c>
      <c r="E33" s="1337">
        <v>12500.2</v>
      </c>
      <c r="F33" s="1337">
        <v>30880</v>
      </c>
      <c r="G33" s="1337">
        <v>-5921.9</v>
      </c>
      <c r="H33" s="1346" t="s">
        <v>831</v>
      </c>
      <c r="I33" s="1401" t="s">
        <v>831</v>
      </c>
    </row>
    <row r="34" spans="2:9" ht="15" customHeight="1" thickBot="1">
      <c r="B34" s="250" t="s">
        <v>551</v>
      </c>
      <c r="C34" s="137"/>
      <c r="D34" s="1410">
        <v>-4089.717990389984</v>
      </c>
      <c r="E34" s="1410">
        <v>-76277.11779208005</v>
      </c>
      <c r="F34" s="1411">
        <v>-131626.64533208002</v>
      </c>
      <c r="G34" s="1411">
        <v>-1589.1488007300413</v>
      </c>
      <c r="H34" s="1412" t="s">
        <v>831</v>
      </c>
      <c r="I34" s="1413" t="s">
        <v>831</v>
      </c>
    </row>
    <row r="35" spans="2:9" ht="15" customHeight="1" thickTop="1">
      <c r="B35" s="21" t="s">
        <v>770</v>
      </c>
      <c r="C35" s="9"/>
      <c r="D35" s="9"/>
      <c r="E35" s="9"/>
      <c r="F35" s="9"/>
      <c r="G35" s="9"/>
      <c r="H35" s="9"/>
      <c r="I35" s="9"/>
    </row>
    <row r="36" spans="2:9" ht="15" customHeight="1">
      <c r="B36" s="71" t="s">
        <v>973</v>
      </c>
      <c r="C36" s="10"/>
      <c r="D36" s="9"/>
      <c r="E36" s="9"/>
      <c r="F36" s="9"/>
      <c r="G36" s="9"/>
      <c r="H36" s="9"/>
      <c r="I36" s="9"/>
    </row>
    <row r="37" spans="2:9" ht="15" customHeight="1">
      <c r="B37" s="70" t="s">
        <v>538</v>
      </c>
      <c r="C37" s="10"/>
      <c r="D37" s="9"/>
      <c r="E37" s="9"/>
      <c r="F37" s="9"/>
      <c r="G37" s="9"/>
      <c r="H37" s="9"/>
      <c r="I37" s="9"/>
    </row>
    <row r="38" spans="2:9" ht="15" customHeight="1">
      <c r="B38" s="10" t="s">
        <v>974</v>
      </c>
      <c r="C38" s="9"/>
      <c r="D38" s="1355">
        <v>70.95</v>
      </c>
      <c r="E38" s="1356">
        <v>84.6</v>
      </c>
      <c r="F38" s="1356">
        <v>88.6</v>
      </c>
      <c r="G38" s="1356">
        <v>85.3</v>
      </c>
      <c r="H38" s="9"/>
      <c r="I38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690" t="s">
        <v>351</v>
      </c>
      <c r="C1" s="1690"/>
      <c r="D1" s="1690"/>
      <c r="E1" s="1690"/>
      <c r="F1" s="1690"/>
      <c r="G1" s="1690"/>
      <c r="H1" s="1690"/>
      <c r="I1" s="1690"/>
    </row>
    <row r="2" spans="2:9" ht="15.75">
      <c r="B2" s="87" t="s">
        <v>479</v>
      </c>
      <c r="C2" s="59"/>
      <c r="D2" s="59"/>
      <c r="E2" s="59"/>
      <c r="F2" s="59"/>
      <c r="G2" s="59"/>
      <c r="H2" s="59"/>
      <c r="I2" s="59"/>
    </row>
    <row r="3" spans="2:9" ht="13.5" customHeight="1" thickBot="1">
      <c r="B3" s="1961" t="s">
        <v>638</v>
      </c>
      <c r="C3" s="1961"/>
      <c r="D3" s="1961"/>
      <c r="E3" s="1961"/>
      <c r="F3" s="1961"/>
      <c r="G3" s="1961"/>
      <c r="H3" s="1961"/>
      <c r="I3" s="1961"/>
    </row>
    <row r="4" spans="2:9" ht="15" customHeight="1" thickTop="1">
      <c r="B4" s="242"/>
      <c r="C4" s="261"/>
      <c r="D4" s="1490"/>
      <c r="E4" s="1491"/>
      <c r="F4" s="1491"/>
      <c r="G4" s="1491"/>
      <c r="H4" s="1492" t="s">
        <v>834</v>
      </c>
      <c r="I4" s="1493"/>
    </row>
    <row r="5" spans="2:9" ht="15" customHeight="1">
      <c r="B5" s="253"/>
      <c r="C5" s="262"/>
      <c r="D5" s="1494" t="s">
        <v>593</v>
      </c>
      <c r="E5" s="1495" t="s">
        <v>1261</v>
      </c>
      <c r="F5" s="1495" t="s">
        <v>593</v>
      </c>
      <c r="G5" s="1495" t="s">
        <v>1261</v>
      </c>
      <c r="H5" s="1485" t="s">
        <v>1348</v>
      </c>
      <c r="I5" s="1486"/>
    </row>
    <row r="6" spans="2:9" ht="15" customHeight="1">
      <c r="B6" s="254"/>
      <c r="C6" s="263"/>
      <c r="D6" s="1496">
        <v>2011</v>
      </c>
      <c r="E6" s="1497">
        <v>2012</v>
      </c>
      <c r="F6" s="1497">
        <v>2012</v>
      </c>
      <c r="G6" s="1497">
        <v>2013</v>
      </c>
      <c r="H6" s="1496" t="s">
        <v>520</v>
      </c>
      <c r="I6" s="1498" t="s">
        <v>365</v>
      </c>
    </row>
    <row r="7" spans="2:9" ht="15" customHeight="1">
      <c r="B7" s="255"/>
      <c r="C7" s="264"/>
      <c r="D7" s="68"/>
      <c r="E7" s="251"/>
      <c r="F7" s="251"/>
      <c r="G7" s="251"/>
      <c r="H7" s="68"/>
      <c r="I7" s="256"/>
    </row>
    <row r="8" spans="2:9" ht="15" customHeight="1">
      <c r="B8" s="246" t="s">
        <v>562</v>
      </c>
      <c r="C8" s="265"/>
      <c r="D8" s="1368">
        <v>3003.454545454545</v>
      </c>
      <c r="E8" s="1368">
        <v>3549.54609929078</v>
      </c>
      <c r="F8" s="1368">
        <v>4238.425507900677</v>
      </c>
      <c r="G8" s="1357">
        <v>4201.705744431419</v>
      </c>
      <c r="H8" s="1357">
        <v>18.18211481384644</v>
      </c>
      <c r="I8" s="1388">
        <v>-0.8663538712857104</v>
      </c>
    </row>
    <row r="9" spans="2:9" ht="15" customHeight="1">
      <c r="B9" s="255"/>
      <c r="C9" s="264" t="s">
        <v>699</v>
      </c>
      <c r="D9" s="1361">
        <v>2329.2114011980266</v>
      </c>
      <c r="E9" s="1361">
        <v>2576.8376219858155</v>
      </c>
      <c r="F9" s="1361">
        <v>3224.400277784199</v>
      </c>
      <c r="G9" s="1358">
        <v>3159.1324079249707</v>
      </c>
      <c r="H9" s="1358">
        <v>10.631333019425497</v>
      </c>
      <c r="I9" s="1389">
        <v>-2.024186336569855</v>
      </c>
    </row>
    <row r="10" spans="2:9" ht="15" customHeight="1">
      <c r="B10" s="255"/>
      <c r="C10" s="266" t="s">
        <v>700</v>
      </c>
      <c r="D10" s="1361">
        <v>674.2431442565187</v>
      </c>
      <c r="E10" s="1361">
        <v>972.7084773049645</v>
      </c>
      <c r="F10" s="1361">
        <v>1014.0252301164787</v>
      </c>
      <c r="G10" s="1358">
        <v>1042.573336506448</v>
      </c>
      <c r="H10" s="1358">
        <v>44.26672122525778</v>
      </c>
      <c r="I10" s="1389">
        <v>2.815325057216782</v>
      </c>
    </row>
    <row r="11" spans="2:9" ht="15" customHeight="1">
      <c r="B11" s="255"/>
      <c r="C11" s="264"/>
      <c r="D11" s="1361"/>
      <c r="E11" s="1361"/>
      <c r="F11" s="1361"/>
      <c r="G11" s="1358"/>
      <c r="H11" s="1358"/>
      <c r="I11" s="1389"/>
    </row>
    <row r="12" spans="2:9" ht="15" customHeight="1">
      <c r="B12" s="257"/>
      <c r="C12" s="267"/>
      <c r="D12" s="1363"/>
      <c r="E12" s="1363"/>
      <c r="F12" s="1363"/>
      <c r="G12" s="1362"/>
      <c r="H12" s="1362"/>
      <c r="I12" s="1390"/>
    </row>
    <row r="13" spans="2:9" ht="15" customHeight="1">
      <c r="B13" s="258" t="s">
        <v>701</v>
      </c>
      <c r="C13" s="268"/>
      <c r="D13" s="1368">
        <v>832.3890063424947</v>
      </c>
      <c r="E13" s="1368">
        <v>707.4314420803782</v>
      </c>
      <c r="F13" s="1368">
        <v>721.5823927765238</v>
      </c>
      <c r="G13" s="1357">
        <v>931.3247362250879</v>
      </c>
      <c r="H13" s="1357">
        <v>-15.011919103926914</v>
      </c>
      <c r="I13" s="1388">
        <v>29.06699852272061</v>
      </c>
    </row>
    <row r="14" spans="2:9" ht="15" customHeight="1">
      <c r="B14" s="255"/>
      <c r="C14" s="264" t="s">
        <v>699</v>
      </c>
      <c r="D14" s="1361">
        <v>782.2875264270613</v>
      </c>
      <c r="E14" s="1361">
        <v>613.063829787234</v>
      </c>
      <c r="F14" s="1361">
        <v>644.9661399548534</v>
      </c>
      <c r="G14" s="1358">
        <v>871.6260257913248</v>
      </c>
      <c r="H14" s="1358">
        <v>-21.631905267967383</v>
      </c>
      <c r="I14" s="1389">
        <v>35.14291244069608</v>
      </c>
    </row>
    <row r="15" spans="2:9" ht="15" customHeight="1">
      <c r="B15" s="255"/>
      <c r="C15" s="266" t="s">
        <v>700</v>
      </c>
      <c r="D15" s="1361">
        <v>50.1014799154334</v>
      </c>
      <c r="E15" s="1361">
        <v>94.36761229314422</v>
      </c>
      <c r="F15" s="1361">
        <v>76.61625282167043</v>
      </c>
      <c r="G15" s="1358">
        <v>59.698710433763196</v>
      </c>
      <c r="H15" s="1358">
        <v>88.35294377017985</v>
      </c>
      <c r="I15" s="1389">
        <v>-22.08087940202971</v>
      </c>
    </row>
    <row r="16" spans="2:9" ht="15" customHeight="1">
      <c r="B16" s="255"/>
      <c r="C16" s="264"/>
      <c r="D16" s="1372"/>
      <c r="E16" s="1372"/>
      <c r="F16" s="1372"/>
      <c r="G16" s="1373"/>
      <c r="H16" s="1373"/>
      <c r="I16" s="1391"/>
    </row>
    <row r="17" spans="2:9" ht="15" customHeight="1">
      <c r="B17" s="257"/>
      <c r="C17" s="267"/>
      <c r="D17" s="1363"/>
      <c r="E17" s="1363"/>
      <c r="F17" s="1363"/>
      <c r="G17" s="1362"/>
      <c r="H17" s="1362"/>
      <c r="I17" s="1390"/>
    </row>
    <row r="18" spans="2:9" ht="15" customHeight="1">
      <c r="B18" s="258" t="s">
        <v>702</v>
      </c>
      <c r="C18" s="269"/>
      <c r="D18" s="1368">
        <v>3835.8435517970397</v>
      </c>
      <c r="E18" s="1368">
        <v>4256.977541371158</v>
      </c>
      <c r="F18" s="1368">
        <v>4960.0079006772</v>
      </c>
      <c r="G18" s="1357">
        <v>5133.030480656506</v>
      </c>
      <c r="H18" s="1357">
        <v>10.978914647778652</v>
      </c>
      <c r="I18" s="1388">
        <v>3.488352910802476</v>
      </c>
    </row>
    <row r="19" spans="2:9" ht="15" customHeight="1">
      <c r="B19" s="255"/>
      <c r="C19" s="264"/>
      <c r="D19" s="1371"/>
      <c r="E19" s="1371"/>
      <c r="F19" s="1371"/>
      <c r="G19" s="1370"/>
      <c r="H19" s="1370"/>
      <c r="I19" s="1392"/>
    </row>
    <row r="20" spans="2:9" ht="15" customHeight="1">
      <c r="B20" s="255"/>
      <c r="C20" s="264" t="s">
        <v>699</v>
      </c>
      <c r="D20" s="1361">
        <v>3111.4989276250876</v>
      </c>
      <c r="E20" s="1361">
        <v>3189.9014517730493</v>
      </c>
      <c r="F20" s="1361">
        <v>3869.366417739052</v>
      </c>
      <c r="G20" s="1358">
        <v>4030.7584337162957</v>
      </c>
      <c r="H20" s="1358">
        <v>2.5197670309918436</v>
      </c>
      <c r="I20" s="1389">
        <v>4.171019194184993</v>
      </c>
    </row>
    <row r="21" spans="2:9" ht="15" customHeight="1">
      <c r="B21" s="255"/>
      <c r="C21" s="270" t="s">
        <v>703</v>
      </c>
      <c r="D21" s="1361">
        <v>81.11641899908544</v>
      </c>
      <c r="E21" s="1361">
        <v>74.93348087398161</v>
      </c>
      <c r="F21" s="1361">
        <v>78.0112954499681</v>
      </c>
      <c r="G21" s="1358">
        <v>78.52590100343157</v>
      </c>
      <c r="H21" s="1358" t="s">
        <v>831</v>
      </c>
      <c r="I21" s="1389" t="s">
        <v>831</v>
      </c>
    </row>
    <row r="22" spans="2:9" ht="15" customHeight="1">
      <c r="B22" s="255"/>
      <c r="C22" s="266" t="s">
        <v>700</v>
      </c>
      <c r="D22" s="1361">
        <v>724.344624171952</v>
      </c>
      <c r="E22" s="1361">
        <v>1067.0760895981086</v>
      </c>
      <c r="F22" s="1361">
        <v>1090.641482938149</v>
      </c>
      <c r="G22" s="1358">
        <v>1102.272046940211</v>
      </c>
      <c r="H22" s="1358">
        <v>47.316077732744475</v>
      </c>
      <c r="I22" s="1389">
        <v>1.0663966284071478</v>
      </c>
    </row>
    <row r="23" spans="2:9" ht="15" customHeight="1">
      <c r="B23" s="180"/>
      <c r="C23" s="271" t="s">
        <v>703</v>
      </c>
      <c r="D23" s="1363">
        <v>18.88358100091456</v>
      </c>
      <c r="E23" s="1363">
        <v>25.066519126018388</v>
      </c>
      <c r="F23" s="1363">
        <v>21.988704550031894</v>
      </c>
      <c r="G23" s="1362">
        <v>21.47409899656844</v>
      </c>
      <c r="H23" s="1362" t="s">
        <v>831</v>
      </c>
      <c r="I23" s="1390" t="s">
        <v>831</v>
      </c>
    </row>
    <row r="24" spans="2:9" ht="15" customHeight="1">
      <c r="B24" s="247" t="s">
        <v>704</v>
      </c>
      <c r="C24" s="272"/>
      <c r="D24" s="1372"/>
      <c r="E24" s="1372"/>
      <c r="F24" s="1372"/>
      <c r="G24" s="1373"/>
      <c r="H24" s="1373"/>
      <c r="I24" s="1391"/>
    </row>
    <row r="25" spans="2:9" ht="15" customHeight="1">
      <c r="B25" s="259"/>
      <c r="C25" s="270" t="s">
        <v>705</v>
      </c>
      <c r="D25" s="1361">
        <v>8.409056897598534</v>
      </c>
      <c r="E25" s="1361">
        <v>10.047319984903007</v>
      </c>
      <c r="F25" s="1361">
        <v>11.598910026127614</v>
      </c>
      <c r="G25" s="1358">
        <v>9.878154391379486</v>
      </c>
      <c r="H25" s="1358" t="s">
        <v>831</v>
      </c>
      <c r="I25" s="1389" t="s">
        <v>831</v>
      </c>
    </row>
    <row r="26" spans="2:9" ht="15" customHeight="1">
      <c r="B26" s="260"/>
      <c r="C26" s="271" t="s">
        <v>706</v>
      </c>
      <c r="D26" s="1363">
        <v>7.2564726585543875</v>
      </c>
      <c r="E26" s="1363">
        <v>8.954093694369499</v>
      </c>
      <c r="F26" s="1363">
        <v>10.280739007259221</v>
      </c>
      <c r="G26" s="1362">
        <v>8.475634020423273</v>
      </c>
      <c r="H26" s="1362" t="s">
        <v>831</v>
      </c>
      <c r="I26" s="1390" t="s">
        <v>831</v>
      </c>
    </row>
    <row r="27" spans="2:9" ht="15" customHeight="1">
      <c r="B27" s="248" t="s">
        <v>707</v>
      </c>
      <c r="C27" s="268"/>
      <c r="D27" s="1367">
        <v>3835.8435517970397</v>
      </c>
      <c r="E27" s="1364">
        <v>4256.977541371159</v>
      </c>
      <c r="F27" s="1364">
        <v>4960.007900677201</v>
      </c>
      <c r="G27" s="1365">
        <v>5133.030480656506</v>
      </c>
      <c r="H27" s="1366">
        <v>10.978914647778666</v>
      </c>
      <c r="I27" s="1393">
        <v>3.4883529108024476</v>
      </c>
    </row>
    <row r="28" spans="2:9" ht="15" customHeight="1">
      <c r="B28" s="249" t="s">
        <v>766</v>
      </c>
      <c r="C28" s="264"/>
      <c r="D28" s="1361">
        <v>168.52765218365047</v>
      </c>
      <c r="E28" s="1359">
        <v>159.68149780744682</v>
      </c>
      <c r="F28" s="1359">
        <v>186.45803898995487</v>
      </c>
      <c r="G28" s="1360">
        <v>205.85265012004692</v>
      </c>
      <c r="H28" s="1358">
        <v>-5.249081834097879</v>
      </c>
      <c r="I28" s="1394">
        <v>10.40159557354184</v>
      </c>
    </row>
    <row r="29" spans="2:9" ht="15" customHeight="1">
      <c r="B29" s="249" t="s">
        <v>767</v>
      </c>
      <c r="C29" s="273"/>
      <c r="D29" s="1361">
        <v>4004.3712039806896</v>
      </c>
      <c r="E29" s="1359">
        <v>4416.659039178605</v>
      </c>
      <c r="F29" s="1359">
        <v>5146.465939667156</v>
      </c>
      <c r="G29" s="1360">
        <v>5338.883130776554</v>
      </c>
      <c r="H29" s="1358">
        <v>10.295944461594004</v>
      </c>
      <c r="I29" s="1394">
        <v>3.7388218121937626</v>
      </c>
    </row>
    <row r="30" spans="2:9" ht="15" customHeight="1">
      <c r="B30" s="249" t="s">
        <v>768</v>
      </c>
      <c r="C30" s="273"/>
      <c r="D30" s="1361">
        <v>885.7575757575758</v>
      </c>
      <c r="E30" s="1359">
        <v>751.8486997635933</v>
      </c>
      <c r="F30" s="1359">
        <v>814.9503386004516</v>
      </c>
      <c r="G30" s="1360">
        <v>890.588511137163</v>
      </c>
      <c r="H30" s="1358">
        <v>-15.118005158403761</v>
      </c>
      <c r="I30" s="1389">
        <v>9.281322916756878</v>
      </c>
    </row>
    <row r="31" spans="2:9" ht="15" customHeight="1">
      <c r="B31" s="249" t="s">
        <v>769</v>
      </c>
      <c r="C31" s="273"/>
      <c r="D31" s="1361">
        <v>3118.613628223114</v>
      </c>
      <c r="E31" s="1359">
        <v>3664.810339415012</v>
      </c>
      <c r="F31" s="1359">
        <v>4331.515601066704</v>
      </c>
      <c r="G31" s="1360">
        <v>4448.2946196393905</v>
      </c>
      <c r="H31" s="1358">
        <v>17.51408722930205</v>
      </c>
      <c r="I31" s="1394">
        <v>2.6960313508723743</v>
      </c>
    </row>
    <row r="32" spans="2:9" ht="15" customHeight="1">
      <c r="B32" s="249" t="s">
        <v>549</v>
      </c>
      <c r="C32" s="273"/>
      <c r="D32" s="1361">
        <v>-66.8149117743479</v>
      </c>
      <c r="E32" s="1359">
        <v>-1049.3772788661945</v>
      </c>
      <c r="F32" s="1359">
        <v>-1834.16078252912</v>
      </c>
      <c r="G32" s="1358">
        <v>50.79426962801827</v>
      </c>
      <c r="H32" s="1369" t="s">
        <v>831</v>
      </c>
      <c r="I32" s="1389" t="s">
        <v>831</v>
      </c>
    </row>
    <row r="33" spans="2:9" ht="15" customHeight="1">
      <c r="B33" s="249" t="s">
        <v>550</v>
      </c>
      <c r="C33" s="273"/>
      <c r="D33" s="1361">
        <v>9.172656800563777</v>
      </c>
      <c r="E33" s="1359">
        <v>147.7565011820331</v>
      </c>
      <c r="F33" s="1359">
        <v>348.53273137697516</v>
      </c>
      <c r="G33" s="1358">
        <v>-69.42438452520516</v>
      </c>
      <c r="H33" s="1369" t="s">
        <v>831</v>
      </c>
      <c r="I33" s="1389" t="s">
        <v>831</v>
      </c>
    </row>
    <row r="34" spans="2:9" ht="15" customHeight="1" thickBot="1">
      <c r="B34" s="250" t="s">
        <v>551</v>
      </c>
      <c r="C34" s="274"/>
      <c r="D34" s="1395">
        <v>-57.64225497378413</v>
      </c>
      <c r="E34" s="1396">
        <v>-901.6207776841615</v>
      </c>
      <c r="F34" s="1396">
        <v>-1485.6280511521447</v>
      </c>
      <c r="G34" s="1397">
        <v>-18.630114897186886</v>
      </c>
      <c r="H34" s="1398" t="s">
        <v>831</v>
      </c>
      <c r="I34" s="1399" t="s">
        <v>831</v>
      </c>
    </row>
    <row r="35" spans="3:9" ht="16.5" thickTop="1">
      <c r="C35" s="69"/>
      <c r="D35" s="31"/>
      <c r="E35" s="31"/>
      <c r="F35" s="31"/>
      <c r="G35" s="31"/>
      <c r="H35" s="31"/>
      <c r="I35" s="31"/>
    </row>
    <row r="36" spans="2:9" ht="15.75">
      <c r="B36" s="1626" t="s">
        <v>973</v>
      </c>
      <c r="C36" s="1627"/>
      <c r="D36" s="1628"/>
      <c r="E36" s="1628"/>
      <c r="F36" s="1628"/>
      <c r="G36" s="1629"/>
      <c r="H36" s="1629"/>
      <c r="I36" s="820"/>
    </row>
    <row r="37" spans="2:9" ht="15.75">
      <c r="B37" s="1630" t="s">
        <v>538</v>
      </c>
      <c r="C37" s="1627"/>
      <c r="D37" s="1631"/>
      <c r="E37" s="1631"/>
      <c r="F37" s="1631"/>
      <c r="G37" s="1632"/>
      <c r="H37" s="1629"/>
      <c r="I37" s="820"/>
    </row>
    <row r="38" spans="2:9" ht="15.75">
      <c r="B38" s="1627" t="s">
        <v>974</v>
      </c>
      <c r="C38" s="1632"/>
      <c r="D38" s="1633">
        <v>70.95</v>
      </c>
      <c r="E38" s="1633">
        <v>84.6</v>
      </c>
      <c r="F38" s="1633">
        <v>88.6</v>
      </c>
      <c r="G38" s="1634">
        <v>85.3</v>
      </c>
      <c r="H38" s="1632"/>
      <c r="I38" s="821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zoomScalePageLayoutView="0" workbookViewId="0" topLeftCell="A13">
      <selection activeCell="B53" sqref="B53:L53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690" t="s">
        <v>552</v>
      </c>
      <c r="C1" s="1690"/>
      <c r="D1" s="1690"/>
      <c r="E1" s="1690"/>
      <c r="F1" s="1690"/>
      <c r="G1" s="1690"/>
      <c r="H1" s="1690"/>
      <c r="I1" s="1690"/>
    </row>
    <row r="2" spans="2:9" ht="16.5" thickBot="1">
      <c r="B2" s="1968" t="s">
        <v>976</v>
      </c>
      <c r="C2" s="1969"/>
      <c r="D2" s="1969"/>
      <c r="E2" s="1969"/>
      <c r="F2" s="1969"/>
      <c r="G2" s="1969"/>
      <c r="H2" s="1969"/>
      <c r="I2" s="1969"/>
    </row>
    <row r="3" spans="2:9" ht="13.5" thickTop="1">
      <c r="B3" s="1949" t="s">
        <v>771</v>
      </c>
      <c r="C3" s="1907" t="s">
        <v>772</v>
      </c>
      <c r="D3" s="1828" t="s">
        <v>773</v>
      </c>
      <c r="E3" s="1828"/>
      <c r="F3" s="1828"/>
      <c r="G3" s="1820" t="s">
        <v>774</v>
      </c>
      <c r="H3" s="1828"/>
      <c r="I3" s="1829"/>
    </row>
    <row r="4" spans="2:9" ht="13.5" thickBot="1">
      <c r="B4" s="1970"/>
      <c r="C4" s="1971"/>
      <c r="D4" s="278" t="s">
        <v>775</v>
      </c>
      <c r="E4" s="278" t="s">
        <v>776</v>
      </c>
      <c r="F4" s="278" t="s">
        <v>975</v>
      </c>
      <c r="G4" s="279" t="s">
        <v>775</v>
      </c>
      <c r="H4" s="278" t="s">
        <v>776</v>
      </c>
      <c r="I4" s="196" t="s">
        <v>975</v>
      </c>
    </row>
    <row r="5" spans="2:9" ht="12.75">
      <c r="B5" s="174" t="s">
        <v>833</v>
      </c>
      <c r="C5" s="827" t="s">
        <v>921</v>
      </c>
      <c r="D5" s="828">
        <v>77</v>
      </c>
      <c r="E5" s="828">
        <v>77.6</v>
      </c>
      <c r="F5" s="828">
        <v>77.3</v>
      </c>
      <c r="G5" s="828">
        <v>76.8359375</v>
      </c>
      <c r="H5" s="828">
        <v>77.4359375</v>
      </c>
      <c r="I5" s="894">
        <v>77.1359375</v>
      </c>
    </row>
    <row r="6" spans="2:9" ht="12.75">
      <c r="B6" s="174"/>
      <c r="C6" s="827" t="s">
        <v>922</v>
      </c>
      <c r="D6" s="828">
        <v>77.5</v>
      </c>
      <c r="E6" s="828">
        <v>78.1</v>
      </c>
      <c r="F6" s="828">
        <v>77.8</v>
      </c>
      <c r="G6" s="828">
        <v>77.64483870967742</v>
      </c>
      <c r="H6" s="828">
        <v>78.24483870967742</v>
      </c>
      <c r="I6" s="894">
        <v>77.94483870967741</v>
      </c>
    </row>
    <row r="7" spans="2:9" ht="12.75">
      <c r="B7" s="174"/>
      <c r="C7" s="827" t="s">
        <v>923</v>
      </c>
      <c r="D7" s="828">
        <v>73.66</v>
      </c>
      <c r="E7" s="828">
        <v>74.26</v>
      </c>
      <c r="F7" s="828">
        <v>73.96</v>
      </c>
      <c r="G7" s="828">
        <v>75.62419354838711</v>
      </c>
      <c r="H7" s="828">
        <v>76.22419354838712</v>
      </c>
      <c r="I7" s="894">
        <v>75.92419354838711</v>
      </c>
    </row>
    <row r="8" spans="2:9" ht="12.75">
      <c r="B8" s="174"/>
      <c r="C8" s="827" t="s">
        <v>924</v>
      </c>
      <c r="D8" s="828">
        <v>74</v>
      </c>
      <c r="E8" s="828">
        <v>74.6</v>
      </c>
      <c r="F8" s="828">
        <v>74.3</v>
      </c>
      <c r="G8" s="828">
        <v>74.4144827586207</v>
      </c>
      <c r="H8" s="828">
        <v>75.01448275862069</v>
      </c>
      <c r="I8" s="894">
        <v>74.71448275862069</v>
      </c>
    </row>
    <row r="9" spans="2:9" ht="12.75">
      <c r="B9" s="174"/>
      <c r="C9" s="827" t="s">
        <v>925</v>
      </c>
      <c r="D9" s="828">
        <v>74.44</v>
      </c>
      <c r="E9" s="828">
        <v>75.04</v>
      </c>
      <c r="F9" s="828">
        <v>74.74</v>
      </c>
      <c r="G9" s="828">
        <v>74.07137931034482</v>
      </c>
      <c r="H9" s="828">
        <v>74.67137931034483</v>
      </c>
      <c r="I9" s="894">
        <v>74.37137931034482</v>
      </c>
    </row>
    <row r="10" spans="2:9" ht="12.75">
      <c r="B10" s="174"/>
      <c r="C10" s="827" t="s">
        <v>926</v>
      </c>
      <c r="D10" s="828">
        <v>72.6</v>
      </c>
      <c r="E10" s="828">
        <v>73.2</v>
      </c>
      <c r="F10" s="828">
        <v>72.9</v>
      </c>
      <c r="G10" s="828">
        <v>73.94466666666666</v>
      </c>
      <c r="H10" s="828">
        <v>74.54466666666667</v>
      </c>
      <c r="I10" s="894">
        <v>74.24466666666666</v>
      </c>
    </row>
    <row r="11" spans="2:9" ht="12.75">
      <c r="B11" s="174"/>
      <c r="C11" s="827" t="s">
        <v>927</v>
      </c>
      <c r="D11" s="828">
        <v>73.99</v>
      </c>
      <c r="E11" s="828">
        <v>74.59</v>
      </c>
      <c r="F11" s="828">
        <v>74.29</v>
      </c>
      <c r="G11" s="828">
        <v>73.5455172413793</v>
      </c>
      <c r="H11" s="828">
        <v>74.14551724137931</v>
      </c>
      <c r="I11" s="894">
        <v>73.8455172413793</v>
      </c>
    </row>
    <row r="12" spans="2:9" ht="12.75">
      <c r="B12" s="174"/>
      <c r="C12" s="827" t="s">
        <v>928</v>
      </c>
      <c r="D12" s="828">
        <v>72.4</v>
      </c>
      <c r="E12" s="828">
        <v>73</v>
      </c>
      <c r="F12" s="828">
        <v>72.7</v>
      </c>
      <c r="G12" s="828">
        <v>73.35655172413793</v>
      </c>
      <c r="H12" s="828">
        <v>73.95655172413792</v>
      </c>
      <c r="I12" s="894">
        <v>73.65655172413793</v>
      </c>
    </row>
    <row r="13" spans="2:9" ht="12.75">
      <c r="B13" s="174"/>
      <c r="C13" s="827" t="s">
        <v>929</v>
      </c>
      <c r="D13" s="828">
        <v>70.76</v>
      </c>
      <c r="E13" s="828">
        <v>71.36</v>
      </c>
      <c r="F13" s="828">
        <v>71.06</v>
      </c>
      <c r="G13" s="828">
        <v>71.81322580645161</v>
      </c>
      <c r="H13" s="828">
        <v>72.4132258064516</v>
      </c>
      <c r="I13" s="894">
        <v>72.11322580645161</v>
      </c>
    </row>
    <row r="14" spans="2:9" ht="12.75">
      <c r="B14" s="174"/>
      <c r="C14" s="827" t="s">
        <v>648</v>
      </c>
      <c r="D14" s="828">
        <v>71.81</v>
      </c>
      <c r="E14" s="828">
        <v>72.41</v>
      </c>
      <c r="F14" s="828">
        <v>72.11</v>
      </c>
      <c r="G14" s="828">
        <v>71.19516129032259</v>
      </c>
      <c r="H14" s="828">
        <v>71.79516129032257</v>
      </c>
      <c r="I14" s="894">
        <v>71.4951612903226</v>
      </c>
    </row>
    <row r="15" spans="2:9" ht="12.75">
      <c r="B15" s="174"/>
      <c r="C15" s="827" t="s">
        <v>649</v>
      </c>
      <c r="D15" s="829">
        <v>74.6</v>
      </c>
      <c r="E15" s="828">
        <v>75.2</v>
      </c>
      <c r="F15" s="829">
        <v>74.9</v>
      </c>
      <c r="G15" s="828">
        <v>74.25129032258064</v>
      </c>
      <c r="H15" s="829">
        <v>74.85129032258065</v>
      </c>
      <c r="I15" s="894">
        <v>74.55129032258066</v>
      </c>
    </row>
    <row r="16" spans="2:9" ht="12.75">
      <c r="B16" s="174"/>
      <c r="C16" s="830" t="s">
        <v>650</v>
      </c>
      <c r="D16" s="831">
        <v>74.44</v>
      </c>
      <c r="E16" s="831">
        <v>75.04</v>
      </c>
      <c r="F16" s="831">
        <v>74.74</v>
      </c>
      <c r="G16" s="831">
        <v>74.13</v>
      </c>
      <c r="H16" s="831">
        <v>74.73</v>
      </c>
      <c r="I16" s="1386">
        <v>74.43</v>
      </c>
    </row>
    <row r="17" spans="2:9" ht="12.75">
      <c r="B17" s="438"/>
      <c r="C17" s="832" t="s">
        <v>996</v>
      </c>
      <c r="D17" s="833">
        <v>73.93</v>
      </c>
      <c r="E17" s="833">
        <v>74.53</v>
      </c>
      <c r="F17" s="833">
        <v>74.23</v>
      </c>
      <c r="G17" s="833">
        <v>74.24</v>
      </c>
      <c r="H17" s="833">
        <v>74.84</v>
      </c>
      <c r="I17" s="1387">
        <v>74.54</v>
      </c>
    </row>
    <row r="18" spans="2:9" ht="12.75">
      <c r="B18" s="174" t="s">
        <v>807</v>
      </c>
      <c r="C18" s="834" t="s">
        <v>921</v>
      </c>
      <c r="D18" s="275">
        <v>74.5</v>
      </c>
      <c r="E18" s="275">
        <v>75.1</v>
      </c>
      <c r="F18" s="275">
        <v>74.8</v>
      </c>
      <c r="G18" s="277">
        <v>74.27064516129032</v>
      </c>
      <c r="H18" s="275">
        <v>74.87064516129031</v>
      </c>
      <c r="I18" s="276">
        <v>74.57064516129032</v>
      </c>
    </row>
    <row r="19" spans="2:9" ht="12.75">
      <c r="B19" s="174"/>
      <c r="C19" s="834" t="s">
        <v>922</v>
      </c>
      <c r="D19" s="275">
        <v>73.9</v>
      </c>
      <c r="E19" s="275">
        <v>74.5</v>
      </c>
      <c r="F19" s="275">
        <v>74.2</v>
      </c>
      <c r="G19" s="277">
        <v>74.37580645161289</v>
      </c>
      <c r="H19" s="275">
        <v>74.9758064516129</v>
      </c>
      <c r="I19" s="276">
        <v>74.67580645161289</v>
      </c>
    </row>
    <row r="20" spans="2:9" ht="12.75">
      <c r="B20" s="174"/>
      <c r="C20" s="834" t="s">
        <v>923</v>
      </c>
      <c r="D20" s="275">
        <v>70.73</v>
      </c>
      <c r="E20" s="275">
        <v>71.33</v>
      </c>
      <c r="F20" s="275">
        <v>71.03</v>
      </c>
      <c r="G20" s="277">
        <v>71.66387096774193</v>
      </c>
      <c r="H20" s="275">
        <v>72.26387096774194</v>
      </c>
      <c r="I20" s="276">
        <v>71.96387096774194</v>
      </c>
    </row>
    <row r="21" spans="2:9" ht="12.75">
      <c r="B21" s="174"/>
      <c r="C21" s="834" t="s">
        <v>924</v>
      </c>
      <c r="D21" s="275">
        <v>72</v>
      </c>
      <c r="E21" s="275">
        <v>72.6</v>
      </c>
      <c r="F21" s="275">
        <v>72.3</v>
      </c>
      <c r="G21" s="277">
        <v>70.77033333333334</v>
      </c>
      <c r="H21" s="275">
        <v>71.37033333333332</v>
      </c>
      <c r="I21" s="276">
        <v>71.07033333333334</v>
      </c>
    </row>
    <row r="22" spans="2:9" ht="12.75">
      <c r="B22" s="174"/>
      <c r="C22" s="834" t="s">
        <v>925</v>
      </c>
      <c r="D22" s="275">
        <v>71.65</v>
      </c>
      <c r="E22" s="275">
        <v>72.25</v>
      </c>
      <c r="F22" s="275">
        <v>71.95</v>
      </c>
      <c r="G22" s="277">
        <v>72.22655172413793</v>
      </c>
      <c r="H22" s="275">
        <v>72.82655172413793</v>
      </c>
      <c r="I22" s="276">
        <v>72.52655172413793</v>
      </c>
    </row>
    <row r="23" spans="2:9" ht="12.75">
      <c r="B23" s="174"/>
      <c r="C23" s="834" t="s">
        <v>926</v>
      </c>
      <c r="D23" s="275">
        <v>71.95</v>
      </c>
      <c r="E23" s="275">
        <v>72.55</v>
      </c>
      <c r="F23" s="275">
        <v>72.25</v>
      </c>
      <c r="G23" s="277">
        <v>71.97099999999999</v>
      </c>
      <c r="H23" s="275">
        <v>70.157</v>
      </c>
      <c r="I23" s="276">
        <v>71.064</v>
      </c>
    </row>
    <row r="24" spans="2:9" ht="12.75">
      <c r="B24" s="174"/>
      <c r="C24" s="834" t="s">
        <v>927</v>
      </c>
      <c r="D24" s="275">
        <v>72.85</v>
      </c>
      <c r="E24" s="275">
        <v>73.45</v>
      </c>
      <c r="F24" s="275">
        <v>73.15</v>
      </c>
      <c r="G24" s="277">
        <v>72.62931034482759</v>
      </c>
      <c r="H24" s="275">
        <v>73.22931034482757</v>
      </c>
      <c r="I24" s="276">
        <v>72.92931034482757</v>
      </c>
    </row>
    <row r="25" spans="2:9" ht="12.75">
      <c r="B25" s="174"/>
      <c r="C25" s="834" t="s">
        <v>928</v>
      </c>
      <c r="D25" s="275">
        <v>72.1</v>
      </c>
      <c r="E25" s="275">
        <v>72.7</v>
      </c>
      <c r="F25" s="275">
        <v>72.4</v>
      </c>
      <c r="G25" s="277">
        <v>72.06833333333334</v>
      </c>
      <c r="H25" s="275">
        <v>72.66833333333332</v>
      </c>
      <c r="I25" s="276">
        <v>72.36833333333334</v>
      </c>
    </row>
    <row r="26" spans="2:9" ht="12.75">
      <c r="B26" s="174"/>
      <c r="C26" s="834" t="s">
        <v>929</v>
      </c>
      <c r="D26" s="275">
        <v>70.58</v>
      </c>
      <c r="E26" s="275">
        <v>71.18</v>
      </c>
      <c r="F26" s="275">
        <v>70.88</v>
      </c>
      <c r="G26" s="277">
        <v>71.18533333333333</v>
      </c>
      <c r="H26" s="275">
        <v>71.78533333333334</v>
      </c>
      <c r="I26" s="276">
        <v>71.48533333333333</v>
      </c>
    </row>
    <row r="27" spans="2:9" ht="12.75">
      <c r="B27" s="174"/>
      <c r="C27" s="834" t="s">
        <v>648</v>
      </c>
      <c r="D27" s="275">
        <v>71.46</v>
      </c>
      <c r="E27" s="275">
        <v>72.06</v>
      </c>
      <c r="F27" s="275">
        <v>71.76</v>
      </c>
      <c r="G27" s="277">
        <v>70.90161290322581</v>
      </c>
      <c r="H27" s="275">
        <v>71.50161290322582</v>
      </c>
      <c r="I27" s="276">
        <v>71.20161290322582</v>
      </c>
    </row>
    <row r="28" spans="2:9" ht="12.75">
      <c r="B28" s="174"/>
      <c r="C28" s="834" t="s">
        <v>649</v>
      </c>
      <c r="D28" s="275">
        <v>71.49</v>
      </c>
      <c r="E28" s="275">
        <v>72.09</v>
      </c>
      <c r="F28" s="275">
        <v>71.79</v>
      </c>
      <c r="G28" s="277">
        <v>71.60741935483871</v>
      </c>
      <c r="H28" s="275">
        <v>72.2074193548387</v>
      </c>
      <c r="I28" s="276">
        <v>71.90741935483871</v>
      </c>
    </row>
    <row r="29" spans="2:9" ht="12.75">
      <c r="B29" s="174"/>
      <c r="C29" s="834" t="s">
        <v>650</v>
      </c>
      <c r="D29" s="275">
        <v>70.95</v>
      </c>
      <c r="E29" s="275">
        <v>71.55</v>
      </c>
      <c r="F29" s="275">
        <v>71.25</v>
      </c>
      <c r="G29" s="277">
        <v>71.220625</v>
      </c>
      <c r="H29" s="275">
        <v>71.820625</v>
      </c>
      <c r="I29" s="276">
        <v>71.520625</v>
      </c>
    </row>
    <row r="30" spans="2:9" ht="12.75">
      <c r="B30" s="437"/>
      <c r="C30" s="442" t="s">
        <v>996</v>
      </c>
      <c r="D30" s="439">
        <v>72.01333333333334</v>
      </c>
      <c r="E30" s="439">
        <v>72.61333333333333</v>
      </c>
      <c r="F30" s="439">
        <v>72.31333333333332</v>
      </c>
      <c r="G30" s="440">
        <v>72.0742368256396</v>
      </c>
      <c r="H30" s="439">
        <v>72.47307015897293</v>
      </c>
      <c r="I30" s="441">
        <v>72.27365349230627</v>
      </c>
    </row>
    <row r="31" spans="2:9" ht="12.75">
      <c r="B31" s="126" t="s">
        <v>520</v>
      </c>
      <c r="C31" s="910" t="s">
        <v>921</v>
      </c>
      <c r="D31" s="822">
        <v>72.1</v>
      </c>
      <c r="E31" s="822">
        <v>72.7</v>
      </c>
      <c r="F31" s="822">
        <v>72.4</v>
      </c>
      <c r="G31" s="822">
        <v>71.1071875</v>
      </c>
      <c r="H31" s="822">
        <v>71.7071875</v>
      </c>
      <c r="I31" s="823">
        <v>71.4071875</v>
      </c>
    </row>
    <row r="32" spans="2:9" ht="12.75">
      <c r="B32" s="129"/>
      <c r="C32" s="911" t="s">
        <v>922</v>
      </c>
      <c r="D32" s="275">
        <v>75.6</v>
      </c>
      <c r="E32" s="275">
        <v>76.2</v>
      </c>
      <c r="F32" s="275">
        <v>75.9</v>
      </c>
      <c r="G32" s="275">
        <v>73.61709677419353</v>
      </c>
      <c r="H32" s="275">
        <v>74.21709677419355</v>
      </c>
      <c r="I32" s="276">
        <v>73.91709677419354</v>
      </c>
    </row>
    <row r="33" spans="2:9" ht="12.75">
      <c r="B33" s="129"/>
      <c r="C33" s="911" t="s">
        <v>923</v>
      </c>
      <c r="D33" s="275">
        <v>78.1</v>
      </c>
      <c r="E33" s="275">
        <v>78.7</v>
      </c>
      <c r="F33" s="275">
        <v>78.4</v>
      </c>
      <c r="G33" s="275">
        <v>77.85466666666666</v>
      </c>
      <c r="H33" s="275">
        <v>78.45466666666667</v>
      </c>
      <c r="I33" s="276">
        <v>78.15466666666666</v>
      </c>
    </row>
    <row r="34" spans="2:9" ht="12.75">
      <c r="B34" s="129"/>
      <c r="C34" s="911" t="s">
        <v>924</v>
      </c>
      <c r="D34" s="275">
        <v>80.74</v>
      </c>
      <c r="E34" s="275">
        <v>81.34</v>
      </c>
      <c r="F34" s="275">
        <v>81.04</v>
      </c>
      <c r="G34" s="275">
        <v>78.98333333333333</v>
      </c>
      <c r="H34" s="275">
        <v>79.58333333333333</v>
      </c>
      <c r="I34" s="276">
        <v>79.28333333333333</v>
      </c>
    </row>
    <row r="35" spans="2:9" ht="12.75">
      <c r="B35" s="129"/>
      <c r="C35" s="911" t="s">
        <v>925</v>
      </c>
      <c r="D35" s="275">
        <v>85.51</v>
      </c>
      <c r="E35" s="275">
        <v>86.11</v>
      </c>
      <c r="F35" s="275">
        <v>85.81</v>
      </c>
      <c r="G35" s="275">
        <v>82.69724137931034</v>
      </c>
      <c r="H35" s="275">
        <v>83.29724137931034</v>
      </c>
      <c r="I35" s="276">
        <v>82.99724137931034</v>
      </c>
    </row>
    <row r="36" spans="2:9" ht="12.75">
      <c r="B36" s="129"/>
      <c r="C36" s="911" t="s">
        <v>926</v>
      </c>
      <c r="D36" s="275">
        <v>81.9</v>
      </c>
      <c r="E36" s="275">
        <v>82.5</v>
      </c>
      <c r="F36" s="275">
        <v>82.2</v>
      </c>
      <c r="G36" s="275">
        <v>84.16366666666666</v>
      </c>
      <c r="H36" s="275">
        <v>84.76366666666667</v>
      </c>
      <c r="I36" s="276">
        <v>84.46366666666665</v>
      </c>
    </row>
    <row r="37" spans="2:9" ht="12.75">
      <c r="B37" s="129"/>
      <c r="C37" s="911" t="s">
        <v>927</v>
      </c>
      <c r="D37" s="275">
        <v>79.05</v>
      </c>
      <c r="E37" s="275">
        <v>79.65</v>
      </c>
      <c r="F37" s="275">
        <v>79.35</v>
      </c>
      <c r="G37" s="275">
        <v>79.45551724137931</v>
      </c>
      <c r="H37" s="275">
        <v>80.0555172413793</v>
      </c>
      <c r="I37" s="276">
        <v>79.75551724137931</v>
      </c>
    </row>
    <row r="38" spans="2:9" ht="12.75">
      <c r="B38" s="129"/>
      <c r="C38" s="911" t="s">
        <v>928</v>
      </c>
      <c r="D38" s="275">
        <v>79.55</v>
      </c>
      <c r="E38" s="275">
        <v>80.15</v>
      </c>
      <c r="F38" s="275">
        <v>79.85</v>
      </c>
      <c r="G38" s="275">
        <v>78.76</v>
      </c>
      <c r="H38" s="275">
        <v>79.36</v>
      </c>
      <c r="I38" s="276">
        <v>79.06</v>
      </c>
    </row>
    <row r="39" spans="2:9" ht="12.75">
      <c r="B39" s="129"/>
      <c r="C39" s="911" t="s">
        <v>929</v>
      </c>
      <c r="D39" s="275">
        <v>82.13</v>
      </c>
      <c r="E39" s="275">
        <v>82.73</v>
      </c>
      <c r="F39" s="275">
        <v>82.43</v>
      </c>
      <c r="G39" s="275">
        <v>80.99233333333332</v>
      </c>
      <c r="H39" s="275">
        <v>81.59233333333334</v>
      </c>
      <c r="I39" s="276">
        <v>81.29233333333333</v>
      </c>
    </row>
    <row r="40" spans="2:9" ht="12.75">
      <c r="B40" s="129"/>
      <c r="C40" s="911" t="s">
        <v>648</v>
      </c>
      <c r="D40" s="275">
        <v>85.32</v>
      </c>
      <c r="E40" s="275">
        <v>85.92</v>
      </c>
      <c r="F40" s="275">
        <v>85.62</v>
      </c>
      <c r="G40" s="275">
        <v>83.74677419354839</v>
      </c>
      <c r="H40" s="275">
        <v>84.34677419354838</v>
      </c>
      <c r="I40" s="276">
        <v>84.04677419354839</v>
      </c>
    </row>
    <row r="41" spans="2:9" ht="12.75">
      <c r="B41" s="129"/>
      <c r="C41" s="911" t="s">
        <v>649</v>
      </c>
      <c r="D41" s="275">
        <v>88.6</v>
      </c>
      <c r="E41" s="275">
        <v>89.2</v>
      </c>
      <c r="F41" s="275">
        <v>88.9</v>
      </c>
      <c r="G41" s="275">
        <v>88.0559375</v>
      </c>
      <c r="H41" s="275">
        <v>88.6559375</v>
      </c>
      <c r="I41" s="276">
        <v>88.3559375</v>
      </c>
    </row>
    <row r="42" spans="2:9" ht="12.75">
      <c r="B42" s="134"/>
      <c r="C42" s="912" t="s">
        <v>650</v>
      </c>
      <c r="D42" s="824">
        <v>88.6</v>
      </c>
      <c r="E42" s="824">
        <v>89.2</v>
      </c>
      <c r="F42" s="824">
        <v>88.9</v>
      </c>
      <c r="G42" s="824">
        <v>89.20290322580645</v>
      </c>
      <c r="H42" s="824">
        <v>89.80290322580646</v>
      </c>
      <c r="I42" s="825">
        <v>89.50290322580645</v>
      </c>
    </row>
    <row r="43" spans="2:9" ht="12.75">
      <c r="B43" s="437"/>
      <c r="C43" s="826" t="s">
        <v>996</v>
      </c>
      <c r="D43" s="439">
        <v>81.43333333333332</v>
      </c>
      <c r="E43" s="439">
        <v>82.03333333333335</v>
      </c>
      <c r="F43" s="439">
        <v>81.73333333333333</v>
      </c>
      <c r="G43" s="439">
        <v>80.71972148451984</v>
      </c>
      <c r="H43" s="439">
        <v>81.31972148451985</v>
      </c>
      <c r="I43" s="441">
        <v>81.01972148451982</v>
      </c>
    </row>
    <row r="44" spans="2:9" ht="12.75">
      <c r="B44" s="126" t="s">
        <v>365</v>
      </c>
      <c r="C44" s="863" t="s">
        <v>921</v>
      </c>
      <c r="D44" s="864">
        <v>88.75</v>
      </c>
      <c r="E44" s="864">
        <v>89.35</v>
      </c>
      <c r="F44" s="864">
        <v>89.05</v>
      </c>
      <c r="G44" s="864">
        <v>88.4484375</v>
      </c>
      <c r="H44" s="864">
        <v>89.0484375</v>
      </c>
      <c r="I44" s="865">
        <v>88.7484375</v>
      </c>
    </row>
    <row r="45" spans="2:9" ht="12.75">
      <c r="B45" s="129"/>
      <c r="C45" s="827" t="s">
        <v>922</v>
      </c>
      <c r="D45" s="828">
        <v>87.23</v>
      </c>
      <c r="E45" s="828">
        <v>87.83</v>
      </c>
      <c r="F45" s="828">
        <v>87.53</v>
      </c>
      <c r="G45" s="828">
        <v>88.50096774193551</v>
      </c>
      <c r="H45" s="828">
        <v>89.10096774193548</v>
      </c>
      <c r="I45" s="894">
        <v>88.8009677419355</v>
      </c>
    </row>
    <row r="46" spans="2:9" ht="12.75">
      <c r="B46" s="129"/>
      <c r="C46" s="827" t="s">
        <v>923</v>
      </c>
      <c r="D46" s="828">
        <v>84.6</v>
      </c>
      <c r="E46" s="828">
        <v>85.2</v>
      </c>
      <c r="F46" s="828">
        <v>84.9</v>
      </c>
      <c r="G46" s="828">
        <v>84.46933333333332</v>
      </c>
      <c r="H46" s="828">
        <v>85.06933333333333</v>
      </c>
      <c r="I46" s="894">
        <v>84.76933333333332</v>
      </c>
    </row>
    <row r="47" spans="2:9" ht="12.75">
      <c r="B47" s="129"/>
      <c r="C47" s="827" t="s">
        <v>924</v>
      </c>
      <c r="D47" s="828">
        <v>87.64</v>
      </c>
      <c r="E47" s="828">
        <v>88.24</v>
      </c>
      <c r="F47" s="828">
        <v>87.94</v>
      </c>
      <c r="G47" s="828">
        <v>85.92666666666668</v>
      </c>
      <c r="H47" s="828">
        <v>86.52666666666666</v>
      </c>
      <c r="I47" s="894">
        <v>86.22666666666666</v>
      </c>
    </row>
    <row r="48" spans="2:9" ht="12.75">
      <c r="B48" s="129"/>
      <c r="C48" s="827" t="s">
        <v>925</v>
      </c>
      <c r="D48" s="1499">
        <v>86.61</v>
      </c>
      <c r="E48" s="1499">
        <v>87.21</v>
      </c>
      <c r="F48" s="1499">
        <v>86.91</v>
      </c>
      <c r="G48" s="1499">
        <v>87.38366666666667</v>
      </c>
      <c r="H48" s="1499">
        <v>87.98366666666668</v>
      </c>
      <c r="I48" s="1500">
        <v>87.68366666666668</v>
      </c>
    </row>
    <row r="49" spans="2:9" ht="12.75">
      <c r="B49" s="129"/>
      <c r="C49" s="827" t="s">
        <v>926</v>
      </c>
      <c r="D49" s="1499">
        <v>87.1</v>
      </c>
      <c r="E49" s="1499">
        <v>87.7</v>
      </c>
      <c r="F49" s="1499">
        <v>87.4</v>
      </c>
      <c r="G49" s="1499">
        <v>87.40275862068967</v>
      </c>
      <c r="H49" s="1499">
        <v>88.00275862068963</v>
      </c>
      <c r="I49" s="1500">
        <v>87.70275862068965</v>
      </c>
    </row>
    <row r="50" spans="2:9" ht="13.5" thickBot="1">
      <c r="B50" s="526"/>
      <c r="C50" s="862" t="s">
        <v>927</v>
      </c>
      <c r="D50" s="1379">
        <v>85.3</v>
      </c>
      <c r="E50" s="1379">
        <v>85.9</v>
      </c>
      <c r="F50" s="1379">
        <v>85.6</v>
      </c>
      <c r="G50" s="1379">
        <v>85.64689655172413</v>
      </c>
      <c r="H50" s="1379">
        <v>86.24689655172415</v>
      </c>
      <c r="I50" s="1380">
        <v>85.94689655172414</v>
      </c>
    </row>
    <row r="51" ht="13.5" thickTop="1">
      <c r="B51" s="26" t="s">
        <v>779</v>
      </c>
    </row>
    <row r="53" spans="2:12" ht="12.75">
      <c r="B53" s="1967" t="s">
        <v>935</v>
      </c>
      <c r="C53" s="1967"/>
      <c r="D53" s="1967"/>
      <c r="E53" s="1967"/>
      <c r="F53" s="1967"/>
      <c r="G53" s="1967"/>
      <c r="H53" s="1967"/>
      <c r="I53" s="1967"/>
      <c r="J53" s="1967"/>
      <c r="K53" s="1967"/>
      <c r="L53" s="1967"/>
    </row>
    <row r="54" spans="2:12" ht="15.75">
      <c r="B54" s="1706" t="s">
        <v>780</v>
      </c>
      <c r="C54" s="1706"/>
      <c r="D54" s="1706"/>
      <c r="E54" s="1706"/>
      <c r="F54" s="1706"/>
      <c r="G54" s="1706"/>
      <c r="H54" s="1706"/>
      <c r="I54" s="1706"/>
      <c r="J54" s="1706"/>
      <c r="K54" s="1706"/>
      <c r="L54" s="1706"/>
    </row>
    <row r="55" ht="13.5" thickBot="1"/>
    <row r="56" spans="2:12" ht="13.5" thickTop="1">
      <c r="B56" s="1962"/>
      <c r="C56" s="1828" t="s">
        <v>781</v>
      </c>
      <c r="D56" s="1828"/>
      <c r="E56" s="1828"/>
      <c r="F56" s="1828" t="s">
        <v>1453</v>
      </c>
      <c r="G56" s="1828"/>
      <c r="H56" s="1828"/>
      <c r="I56" s="1964" t="s">
        <v>834</v>
      </c>
      <c r="J56" s="1964"/>
      <c r="K56" s="1964"/>
      <c r="L56" s="1894"/>
    </row>
    <row r="57" spans="2:12" ht="12.75">
      <c r="B57" s="1963"/>
      <c r="C57" s="1826"/>
      <c r="D57" s="1826"/>
      <c r="E57" s="1826"/>
      <c r="F57" s="1826"/>
      <c r="G57" s="1826"/>
      <c r="H57" s="1826"/>
      <c r="I57" s="1965" t="s">
        <v>782</v>
      </c>
      <c r="J57" s="1965"/>
      <c r="K57" s="1965" t="s">
        <v>1495</v>
      </c>
      <c r="L57" s="1966"/>
    </row>
    <row r="58" spans="2:12" ht="12.75">
      <c r="B58" s="1501"/>
      <c r="C58" s="1502">
        <v>2010</v>
      </c>
      <c r="D58" s="1503">
        <v>2011</v>
      </c>
      <c r="E58" s="1503">
        <v>2012</v>
      </c>
      <c r="F58" s="1503">
        <v>2011</v>
      </c>
      <c r="G58" s="1503">
        <v>2012</v>
      </c>
      <c r="H58" s="1503">
        <v>2013</v>
      </c>
      <c r="I58" s="1374">
        <v>2011</v>
      </c>
      <c r="J58" s="1374">
        <v>2012</v>
      </c>
      <c r="K58" s="1374">
        <v>2012</v>
      </c>
      <c r="L58" s="1381">
        <v>2013</v>
      </c>
    </row>
    <row r="59" spans="2:12" ht="12.75">
      <c r="B59" s="735" t="s">
        <v>783</v>
      </c>
      <c r="C59" s="1375">
        <v>76.4</v>
      </c>
      <c r="D59" s="1375">
        <v>118.06</v>
      </c>
      <c r="E59" s="1375">
        <v>102.1</v>
      </c>
      <c r="F59" s="1375">
        <v>101.6</v>
      </c>
      <c r="G59" s="1375">
        <v>120.25</v>
      </c>
      <c r="H59" s="1375">
        <v>117.4</v>
      </c>
      <c r="I59" s="1376">
        <v>54.528795811518336</v>
      </c>
      <c r="J59" s="1376">
        <v>-13.5185498898865</v>
      </c>
      <c r="K59" s="1376">
        <v>18.35629921259843</v>
      </c>
      <c r="L59" s="1382">
        <v>-2.370062370062371</v>
      </c>
    </row>
    <row r="60" spans="2:12" ht="13.5" thickBot="1">
      <c r="B60" s="505" t="s">
        <v>813</v>
      </c>
      <c r="C60" s="1383">
        <v>1189.25</v>
      </c>
      <c r="D60" s="1383">
        <v>1587</v>
      </c>
      <c r="E60" s="1383">
        <v>1589.75</v>
      </c>
      <c r="F60" s="1383">
        <v>1372.75</v>
      </c>
      <c r="G60" s="1383">
        <v>1733</v>
      </c>
      <c r="H60" s="1383">
        <v>1612.25</v>
      </c>
      <c r="I60" s="1384">
        <v>33.44544881227665</v>
      </c>
      <c r="J60" s="1384">
        <v>0.17328292375550802</v>
      </c>
      <c r="K60" s="1384">
        <v>26.242942997632483</v>
      </c>
      <c r="L60" s="1385">
        <v>-6.967686093479514</v>
      </c>
    </row>
    <row r="61" ht="13.5" thickTop="1">
      <c r="B61" s="323" t="s">
        <v>784</v>
      </c>
    </row>
    <row r="62" ht="12.75">
      <c r="B62" s="323" t="s">
        <v>812</v>
      </c>
    </row>
    <row r="63" spans="2:8" ht="12.75">
      <c r="B63" s="324" t="s">
        <v>977</v>
      </c>
      <c r="C63" s="325"/>
      <c r="D63" s="325"/>
      <c r="E63" s="325"/>
      <c r="F63" s="325"/>
      <c r="G63" s="325"/>
      <c r="H63" s="325"/>
    </row>
  </sheetData>
  <sheetProtection/>
  <mergeCells count="14">
    <mergeCell ref="B1:I1"/>
    <mergeCell ref="B54:L54"/>
    <mergeCell ref="B53:L53"/>
    <mergeCell ref="B2:I2"/>
    <mergeCell ref="B3:B4"/>
    <mergeCell ref="C3:C4"/>
    <mergeCell ref="D3:F3"/>
    <mergeCell ref="G3:I3"/>
    <mergeCell ref="B56:B57"/>
    <mergeCell ref="C56:E57"/>
    <mergeCell ref="F56:H57"/>
    <mergeCell ref="I56:L56"/>
    <mergeCell ref="I57:J57"/>
    <mergeCell ref="K57:L57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690" t="s">
        <v>661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</row>
    <row r="2" spans="1:11" ht="15.75">
      <c r="A2" s="1706" t="s">
        <v>676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</row>
    <row r="3" spans="2:11" s="40" customFormat="1" ht="16.5" customHeight="1" thickBot="1">
      <c r="B3" s="36"/>
      <c r="C3" s="36"/>
      <c r="D3" s="36"/>
      <c r="E3" s="36"/>
      <c r="I3" s="1692" t="s">
        <v>522</v>
      </c>
      <c r="J3" s="1692"/>
      <c r="K3" s="1692"/>
    </row>
    <row r="4" spans="1:11" s="40" customFormat="1" ht="13.5" thickTop="1">
      <c r="A4" s="539"/>
      <c r="B4" s="573">
        <v>2011</v>
      </c>
      <c r="C4" s="573">
        <v>2012</v>
      </c>
      <c r="D4" s="574">
        <v>2012</v>
      </c>
      <c r="E4" s="575">
        <v>2013</v>
      </c>
      <c r="F4" s="1700" t="s">
        <v>1477</v>
      </c>
      <c r="G4" s="1701"/>
      <c r="H4" s="1701"/>
      <c r="I4" s="1701"/>
      <c r="J4" s="1701"/>
      <c r="K4" s="1702"/>
    </row>
    <row r="5" spans="1:11" s="40" customFormat="1" ht="12.75">
      <c r="A5" s="135" t="s">
        <v>398</v>
      </c>
      <c r="B5" s="590" t="s">
        <v>1024</v>
      </c>
      <c r="C5" s="590" t="s">
        <v>645</v>
      </c>
      <c r="D5" s="590" t="s">
        <v>1025</v>
      </c>
      <c r="E5" s="606" t="s">
        <v>1476</v>
      </c>
      <c r="F5" s="1703" t="s">
        <v>520</v>
      </c>
      <c r="G5" s="1704"/>
      <c r="H5" s="1705"/>
      <c r="I5" s="1707" t="s">
        <v>365</v>
      </c>
      <c r="J5" s="1707"/>
      <c r="K5" s="1708"/>
    </row>
    <row r="6" spans="1:11" s="40" customFormat="1" ht="12.75">
      <c r="A6" s="135"/>
      <c r="B6" s="590"/>
      <c r="C6" s="590"/>
      <c r="D6" s="590"/>
      <c r="E6" s="606"/>
      <c r="F6" s="580" t="s">
        <v>484</v>
      </c>
      <c r="G6" s="581" t="s">
        <v>481</v>
      </c>
      <c r="H6" s="582" t="s">
        <v>473</v>
      </c>
      <c r="I6" s="583" t="s">
        <v>484</v>
      </c>
      <c r="J6" s="581" t="s">
        <v>481</v>
      </c>
      <c r="K6" s="584" t="s">
        <v>473</v>
      </c>
    </row>
    <row r="7" spans="1:11" s="40" customFormat="1" ht="16.5" customHeight="1">
      <c r="A7" s="557" t="s">
        <v>501</v>
      </c>
      <c r="B7" s="1025">
        <v>680230.0703709231</v>
      </c>
      <c r="C7" s="1025">
        <v>761675.665693572</v>
      </c>
      <c r="D7" s="1025">
        <v>861689.974192662</v>
      </c>
      <c r="E7" s="1026">
        <v>894491.6706558863</v>
      </c>
      <c r="F7" s="1027">
        <v>81445.59532264888</v>
      </c>
      <c r="G7" s="1047"/>
      <c r="H7" s="1028">
        <v>11.973242417559893</v>
      </c>
      <c r="I7" s="1025">
        <v>32801.696463224245</v>
      </c>
      <c r="J7" s="1048"/>
      <c r="K7" s="1029">
        <v>3.8066703159633417</v>
      </c>
    </row>
    <row r="8" spans="1:11" s="40" customFormat="1" ht="16.5" customHeight="1">
      <c r="A8" s="558" t="s">
        <v>1079</v>
      </c>
      <c r="B8" s="1030">
        <v>78203.61948215801</v>
      </c>
      <c r="C8" s="1030">
        <v>73750.2967457479</v>
      </c>
      <c r="D8" s="1030">
        <v>91135.21702491867</v>
      </c>
      <c r="E8" s="1034">
        <v>82933.54987859602</v>
      </c>
      <c r="F8" s="1033">
        <v>-4453.3227364101185</v>
      </c>
      <c r="G8" s="1049"/>
      <c r="H8" s="1034">
        <v>-5.6945225373182815</v>
      </c>
      <c r="I8" s="1031">
        <v>-8201.667146322652</v>
      </c>
      <c r="J8" s="1032"/>
      <c r="K8" s="1035">
        <v>-8.99944874666849</v>
      </c>
    </row>
    <row r="9" spans="1:11" s="40" customFormat="1" ht="16.5" customHeight="1">
      <c r="A9" s="558" t="s">
        <v>1080</v>
      </c>
      <c r="B9" s="1030">
        <v>67933.23687327243</v>
      </c>
      <c r="C9" s="1030">
        <v>64353.78439759999</v>
      </c>
      <c r="D9" s="1030">
        <v>81009.3451149898</v>
      </c>
      <c r="E9" s="1034">
        <v>69371.06131046003</v>
      </c>
      <c r="F9" s="1033">
        <v>-3579.452475672435</v>
      </c>
      <c r="G9" s="1049"/>
      <c r="H9" s="1034">
        <v>-5.26907393261682</v>
      </c>
      <c r="I9" s="1031">
        <v>-11638.283804529769</v>
      </c>
      <c r="J9" s="1032"/>
      <c r="K9" s="1035">
        <v>-14.36659411085184</v>
      </c>
    </row>
    <row r="10" spans="1:11" s="40" customFormat="1" ht="16.5" customHeight="1">
      <c r="A10" s="558" t="s">
        <v>1081</v>
      </c>
      <c r="B10" s="1030">
        <v>10270.382608885579</v>
      </c>
      <c r="C10" s="1030">
        <v>9396.512348147902</v>
      </c>
      <c r="D10" s="1030">
        <v>10125.871909928874</v>
      </c>
      <c r="E10" s="1034">
        <v>13562.488568135988</v>
      </c>
      <c r="F10" s="1033">
        <v>-873.8702607376763</v>
      </c>
      <c r="G10" s="1049"/>
      <c r="H10" s="1034">
        <v>-8.508643679755748</v>
      </c>
      <c r="I10" s="1031">
        <v>3436.6166582071146</v>
      </c>
      <c r="J10" s="1032"/>
      <c r="K10" s="1035">
        <v>33.93897028104175</v>
      </c>
    </row>
    <row r="11" spans="1:11" s="40" customFormat="1" ht="16.5" customHeight="1">
      <c r="A11" s="558" t="s">
        <v>1082</v>
      </c>
      <c r="B11" s="1030">
        <v>230693.1013250618</v>
      </c>
      <c r="C11" s="1030">
        <v>259341.77972015998</v>
      </c>
      <c r="D11" s="1030">
        <v>304712.2692666772</v>
      </c>
      <c r="E11" s="1034">
        <v>346290.7678752456</v>
      </c>
      <c r="F11" s="1033">
        <v>28648.678395098163</v>
      </c>
      <c r="G11" s="1049"/>
      <c r="H11" s="1034">
        <v>12.418524104338207</v>
      </c>
      <c r="I11" s="1031">
        <v>41578.49860856839</v>
      </c>
      <c r="J11" s="1032"/>
      <c r="K11" s="1035">
        <v>13.645167196132768</v>
      </c>
    </row>
    <row r="12" spans="1:11" s="40" customFormat="1" ht="16.5" customHeight="1">
      <c r="A12" s="558" t="s">
        <v>1080</v>
      </c>
      <c r="B12" s="1030">
        <v>225019.44052872804</v>
      </c>
      <c r="C12" s="1030">
        <v>253957.88618448</v>
      </c>
      <c r="D12" s="1030">
        <v>298883.228401907</v>
      </c>
      <c r="E12" s="1034">
        <v>339618.4394378022</v>
      </c>
      <c r="F12" s="1033">
        <v>28938.445655751973</v>
      </c>
      <c r="G12" s="1049"/>
      <c r="H12" s="1034">
        <v>12.860420232027653</v>
      </c>
      <c r="I12" s="1031">
        <v>40735.21103589516</v>
      </c>
      <c r="J12" s="1032"/>
      <c r="K12" s="1035">
        <v>13.629139130255478</v>
      </c>
    </row>
    <row r="13" spans="1:11" s="40" customFormat="1" ht="16.5" customHeight="1">
      <c r="A13" s="558" t="s">
        <v>1081</v>
      </c>
      <c r="B13" s="1030">
        <v>5673.66079633377</v>
      </c>
      <c r="C13" s="1030">
        <v>5383.89353567995</v>
      </c>
      <c r="D13" s="1030">
        <v>5829.040864770165</v>
      </c>
      <c r="E13" s="1034">
        <v>6672.328437443393</v>
      </c>
      <c r="F13" s="1033">
        <v>-289.7672606538199</v>
      </c>
      <c r="G13" s="1049"/>
      <c r="H13" s="1034">
        <v>-5.107236245795006</v>
      </c>
      <c r="I13" s="1031">
        <v>843.2875726732282</v>
      </c>
      <c r="J13" s="1032"/>
      <c r="K13" s="1035">
        <v>14.467003958917662</v>
      </c>
    </row>
    <row r="14" spans="1:11" s="40" customFormat="1" ht="16.5" customHeight="1">
      <c r="A14" s="558" t="s">
        <v>1083</v>
      </c>
      <c r="B14" s="1030">
        <v>252137.26643529002</v>
      </c>
      <c r="C14" s="1030">
        <v>283090.63718991337</v>
      </c>
      <c r="D14" s="1030">
        <v>297625.7089308323</v>
      </c>
      <c r="E14" s="1034">
        <v>298049.98227146023</v>
      </c>
      <c r="F14" s="1033">
        <v>30953.37075462335</v>
      </c>
      <c r="G14" s="1049"/>
      <c r="H14" s="1034">
        <v>12.276396580418787</v>
      </c>
      <c r="I14" s="1031">
        <v>424.27334062795853</v>
      </c>
      <c r="J14" s="1032"/>
      <c r="K14" s="1035">
        <v>0.14255265183645777</v>
      </c>
    </row>
    <row r="15" spans="1:11" s="40" customFormat="1" ht="16.5" customHeight="1">
      <c r="A15" s="558" t="s">
        <v>1080</v>
      </c>
      <c r="B15" s="1030">
        <v>222159.48889538003</v>
      </c>
      <c r="C15" s="1030">
        <v>252836.47380491998</v>
      </c>
      <c r="D15" s="1030">
        <v>263640.80015888</v>
      </c>
      <c r="E15" s="1034">
        <v>265444.17841659003</v>
      </c>
      <c r="F15" s="1033">
        <v>30676.984909539955</v>
      </c>
      <c r="G15" s="1049"/>
      <c r="H15" s="1034">
        <v>13.808541360115592</v>
      </c>
      <c r="I15" s="1031">
        <v>1803.378257710021</v>
      </c>
      <c r="J15" s="1032"/>
      <c r="K15" s="1035">
        <v>0.6840285178254794</v>
      </c>
    </row>
    <row r="16" spans="1:11" s="40" customFormat="1" ht="16.5" customHeight="1">
      <c r="A16" s="558" t="s">
        <v>1081</v>
      </c>
      <c r="B16" s="1030">
        <v>29977.777539910003</v>
      </c>
      <c r="C16" s="1030">
        <v>30254.1633849934</v>
      </c>
      <c r="D16" s="1030">
        <v>33984.90877195225</v>
      </c>
      <c r="E16" s="1034">
        <v>32605.80385487021</v>
      </c>
      <c r="F16" s="1033">
        <v>276.3858450833977</v>
      </c>
      <c r="G16" s="1049"/>
      <c r="H16" s="1034">
        <v>0.9219690976605582</v>
      </c>
      <c r="I16" s="1031">
        <v>-1379.1049170820406</v>
      </c>
      <c r="J16" s="1032"/>
      <c r="K16" s="1035">
        <v>-4.057992111546334</v>
      </c>
    </row>
    <row r="17" spans="1:11" s="40" customFormat="1" ht="16.5" customHeight="1">
      <c r="A17" s="558" t="s">
        <v>1084</v>
      </c>
      <c r="B17" s="1030">
        <v>114058.66197919328</v>
      </c>
      <c r="C17" s="1030">
        <v>139398.56987342075</v>
      </c>
      <c r="D17" s="1030">
        <v>161636.94744398395</v>
      </c>
      <c r="E17" s="1034">
        <v>160123.05459143448</v>
      </c>
      <c r="F17" s="1033">
        <v>25339.90789422748</v>
      </c>
      <c r="G17" s="1049"/>
      <c r="H17" s="1034">
        <v>22.216557212331683</v>
      </c>
      <c r="I17" s="1031">
        <v>-1513.8928525494703</v>
      </c>
      <c r="J17" s="1032"/>
      <c r="K17" s="1035">
        <v>-0.9366007441300614</v>
      </c>
    </row>
    <row r="18" spans="1:11" s="40" customFormat="1" ht="16.5" customHeight="1">
      <c r="A18" s="558" t="s">
        <v>1080</v>
      </c>
      <c r="B18" s="1030">
        <v>107906.38411249</v>
      </c>
      <c r="C18" s="1030">
        <v>132420.25976682</v>
      </c>
      <c r="D18" s="1030">
        <v>151193.62195421316</v>
      </c>
      <c r="E18" s="1034">
        <v>147963.74703896834</v>
      </c>
      <c r="F18" s="1033">
        <v>24513.875654329997</v>
      </c>
      <c r="G18" s="1049"/>
      <c r="H18" s="1034">
        <v>22.71772505023876</v>
      </c>
      <c r="I18" s="1031">
        <v>-3229.8749152448145</v>
      </c>
      <c r="J18" s="1032"/>
      <c r="K18" s="1035">
        <v>-2.136250771360538</v>
      </c>
    </row>
    <row r="19" spans="1:11" s="40" customFormat="1" ht="16.5" customHeight="1">
      <c r="A19" s="558" t="s">
        <v>1081</v>
      </c>
      <c r="B19" s="1030">
        <v>6152.277866703274</v>
      </c>
      <c r="C19" s="1030">
        <v>6978.310106600749</v>
      </c>
      <c r="D19" s="1030">
        <v>10443.325489770801</v>
      </c>
      <c r="E19" s="1034">
        <v>12159.307552466144</v>
      </c>
      <c r="F19" s="1033">
        <v>826.0322398974749</v>
      </c>
      <c r="G19" s="1049"/>
      <c r="H19" s="1034">
        <v>13.426445583156147</v>
      </c>
      <c r="I19" s="1031">
        <v>1715.9820626953424</v>
      </c>
      <c r="J19" s="1032"/>
      <c r="K19" s="1035">
        <v>16.431375852223898</v>
      </c>
    </row>
    <row r="20" spans="1:11" s="40" customFormat="1" ht="16.5" customHeight="1">
      <c r="A20" s="558" t="s">
        <v>1085</v>
      </c>
      <c r="B20" s="1030">
        <v>5137.421149219999</v>
      </c>
      <c r="C20" s="1030">
        <v>6094.38216433</v>
      </c>
      <c r="D20" s="1030">
        <v>6579.83152625</v>
      </c>
      <c r="E20" s="1034">
        <v>7094.31603915</v>
      </c>
      <c r="F20" s="1033">
        <v>956.9610151100005</v>
      </c>
      <c r="G20" s="1049"/>
      <c r="H20" s="1034">
        <v>18.627264289113096</v>
      </c>
      <c r="I20" s="1031">
        <v>514.4845128999996</v>
      </c>
      <c r="J20" s="1032"/>
      <c r="K20" s="1035">
        <v>7.819113769820431</v>
      </c>
    </row>
    <row r="21" spans="1:11" s="40" customFormat="1" ht="16.5" customHeight="1">
      <c r="A21" s="557" t="s">
        <v>523</v>
      </c>
      <c r="B21" s="1024">
        <v>5246.5</v>
      </c>
      <c r="C21" s="1024">
        <v>1356.6818687100001</v>
      </c>
      <c r="D21" s="1024">
        <v>473.27786871</v>
      </c>
      <c r="E21" s="1028">
        <v>819.33337067</v>
      </c>
      <c r="F21" s="1027">
        <v>-3889.8181312899997</v>
      </c>
      <c r="G21" s="1047"/>
      <c r="H21" s="1028">
        <v>-74.14120139693128</v>
      </c>
      <c r="I21" s="1025">
        <v>346.05550196</v>
      </c>
      <c r="J21" s="1026"/>
      <c r="K21" s="1029">
        <v>73.11888529739065</v>
      </c>
    </row>
    <row r="22" spans="1:11" s="40" customFormat="1" ht="16.5" customHeight="1">
      <c r="A22" s="557" t="s">
        <v>504</v>
      </c>
      <c r="B22" s="1024">
        <v>1868.0902337399998</v>
      </c>
      <c r="C22" s="1024">
        <v>2297.32362645</v>
      </c>
      <c r="D22" s="1024">
        <v>2175.8444800300003</v>
      </c>
      <c r="E22" s="1028">
        <v>2135.72684355</v>
      </c>
      <c r="F22" s="1027">
        <v>429.2333927100003</v>
      </c>
      <c r="G22" s="1047"/>
      <c r="H22" s="1028">
        <v>22.977123104522416</v>
      </c>
      <c r="I22" s="1025">
        <v>-40.11763648000033</v>
      </c>
      <c r="J22" s="1026"/>
      <c r="K22" s="1029">
        <v>-1.8437731578797023</v>
      </c>
    </row>
    <row r="23" spans="1:11" s="40" customFormat="1" ht="16.5" customHeight="1">
      <c r="A23" s="595" t="s">
        <v>505</v>
      </c>
      <c r="B23" s="1024">
        <v>166145.8742757425</v>
      </c>
      <c r="C23" s="1024">
        <v>185369.69410979142</v>
      </c>
      <c r="D23" s="1024">
        <v>188111.61941416012</v>
      </c>
      <c r="E23" s="1028">
        <v>204483.08736825717</v>
      </c>
      <c r="F23" s="1027">
        <v>19223.819834048918</v>
      </c>
      <c r="G23" s="1047"/>
      <c r="H23" s="1028">
        <v>11.57044670404772</v>
      </c>
      <c r="I23" s="1025">
        <v>16371.467954097054</v>
      </c>
      <c r="J23" s="1026"/>
      <c r="K23" s="1029">
        <v>8.703060451599457</v>
      </c>
    </row>
    <row r="24" spans="1:11" s="40" customFormat="1" ht="16.5" customHeight="1">
      <c r="A24" s="596" t="s">
        <v>506</v>
      </c>
      <c r="B24" s="1030">
        <v>58294.87745013001</v>
      </c>
      <c r="C24" s="1030">
        <v>60348.151345130005</v>
      </c>
      <c r="D24" s="1030">
        <v>65983.34332365</v>
      </c>
      <c r="E24" s="1034">
        <v>73760.02174015001</v>
      </c>
      <c r="F24" s="1033">
        <v>2053.2738949999984</v>
      </c>
      <c r="G24" s="1049"/>
      <c r="H24" s="1034">
        <v>3.522220107172417</v>
      </c>
      <c r="I24" s="1031">
        <v>7776.678416500014</v>
      </c>
      <c r="J24" s="1032"/>
      <c r="K24" s="1035">
        <v>11.785820518907636</v>
      </c>
    </row>
    <row r="25" spans="1:11" s="40" customFormat="1" ht="16.5" customHeight="1">
      <c r="A25" s="596" t="s">
        <v>507</v>
      </c>
      <c r="B25" s="1030">
        <v>22370.402389197574</v>
      </c>
      <c r="C25" s="1030">
        <v>32899.12316097964</v>
      </c>
      <c r="D25" s="1030">
        <v>35635.43625425285</v>
      </c>
      <c r="E25" s="1034">
        <v>42731.157950760404</v>
      </c>
      <c r="F25" s="1033">
        <v>10528.720771782064</v>
      </c>
      <c r="G25" s="1049"/>
      <c r="H25" s="1034">
        <v>47.0654062837344</v>
      </c>
      <c r="I25" s="1031">
        <v>7095.721696507557</v>
      </c>
      <c r="J25" s="1032"/>
      <c r="K25" s="1035">
        <v>19.911982123302142</v>
      </c>
    </row>
    <row r="26" spans="1:11" s="40" customFormat="1" ht="16.5" customHeight="1">
      <c r="A26" s="596" t="s">
        <v>508</v>
      </c>
      <c r="B26" s="1030">
        <v>85480.59443641492</v>
      </c>
      <c r="C26" s="1030">
        <v>92122.41960368177</v>
      </c>
      <c r="D26" s="1030">
        <v>86492.83983625728</v>
      </c>
      <c r="E26" s="1034">
        <v>87991.90767734675</v>
      </c>
      <c r="F26" s="1033">
        <v>6641.825167266856</v>
      </c>
      <c r="G26" s="1049"/>
      <c r="H26" s="1034">
        <v>7.76998008853039</v>
      </c>
      <c r="I26" s="1031">
        <v>1499.0678410894761</v>
      </c>
      <c r="J26" s="1032"/>
      <c r="K26" s="1035">
        <v>1.7331698715493857</v>
      </c>
    </row>
    <row r="27" spans="1:11" s="40" customFormat="1" ht="16.5" customHeight="1">
      <c r="A27" s="597" t="s">
        <v>1086</v>
      </c>
      <c r="B27" s="1051">
        <v>853490.5348804058</v>
      </c>
      <c r="C27" s="1051">
        <v>950699.3652985235</v>
      </c>
      <c r="D27" s="1051">
        <v>1052450.7159555622</v>
      </c>
      <c r="E27" s="1052">
        <v>1101929.8182383634</v>
      </c>
      <c r="F27" s="1053">
        <v>97208.8304181177</v>
      </c>
      <c r="G27" s="1054"/>
      <c r="H27" s="1052">
        <v>11.389561623168904</v>
      </c>
      <c r="I27" s="1055">
        <v>49479.10228280118</v>
      </c>
      <c r="J27" s="1056"/>
      <c r="K27" s="1057">
        <v>4.701322497355814</v>
      </c>
    </row>
    <row r="28" spans="1:11" s="40" customFormat="1" ht="16.5" customHeight="1">
      <c r="A28" s="557" t="s">
        <v>1087</v>
      </c>
      <c r="B28" s="1024">
        <v>131518.65672522597</v>
      </c>
      <c r="C28" s="1024">
        <v>147182.1460164383</v>
      </c>
      <c r="D28" s="1024">
        <v>186182.70924545976</v>
      </c>
      <c r="E28" s="1028">
        <v>150460.79666434022</v>
      </c>
      <c r="F28" s="1027">
        <v>15663.489291212318</v>
      </c>
      <c r="G28" s="1047"/>
      <c r="H28" s="1028">
        <v>11.909708995840115</v>
      </c>
      <c r="I28" s="1025">
        <v>-35721.91258111954</v>
      </c>
      <c r="J28" s="1026"/>
      <c r="K28" s="1029">
        <v>-19.18648231400718</v>
      </c>
    </row>
    <row r="29" spans="1:11" s="40" customFormat="1" ht="16.5" customHeight="1">
      <c r="A29" s="558" t="s">
        <v>1088</v>
      </c>
      <c r="B29" s="1030">
        <v>19786.423178127996</v>
      </c>
      <c r="C29" s="1030">
        <v>18807.984217741003</v>
      </c>
      <c r="D29" s="1030">
        <v>25398.016617106</v>
      </c>
      <c r="E29" s="1034">
        <v>21136.344552302002</v>
      </c>
      <c r="F29" s="1033">
        <v>-978.4389603869931</v>
      </c>
      <c r="G29" s="1049"/>
      <c r="H29" s="1034">
        <v>-4.945001689181318</v>
      </c>
      <c r="I29" s="1031">
        <v>-4261.672064803999</v>
      </c>
      <c r="J29" s="1032"/>
      <c r="K29" s="1035">
        <v>-16.77954672229677</v>
      </c>
    </row>
    <row r="30" spans="1:11" s="40" customFormat="1" ht="16.5" customHeight="1">
      <c r="A30" s="558" t="s">
        <v>1089</v>
      </c>
      <c r="B30" s="1030">
        <v>54277.46827534</v>
      </c>
      <c r="C30" s="1030">
        <v>69518.64013626</v>
      </c>
      <c r="D30" s="1030">
        <v>100137.84686063</v>
      </c>
      <c r="E30" s="1034">
        <v>50055.515699469994</v>
      </c>
      <c r="F30" s="1033">
        <v>15241.171860920003</v>
      </c>
      <c r="G30" s="1049"/>
      <c r="H30" s="1034">
        <v>28.08010827550805</v>
      </c>
      <c r="I30" s="1031">
        <v>-50082.33116116001</v>
      </c>
      <c r="J30" s="1032"/>
      <c r="K30" s="1035">
        <v>-50.01338927415093</v>
      </c>
    </row>
    <row r="31" spans="1:11" s="40" customFormat="1" ht="16.5" customHeight="1">
      <c r="A31" s="558" t="s">
        <v>1090</v>
      </c>
      <c r="B31" s="1030">
        <v>500.3157125645001</v>
      </c>
      <c r="C31" s="1030">
        <v>774.0404698727494</v>
      </c>
      <c r="D31" s="1030">
        <v>628.89691055025</v>
      </c>
      <c r="E31" s="1034">
        <v>740.9869746142506</v>
      </c>
      <c r="F31" s="1033">
        <v>273.72475730824937</v>
      </c>
      <c r="G31" s="1049"/>
      <c r="H31" s="1034">
        <v>54.710405936523756</v>
      </c>
      <c r="I31" s="1031">
        <v>112.09006406400056</v>
      </c>
      <c r="J31" s="1032"/>
      <c r="K31" s="1035">
        <v>17.82328107891768</v>
      </c>
    </row>
    <row r="32" spans="1:11" s="40" customFormat="1" ht="16.5" customHeight="1">
      <c r="A32" s="558" t="s">
        <v>1091</v>
      </c>
      <c r="B32" s="1030">
        <v>56794.781749793474</v>
      </c>
      <c r="C32" s="1030">
        <v>57120.39475269452</v>
      </c>
      <c r="D32" s="1030">
        <v>59653.81088717351</v>
      </c>
      <c r="E32" s="1034">
        <v>77557.51270795398</v>
      </c>
      <c r="F32" s="1033">
        <v>325.61300290104555</v>
      </c>
      <c r="G32" s="1049"/>
      <c r="H32" s="1034">
        <v>0.5733149998454384</v>
      </c>
      <c r="I32" s="1031">
        <v>17903.701820780472</v>
      </c>
      <c r="J32" s="1032"/>
      <c r="K32" s="1035">
        <v>30.01267069867961</v>
      </c>
    </row>
    <row r="33" spans="1:11" s="40" customFormat="1" ht="16.5" customHeight="1">
      <c r="A33" s="558" t="s">
        <v>1092</v>
      </c>
      <c r="B33" s="1030">
        <v>159.6678094</v>
      </c>
      <c r="C33" s="1030">
        <v>961.08643987</v>
      </c>
      <c r="D33" s="1030">
        <v>364.13797</v>
      </c>
      <c r="E33" s="1034">
        <v>970.43673</v>
      </c>
      <c r="F33" s="1033">
        <v>801.41863047</v>
      </c>
      <c r="G33" s="1049"/>
      <c r="H33" s="1034">
        <v>501.9287441103954</v>
      </c>
      <c r="I33" s="1031">
        <v>606.29876</v>
      </c>
      <c r="J33" s="1032"/>
      <c r="K33" s="1035">
        <v>166.50248256176087</v>
      </c>
    </row>
    <row r="34" spans="1:11" s="40" customFormat="1" ht="16.5" customHeight="1">
      <c r="A34" s="585" t="s">
        <v>1093</v>
      </c>
      <c r="B34" s="1024">
        <v>673110.9580762429</v>
      </c>
      <c r="C34" s="1024">
        <v>729599.4746818977</v>
      </c>
      <c r="D34" s="1024">
        <v>787747.7029351447</v>
      </c>
      <c r="E34" s="1028">
        <v>877608.3351055839</v>
      </c>
      <c r="F34" s="1027">
        <v>56488.51660565473</v>
      </c>
      <c r="G34" s="1047"/>
      <c r="H34" s="1028">
        <v>8.392155249871346</v>
      </c>
      <c r="I34" s="1025">
        <v>89860.63217043923</v>
      </c>
      <c r="J34" s="1026"/>
      <c r="K34" s="1029">
        <v>11.407285839821418</v>
      </c>
    </row>
    <row r="35" spans="1:11" s="40" customFormat="1" ht="16.5" customHeight="1">
      <c r="A35" s="558" t="s">
        <v>1094</v>
      </c>
      <c r="B35" s="1030">
        <v>105940.9</v>
      </c>
      <c r="C35" s="1030">
        <v>121807.6</v>
      </c>
      <c r="D35" s="1030">
        <v>128987.4</v>
      </c>
      <c r="E35" s="1034">
        <v>137335.8</v>
      </c>
      <c r="F35" s="1033">
        <v>15866.7</v>
      </c>
      <c r="G35" s="1049"/>
      <c r="H35" s="1034">
        <v>14.976935253523438</v>
      </c>
      <c r="I35" s="1031">
        <v>8348.399999999994</v>
      </c>
      <c r="J35" s="1032"/>
      <c r="K35" s="1035">
        <v>6.472260081217231</v>
      </c>
    </row>
    <row r="36" spans="1:11" s="40" customFormat="1" ht="16.5" customHeight="1">
      <c r="A36" s="558" t="s">
        <v>1095</v>
      </c>
      <c r="B36" s="1030">
        <v>6223</v>
      </c>
      <c r="C36" s="1031">
        <v>8168.264</v>
      </c>
      <c r="D36" s="1030">
        <v>9762.8</v>
      </c>
      <c r="E36" s="1034">
        <v>9431.4</v>
      </c>
      <c r="F36" s="1033">
        <v>1945.2640000000001</v>
      </c>
      <c r="G36" s="1049"/>
      <c r="H36" s="1034">
        <v>31.25926402056886</v>
      </c>
      <c r="I36" s="1031">
        <v>-331.4</v>
      </c>
      <c r="J36" s="1032"/>
      <c r="K36" s="1035">
        <v>-3.394517966157246</v>
      </c>
    </row>
    <row r="37" spans="1:11" s="40" customFormat="1" ht="16.5" customHeight="1">
      <c r="A37" s="561" t="s">
        <v>1096</v>
      </c>
      <c r="B37" s="1030">
        <v>14960.817656292496</v>
      </c>
      <c r="C37" s="1030">
        <v>14247.765596273102</v>
      </c>
      <c r="D37" s="1030">
        <v>12146.3572522412</v>
      </c>
      <c r="E37" s="1034">
        <v>11888.559031216002</v>
      </c>
      <c r="F37" s="1033">
        <v>-713.052060019394</v>
      </c>
      <c r="G37" s="1049"/>
      <c r="H37" s="1034">
        <v>-4.766130277107451</v>
      </c>
      <c r="I37" s="1031">
        <v>-257.79822102519756</v>
      </c>
      <c r="J37" s="1032"/>
      <c r="K37" s="1035">
        <v>-2.1224323941042456</v>
      </c>
    </row>
    <row r="38" spans="1:11" s="40" customFormat="1" ht="16.5" customHeight="1">
      <c r="A38" s="598" t="s">
        <v>1097</v>
      </c>
      <c r="B38" s="1030">
        <v>2112.3</v>
      </c>
      <c r="C38" s="1030">
        <v>2099.06</v>
      </c>
      <c r="D38" s="1030">
        <v>1162</v>
      </c>
      <c r="E38" s="1034">
        <v>1520.2</v>
      </c>
      <c r="F38" s="1033">
        <v>-13.240000000000236</v>
      </c>
      <c r="G38" s="1049"/>
      <c r="H38" s="1034">
        <v>-0.6268049046063644</v>
      </c>
      <c r="I38" s="1031">
        <v>358.2</v>
      </c>
      <c r="J38" s="1032"/>
      <c r="K38" s="1035">
        <v>30.826161790017213</v>
      </c>
    </row>
    <row r="39" spans="1:11" s="40" customFormat="1" ht="16.5" customHeight="1">
      <c r="A39" s="598" t="s">
        <v>1098</v>
      </c>
      <c r="B39" s="1030">
        <v>12848.517656292495</v>
      </c>
      <c r="C39" s="1030">
        <v>12148.705596273103</v>
      </c>
      <c r="D39" s="1030">
        <v>10984.3572522412</v>
      </c>
      <c r="E39" s="1034">
        <v>10368.359031216001</v>
      </c>
      <c r="F39" s="1033">
        <v>-699.8120600193924</v>
      </c>
      <c r="G39" s="1049"/>
      <c r="H39" s="1034">
        <v>-5.446636559484067</v>
      </c>
      <c r="I39" s="1031">
        <v>-615.9982210251983</v>
      </c>
      <c r="J39" s="1032"/>
      <c r="K39" s="1035">
        <v>-5.607958726028441</v>
      </c>
    </row>
    <row r="40" spans="1:11" s="40" customFormat="1" ht="16.5" customHeight="1">
      <c r="A40" s="558" t="s">
        <v>1099</v>
      </c>
      <c r="B40" s="1030">
        <v>544251.673444788</v>
      </c>
      <c r="C40" s="1030">
        <v>583543.4453782946</v>
      </c>
      <c r="D40" s="1030">
        <v>633360.7624538635</v>
      </c>
      <c r="E40" s="1034">
        <v>718037.9980667179</v>
      </c>
      <c r="F40" s="1033">
        <v>39291.77193350659</v>
      </c>
      <c r="G40" s="1049"/>
      <c r="H40" s="1034">
        <v>7.21941224081373</v>
      </c>
      <c r="I40" s="1031">
        <v>84677.23561285436</v>
      </c>
      <c r="J40" s="1032"/>
      <c r="K40" s="1035">
        <v>13.369510811624139</v>
      </c>
    </row>
    <row r="41" spans="1:11" s="40" customFormat="1" ht="16.5" customHeight="1">
      <c r="A41" s="561" t="s">
        <v>1100</v>
      </c>
      <c r="B41" s="1030">
        <v>520861.9812882791</v>
      </c>
      <c r="C41" s="1030">
        <v>556343.1478571001</v>
      </c>
      <c r="D41" s="1030">
        <v>613434.2717086542</v>
      </c>
      <c r="E41" s="1034">
        <v>693379.7076478669</v>
      </c>
      <c r="F41" s="1033">
        <v>35481.166568821005</v>
      </c>
      <c r="G41" s="1049"/>
      <c r="H41" s="1034">
        <v>6.812009292953829</v>
      </c>
      <c r="I41" s="1031">
        <v>79945.43593921268</v>
      </c>
      <c r="J41" s="1032"/>
      <c r="K41" s="1035">
        <v>13.03243715362257</v>
      </c>
    </row>
    <row r="42" spans="1:11" s="40" customFormat="1" ht="16.5" customHeight="1">
      <c r="A42" s="561" t="s">
        <v>1101</v>
      </c>
      <c r="B42" s="1030">
        <v>23389.69215650886</v>
      </c>
      <c r="C42" s="1030">
        <v>27200.297521194483</v>
      </c>
      <c r="D42" s="1030">
        <v>19926.49074520932</v>
      </c>
      <c r="E42" s="1034">
        <v>24658.290418850942</v>
      </c>
      <c r="F42" s="1033">
        <v>3810.6053646856235</v>
      </c>
      <c r="G42" s="1049"/>
      <c r="H42" s="1034">
        <v>16.291814955013045</v>
      </c>
      <c r="I42" s="1031">
        <v>4731.799673641621</v>
      </c>
      <c r="J42" s="1032"/>
      <c r="K42" s="1035">
        <v>23.746276924245823</v>
      </c>
    </row>
    <row r="43" spans="1:11" s="40" customFormat="1" ht="16.5" customHeight="1">
      <c r="A43" s="562" t="s">
        <v>1102</v>
      </c>
      <c r="B43" s="1058">
        <v>1734.566975162509</v>
      </c>
      <c r="C43" s="1058">
        <v>1832.39970733</v>
      </c>
      <c r="D43" s="1058">
        <v>3490.38322904</v>
      </c>
      <c r="E43" s="1039">
        <v>914.5780076500001</v>
      </c>
      <c r="F43" s="1038">
        <v>97.83273216749103</v>
      </c>
      <c r="G43" s="1059"/>
      <c r="H43" s="1039">
        <v>5.640181876420495</v>
      </c>
      <c r="I43" s="1036">
        <v>-2575.80522139</v>
      </c>
      <c r="J43" s="1037"/>
      <c r="K43" s="1040">
        <v>-73.79720369841604</v>
      </c>
    </row>
    <row r="44" spans="1:11" s="40" customFormat="1" ht="16.5" customHeight="1" thickBot="1">
      <c r="A44" s="599" t="s">
        <v>493</v>
      </c>
      <c r="B44" s="1041">
        <v>48860.87886140676</v>
      </c>
      <c r="C44" s="1041">
        <v>73917.72311773238</v>
      </c>
      <c r="D44" s="1041">
        <v>78520.35230176682</v>
      </c>
      <c r="E44" s="1045">
        <v>73860.7255765007</v>
      </c>
      <c r="F44" s="1044">
        <v>25056.844256325625</v>
      </c>
      <c r="G44" s="1050"/>
      <c r="H44" s="1045">
        <v>51.28201710697638</v>
      </c>
      <c r="I44" s="1042">
        <v>-4659.62672526612</v>
      </c>
      <c r="J44" s="1043"/>
      <c r="K44" s="1046">
        <v>-5.934291669194755</v>
      </c>
    </row>
    <row r="45" spans="1:11" s="40" customFormat="1" ht="16.5" customHeight="1" thickTop="1">
      <c r="A45" s="568" t="s">
        <v>1044</v>
      </c>
      <c r="B45" s="434"/>
      <c r="C45" s="36"/>
      <c r="D45" s="588"/>
      <c r="E45" s="588"/>
      <c r="F45" s="559"/>
      <c r="G45" s="560"/>
      <c r="H45" s="559"/>
      <c r="I45" s="560"/>
      <c r="J45" s="560"/>
      <c r="K45" s="560"/>
    </row>
    <row r="46" spans="1:11" s="40" customFormat="1" ht="16.5" customHeight="1">
      <c r="A46" s="1534" t="s">
        <v>1484</v>
      </c>
      <c r="B46" s="1509"/>
      <c r="C46" s="1510"/>
      <c r="D46" s="588"/>
      <c r="E46" s="588"/>
      <c r="F46" s="559"/>
      <c r="G46" s="560"/>
      <c r="H46" s="559"/>
      <c r="I46" s="560"/>
      <c r="J46" s="560"/>
      <c r="K46" s="560"/>
    </row>
    <row r="47" spans="1:11" s="40" customFormat="1" ht="16.5" customHeight="1">
      <c r="A47" s="1534" t="s">
        <v>1485</v>
      </c>
      <c r="B47" s="1509"/>
      <c r="C47" s="601"/>
      <c r="D47" s="588"/>
      <c r="E47" s="588"/>
      <c r="F47" s="559"/>
      <c r="G47" s="560"/>
      <c r="H47" s="559"/>
      <c r="I47" s="560"/>
      <c r="J47" s="560"/>
      <c r="K47" s="560"/>
    </row>
    <row r="48" spans="4:11" s="40" customFormat="1" ht="16.5" customHeight="1">
      <c r="D48" s="602"/>
      <c r="E48" s="602"/>
      <c r="F48" s="570"/>
      <c r="G48" s="571"/>
      <c r="H48" s="570"/>
      <c r="I48" s="571"/>
      <c r="J48" s="571"/>
      <c r="K48" s="571"/>
    </row>
    <row r="49" spans="4:11" s="40" customFormat="1" ht="16.5" customHeight="1">
      <c r="D49" s="602"/>
      <c r="E49" s="602"/>
      <c r="F49" s="570"/>
      <c r="G49" s="571"/>
      <c r="H49" s="570"/>
      <c r="I49" s="571"/>
      <c r="J49" s="571"/>
      <c r="K49" s="571"/>
    </row>
    <row r="50" spans="1:11" s="40" customFormat="1" ht="16.5" customHeight="1">
      <c r="A50" s="281"/>
      <c r="B50" s="43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81"/>
      <c r="B51" s="43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81"/>
      <c r="B52" s="43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81"/>
      <c r="B53" s="43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81"/>
      <c r="B54" s="43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81"/>
      <c r="B55" s="43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81"/>
      <c r="B56" s="43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81"/>
      <c r="B57" s="43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81"/>
      <c r="B58" s="43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81"/>
      <c r="B59" s="43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81"/>
      <c r="B60" s="43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81"/>
      <c r="B61" s="43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81"/>
      <c r="B62" s="43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81"/>
      <c r="B63" s="43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81"/>
      <c r="B64" s="43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81"/>
      <c r="B65" s="43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81"/>
      <c r="B66" s="43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81"/>
      <c r="B67" s="43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81"/>
      <c r="B68" s="43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81"/>
      <c r="B69" s="43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81"/>
      <c r="B70" s="43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81"/>
      <c r="B71" s="43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81"/>
      <c r="B72" s="43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81"/>
      <c r="B73" s="43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81"/>
      <c r="B74" s="43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81"/>
      <c r="B75" s="43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81"/>
      <c r="B76" s="43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81"/>
      <c r="B77" s="43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81"/>
      <c r="B78" s="43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81"/>
      <c r="B79" s="43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81"/>
      <c r="B80" s="43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81"/>
      <c r="B81" s="43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81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603"/>
      <c r="B83" s="604"/>
      <c r="C83" s="604"/>
      <c r="D83" s="604"/>
      <c r="E83" s="604"/>
    </row>
    <row r="84" spans="1:5" ht="16.5" customHeight="1">
      <c r="A84" s="603"/>
      <c r="B84" s="605"/>
      <c r="C84" s="605"/>
      <c r="D84" s="605"/>
      <c r="E84" s="605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690" t="s">
        <v>671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</row>
    <row r="2" spans="1:11" ht="15.75">
      <c r="A2" s="1706" t="s">
        <v>1104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</row>
    <row r="3" spans="1:11" s="40" customFormat="1" ht="16.5" customHeight="1" thickBot="1">
      <c r="A3" s="281"/>
      <c r="B3" s="434"/>
      <c r="C3" s="36"/>
      <c r="D3" s="36"/>
      <c r="E3" s="36"/>
      <c r="F3" s="36"/>
      <c r="G3" s="36"/>
      <c r="H3" s="36"/>
      <c r="I3" s="1692" t="s">
        <v>522</v>
      </c>
      <c r="J3" s="1692"/>
      <c r="K3" s="1692"/>
    </row>
    <row r="4" spans="1:11" s="40" customFormat="1" ht="13.5" thickTop="1">
      <c r="A4" s="539"/>
      <c r="B4" s="607">
        <v>2011</v>
      </c>
      <c r="C4" s="607">
        <v>2012</v>
      </c>
      <c r="D4" s="607">
        <v>2012</v>
      </c>
      <c r="E4" s="608">
        <v>2013</v>
      </c>
      <c r="F4" s="1709" t="s">
        <v>1477</v>
      </c>
      <c r="G4" s="1710"/>
      <c r="H4" s="1710"/>
      <c r="I4" s="1710"/>
      <c r="J4" s="1710"/>
      <c r="K4" s="1711"/>
    </row>
    <row r="5" spans="1:11" s="40" customFormat="1" ht="12.75">
      <c r="A5" s="135" t="s">
        <v>398</v>
      </c>
      <c r="B5" s="590" t="s">
        <v>1024</v>
      </c>
      <c r="C5" s="590" t="s">
        <v>645</v>
      </c>
      <c r="D5" s="590" t="s">
        <v>1025</v>
      </c>
      <c r="E5" s="606" t="s">
        <v>1476</v>
      </c>
      <c r="F5" s="1703" t="s">
        <v>520</v>
      </c>
      <c r="G5" s="1704"/>
      <c r="H5" s="1705"/>
      <c r="I5" s="1704" t="s">
        <v>365</v>
      </c>
      <c r="J5" s="1704"/>
      <c r="K5" s="1712"/>
    </row>
    <row r="6" spans="1:11" s="40" customFormat="1" ht="12.75">
      <c r="A6" s="135"/>
      <c r="B6" s="590"/>
      <c r="C6" s="590"/>
      <c r="D6" s="590"/>
      <c r="E6" s="606"/>
      <c r="F6" s="580" t="s">
        <v>484</v>
      </c>
      <c r="G6" s="581" t="s">
        <v>481</v>
      </c>
      <c r="H6" s="582" t="s">
        <v>473</v>
      </c>
      <c r="I6" s="583" t="s">
        <v>484</v>
      </c>
      <c r="J6" s="581" t="s">
        <v>481</v>
      </c>
      <c r="K6" s="584" t="s">
        <v>473</v>
      </c>
    </row>
    <row r="7" spans="1:11" s="40" customFormat="1" ht="16.5" customHeight="1">
      <c r="A7" s="557" t="s">
        <v>501</v>
      </c>
      <c r="B7" s="1061">
        <v>91113.49008517685</v>
      </c>
      <c r="C7" s="1061">
        <v>102676.87189218302</v>
      </c>
      <c r="D7" s="1061">
        <v>122127.96650375452</v>
      </c>
      <c r="E7" s="1062">
        <v>130544.42377167383</v>
      </c>
      <c r="F7" s="1063">
        <v>11563.381807006168</v>
      </c>
      <c r="G7" s="1080"/>
      <c r="H7" s="1064">
        <v>12.691185241829961</v>
      </c>
      <c r="I7" s="1061">
        <v>8416.457267919308</v>
      </c>
      <c r="J7" s="1081"/>
      <c r="K7" s="1065">
        <v>6.89150692414138</v>
      </c>
    </row>
    <row r="8" spans="1:11" s="40" customFormat="1" ht="16.5" customHeight="1">
      <c r="A8" s="558" t="s">
        <v>1079</v>
      </c>
      <c r="B8" s="1066">
        <v>2049.4790930668414</v>
      </c>
      <c r="C8" s="1066">
        <v>2502.3743012395</v>
      </c>
      <c r="D8" s="1066">
        <v>3250.943717372366</v>
      </c>
      <c r="E8" s="1070">
        <v>2615.521006775176</v>
      </c>
      <c r="F8" s="1069">
        <v>452.8952081726584</v>
      </c>
      <c r="G8" s="1082"/>
      <c r="H8" s="1070">
        <v>22.098064318135872</v>
      </c>
      <c r="I8" s="1067">
        <v>-635.42271059719</v>
      </c>
      <c r="J8" s="1068"/>
      <c r="K8" s="1071">
        <v>-19.54579241718715</v>
      </c>
    </row>
    <row r="9" spans="1:11" s="40" customFormat="1" ht="16.5" customHeight="1">
      <c r="A9" s="558" t="s">
        <v>1080</v>
      </c>
      <c r="B9" s="1066">
        <v>2036.8270930668416</v>
      </c>
      <c r="C9" s="1066">
        <v>2494.6308665079</v>
      </c>
      <c r="D9" s="1066">
        <v>3237.3001861118905</v>
      </c>
      <c r="E9" s="1070">
        <v>2598.927499025176</v>
      </c>
      <c r="F9" s="1069">
        <v>457.8037734410584</v>
      </c>
      <c r="G9" s="1082"/>
      <c r="H9" s="1070">
        <v>22.476319909499303</v>
      </c>
      <c r="I9" s="1067">
        <v>-638.3726870867144</v>
      </c>
      <c r="J9" s="1068"/>
      <c r="K9" s="1071">
        <v>-19.719292323441344</v>
      </c>
    </row>
    <row r="10" spans="1:11" s="40" customFormat="1" ht="16.5" customHeight="1">
      <c r="A10" s="558" t="s">
        <v>1081</v>
      </c>
      <c r="B10" s="1066">
        <v>12.652</v>
      </c>
      <c r="C10" s="1066">
        <v>7.7434347316</v>
      </c>
      <c r="D10" s="1066">
        <v>13.643531260475429</v>
      </c>
      <c r="E10" s="1070">
        <v>16.59350775</v>
      </c>
      <c r="F10" s="1069">
        <v>-4.908565268399999</v>
      </c>
      <c r="G10" s="1082"/>
      <c r="H10" s="1070">
        <v>-38.796753623142585</v>
      </c>
      <c r="I10" s="1067">
        <v>2.9499764895245715</v>
      </c>
      <c r="J10" s="1068"/>
      <c r="K10" s="1071">
        <v>21.62179595007411</v>
      </c>
    </row>
    <row r="11" spans="1:11" s="40" customFormat="1" ht="16.5" customHeight="1">
      <c r="A11" s="558" t="s">
        <v>1082</v>
      </c>
      <c r="B11" s="1066">
        <v>42940.10909653001</v>
      </c>
      <c r="C11" s="1066">
        <v>50539.53679720503</v>
      </c>
      <c r="D11" s="1066">
        <v>60767.25476330689</v>
      </c>
      <c r="E11" s="1070">
        <v>67764.84045620459</v>
      </c>
      <c r="F11" s="1069">
        <v>7599.42770067502</v>
      </c>
      <c r="G11" s="1082"/>
      <c r="H11" s="1070">
        <v>17.697737291704108</v>
      </c>
      <c r="I11" s="1067">
        <v>6997.585692897701</v>
      </c>
      <c r="J11" s="1068"/>
      <c r="K11" s="1071">
        <v>11.51538887210527</v>
      </c>
    </row>
    <row r="12" spans="1:11" s="40" customFormat="1" ht="16.5" customHeight="1">
      <c r="A12" s="558" t="s">
        <v>1080</v>
      </c>
      <c r="B12" s="1066">
        <v>42841.32609653001</v>
      </c>
      <c r="C12" s="1066">
        <v>50482.67674581199</v>
      </c>
      <c r="D12" s="1066">
        <v>60722.287295218026</v>
      </c>
      <c r="E12" s="1070">
        <v>67686.52945418212</v>
      </c>
      <c r="F12" s="1069">
        <v>7641.35064928198</v>
      </c>
      <c r="G12" s="1082"/>
      <c r="H12" s="1070">
        <v>17.836400843579167</v>
      </c>
      <c r="I12" s="1067">
        <v>6964.242158964094</v>
      </c>
      <c r="J12" s="1068"/>
      <c r="K12" s="1071">
        <v>11.469004988408168</v>
      </c>
    </row>
    <row r="13" spans="1:11" s="40" customFormat="1" ht="16.5" customHeight="1">
      <c r="A13" s="558" t="s">
        <v>1081</v>
      </c>
      <c r="B13" s="1066">
        <v>98.783</v>
      </c>
      <c r="C13" s="1066">
        <v>56.860051393044046</v>
      </c>
      <c r="D13" s="1066">
        <v>44.96746808886153</v>
      </c>
      <c r="E13" s="1070">
        <v>78.31100202247306</v>
      </c>
      <c r="F13" s="1069">
        <v>-41.922948606955956</v>
      </c>
      <c r="G13" s="1082"/>
      <c r="H13" s="1070">
        <v>-42.43943654976661</v>
      </c>
      <c r="I13" s="1067">
        <v>33.34353393361153</v>
      </c>
      <c r="J13" s="1068"/>
      <c r="K13" s="1071">
        <v>74.15034768628823</v>
      </c>
    </row>
    <row r="14" spans="1:11" s="40" customFormat="1" ht="16.5" customHeight="1">
      <c r="A14" s="558" t="s">
        <v>1083</v>
      </c>
      <c r="B14" s="1066">
        <v>30338.66785893</v>
      </c>
      <c r="C14" s="1066">
        <v>32527.330088228002</v>
      </c>
      <c r="D14" s="1066">
        <v>37178.392009537005</v>
      </c>
      <c r="E14" s="1070">
        <v>40553.47644142</v>
      </c>
      <c r="F14" s="1069">
        <v>2188.662229298003</v>
      </c>
      <c r="G14" s="1082"/>
      <c r="H14" s="1070">
        <v>7.214101289730109</v>
      </c>
      <c r="I14" s="1067">
        <v>3375.0844318829986</v>
      </c>
      <c r="J14" s="1068"/>
      <c r="K14" s="1071">
        <v>9.078080706172612</v>
      </c>
    </row>
    <row r="15" spans="1:11" s="40" customFormat="1" ht="16.5" customHeight="1">
      <c r="A15" s="558" t="s">
        <v>1080</v>
      </c>
      <c r="B15" s="1066">
        <v>29964.36585893</v>
      </c>
      <c r="C15" s="1066">
        <v>32194.169288228</v>
      </c>
      <c r="D15" s="1066">
        <v>36951.60160953701</v>
      </c>
      <c r="E15" s="1070">
        <v>40481.187841420004</v>
      </c>
      <c r="F15" s="1069">
        <v>2229.803429298001</v>
      </c>
      <c r="G15" s="1082"/>
      <c r="H15" s="1070">
        <v>7.441517166743155</v>
      </c>
      <c r="I15" s="1067">
        <v>3529.586231882997</v>
      </c>
      <c r="J15" s="1068"/>
      <c r="K15" s="1071">
        <v>9.551916772592692</v>
      </c>
    </row>
    <row r="16" spans="1:11" s="40" customFormat="1" ht="16.5" customHeight="1">
      <c r="A16" s="558" t="s">
        <v>1081</v>
      </c>
      <c r="B16" s="1066">
        <v>374.302</v>
      </c>
      <c r="C16" s="1066">
        <v>333.1608</v>
      </c>
      <c r="D16" s="1066">
        <v>226.79040000000003</v>
      </c>
      <c r="E16" s="1070">
        <v>72.2886</v>
      </c>
      <c r="F16" s="1069">
        <v>-41.141200000000026</v>
      </c>
      <c r="G16" s="1082"/>
      <c r="H16" s="1070">
        <v>-10.991445410390547</v>
      </c>
      <c r="I16" s="1067">
        <v>-154.50180000000003</v>
      </c>
      <c r="J16" s="1068"/>
      <c r="K16" s="1071">
        <v>-68.12537038604809</v>
      </c>
    </row>
    <row r="17" spans="1:11" s="40" customFormat="1" ht="16.5" customHeight="1">
      <c r="A17" s="558" t="s">
        <v>1084</v>
      </c>
      <c r="B17" s="1066">
        <v>15615.60303665</v>
      </c>
      <c r="C17" s="1066">
        <v>16935.141389840494</v>
      </c>
      <c r="D17" s="1066">
        <v>20753.427148868253</v>
      </c>
      <c r="E17" s="1070">
        <v>19402.118323724055</v>
      </c>
      <c r="F17" s="1069">
        <v>1319.5383531904936</v>
      </c>
      <c r="G17" s="1082"/>
      <c r="H17" s="1070">
        <v>8.450127414826836</v>
      </c>
      <c r="I17" s="1067">
        <v>-1351.3088251441986</v>
      </c>
      <c r="J17" s="1068"/>
      <c r="K17" s="1071">
        <v>-6.511256263608923</v>
      </c>
    </row>
    <row r="18" spans="1:11" s="40" customFormat="1" ht="16.5" customHeight="1">
      <c r="A18" s="558" t="s">
        <v>1080</v>
      </c>
      <c r="B18" s="1066">
        <v>15320.39003665</v>
      </c>
      <c r="C18" s="1066">
        <v>16900.304996384493</v>
      </c>
      <c r="D18" s="1066">
        <v>20735.206456735494</v>
      </c>
      <c r="E18" s="1070">
        <v>19367.495128816503</v>
      </c>
      <c r="F18" s="1069">
        <v>1579.914959734493</v>
      </c>
      <c r="G18" s="1082"/>
      <c r="H18" s="1070">
        <v>10.31249828467136</v>
      </c>
      <c r="I18" s="1067">
        <v>-1367.7113279189907</v>
      </c>
      <c r="J18" s="1068"/>
      <c r="K18" s="1071">
        <v>-6.596082516818694</v>
      </c>
    </row>
    <row r="19" spans="1:11" s="40" customFormat="1" ht="16.5" customHeight="1">
      <c r="A19" s="558" t="s">
        <v>1081</v>
      </c>
      <c r="B19" s="1066">
        <v>295.213</v>
      </c>
      <c r="C19" s="1066">
        <v>34.836393455999996</v>
      </c>
      <c r="D19" s="1066">
        <v>18.220692132757915</v>
      </c>
      <c r="E19" s="1070">
        <v>34.623194907549994</v>
      </c>
      <c r="F19" s="1069">
        <v>-260.376606544</v>
      </c>
      <c r="G19" s="1082"/>
      <c r="H19" s="1070">
        <v>-88.19957337380129</v>
      </c>
      <c r="I19" s="1067">
        <v>16.40250277479208</v>
      </c>
      <c r="J19" s="1068"/>
      <c r="K19" s="1071">
        <v>90.02129367689047</v>
      </c>
    </row>
    <row r="20" spans="1:11" s="40" customFormat="1" ht="16.5" customHeight="1">
      <c r="A20" s="558" t="s">
        <v>1085</v>
      </c>
      <c r="B20" s="1066">
        <v>169.631</v>
      </c>
      <c r="C20" s="1066">
        <v>172.48931567000005</v>
      </c>
      <c r="D20" s="1066">
        <v>177.94886467</v>
      </c>
      <c r="E20" s="1070">
        <v>208.4675435500001</v>
      </c>
      <c r="F20" s="1069">
        <v>2.858315670000053</v>
      </c>
      <c r="G20" s="1082"/>
      <c r="H20" s="1070">
        <v>1.685019642636106</v>
      </c>
      <c r="I20" s="1067">
        <v>30.518678880000095</v>
      </c>
      <c r="J20" s="1068"/>
      <c r="K20" s="1071">
        <v>17.150252088764898</v>
      </c>
    </row>
    <row r="21" spans="1:11" s="40" customFormat="1" ht="16.5" customHeight="1">
      <c r="A21" s="557" t="s">
        <v>523</v>
      </c>
      <c r="B21" s="1060">
        <v>2433.68</v>
      </c>
      <c r="C21" s="1060">
        <v>238.3</v>
      </c>
      <c r="D21" s="1060">
        <v>0</v>
      </c>
      <c r="E21" s="1064">
        <v>9.24</v>
      </c>
      <c r="F21" s="1063">
        <v>-2195.38</v>
      </c>
      <c r="G21" s="1080"/>
      <c r="H21" s="1064">
        <v>-90.20824430492094</v>
      </c>
      <c r="I21" s="1061">
        <v>9.24</v>
      </c>
      <c r="J21" s="1062"/>
      <c r="K21" s="1605" t="s">
        <v>831</v>
      </c>
    </row>
    <row r="22" spans="1:11" s="40" customFormat="1" ht="16.5" customHeight="1">
      <c r="A22" s="557" t="s">
        <v>504</v>
      </c>
      <c r="B22" s="1060">
        <v>359.8</v>
      </c>
      <c r="C22" s="1060">
        <v>359.7575</v>
      </c>
      <c r="D22" s="1060">
        <v>332.08384617999997</v>
      </c>
      <c r="E22" s="1064">
        <v>0</v>
      </c>
      <c r="F22" s="1063">
        <v>-0.04250000000001819</v>
      </c>
      <c r="G22" s="1080"/>
      <c r="H22" s="1064">
        <v>-0.011812117843251303</v>
      </c>
      <c r="I22" s="1061">
        <v>-332.08384617999997</v>
      </c>
      <c r="J22" s="1062"/>
      <c r="K22" s="1065">
        <v>-100</v>
      </c>
    </row>
    <row r="23" spans="1:11" s="40" customFormat="1" ht="16.5" customHeight="1">
      <c r="A23" s="595" t="s">
        <v>505</v>
      </c>
      <c r="B23" s="1060">
        <v>35710.441719376955</v>
      </c>
      <c r="C23" s="1060">
        <v>39581.78476767957</v>
      </c>
      <c r="D23" s="1060">
        <v>37900.15858283943</v>
      </c>
      <c r="E23" s="1064">
        <v>42750.5482559271</v>
      </c>
      <c r="F23" s="1063">
        <v>3871.343048302617</v>
      </c>
      <c r="G23" s="1080"/>
      <c r="H23" s="1064">
        <v>10.840927364395986</v>
      </c>
      <c r="I23" s="1061">
        <v>4850.389673087666</v>
      </c>
      <c r="J23" s="1062"/>
      <c r="K23" s="1065">
        <v>12.797808385118056</v>
      </c>
    </row>
    <row r="24" spans="1:11" s="40" customFormat="1" ht="16.5" customHeight="1">
      <c r="A24" s="596" t="s">
        <v>506</v>
      </c>
      <c r="B24" s="1066">
        <v>21006.761</v>
      </c>
      <c r="C24" s="1066">
        <v>21526.492831999996</v>
      </c>
      <c r="D24" s="1066">
        <v>21399.743933489997</v>
      </c>
      <c r="E24" s="1070">
        <v>22365.439712</v>
      </c>
      <c r="F24" s="1069">
        <v>519.7318319999977</v>
      </c>
      <c r="G24" s="1082"/>
      <c r="H24" s="1070">
        <v>2.474116937875371</v>
      </c>
      <c r="I24" s="1067">
        <v>965.6957785100021</v>
      </c>
      <c r="J24" s="1068"/>
      <c r="K24" s="1071">
        <v>4.512651092982077</v>
      </c>
    </row>
    <row r="25" spans="1:11" s="40" customFormat="1" ht="16.5" customHeight="1">
      <c r="A25" s="596" t="s">
        <v>507</v>
      </c>
      <c r="B25" s="1066">
        <v>5063.80871267875</v>
      </c>
      <c r="C25" s="1066">
        <v>5860.441000014503</v>
      </c>
      <c r="D25" s="1066">
        <v>6107.599045668756</v>
      </c>
      <c r="E25" s="1070">
        <v>7163.913101424072</v>
      </c>
      <c r="F25" s="1069">
        <v>796.6322873357522</v>
      </c>
      <c r="G25" s="1082"/>
      <c r="H25" s="1070">
        <v>15.7318795502908</v>
      </c>
      <c r="I25" s="1067">
        <v>1056.314055755316</v>
      </c>
      <c r="J25" s="1068"/>
      <c r="K25" s="1071">
        <v>17.295078603832188</v>
      </c>
    </row>
    <row r="26" spans="1:11" s="40" customFormat="1" ht="16.5" customHeight="1">
      <c r="A26" s="596" t="s">
        <v>508</v>
      </c>
      <c r="B26" s="1066">
        <v>9639.872006698208</v>
      </c>
      <c r="C26" s="1066">
        <v>12194.850935665072</v>
      </c>
      <c r="D26" s="1066">
        <v>10392.81560368068</v>
      </c>
      <c r="E26" s="1070">
        <v>13221.195442503025</v>
      </c>
      <c r="F26" s="1069">
        <v>2554.9789289668643</v>
      </c>
      <c r="G26" s="1082"/>
      <c r="H26" s="1070">
        <v>26.504282704081056</v>
      </c>
      <c r="I26" s="1067">
        <v>2828.379838822346</v>
      </c>
      <c r="J26" s="1068"/>
      <c r="K26" s="1071">
        <v>27.214760144697053</v>
      </c>
    </row>
    <row r="27" spans="1:11" s="40" customFormat="1" ht="16.5" customHeight="1">
      <c r="A27" s="597" t="s">
        <v>1086</v>
      </c>
      <c r="B27" s="1084">
        <v>129617.41180455379</v>
      </c>
      <c r="C27" s="1084">
        <v>142856.7141598626</v>
      </c>
      <c r="D27" s="1084">
        <v>160360.20893277397</v>
      </c>
      <c r="E27" s="1085">
        <v>173304.21202760094</v>
      </c>
      <c r="F27" s="1086">
        <v>13239.302355308813</v>
      </c>
      <c r="G27" s="1087"/>
      <c r="H27" s="1085">
        <v>10.214138803567502</v>
      </c>
      <c r="I27" s="1088">
        <v>12944.00309482697</v>
      </c>
      <c r="J27" s="1089"/>
      <c r="K27" s="1090">
        <v>8.07182977683282</v>
      </c>
    </row>
    <row r="28" spans="1:11" s="40" customFormat="1" ht="16.5" customHeight="1">
      <c r="A28" s="557" t="s">
        <v>1087</v>
      </c>
      <c r="B28" s="1060">
        <v>4602.4249251599995</v>
      </c>
      <c r="C28" s="1060">
        <v>5419.904623030001</v>
      </c>
      <c r="D28" s="1060">
        <v>7013.659369429998</v>
      </c>
      <c r="E28" s="1064">
        <v>7094.128579203405</v>
      </c>
      <c r="F28" s="1063">
        <v>817.4796978700015</v>
      </c>
      <c r="G28" s="1080"/>
      <c r="H28" s="1064">
        <v>17.76193444027949</v>
      </c>
      <c r="I28" s="1061">
        <v>80.46920977340687</v>
      </c>
      <c r="J28" s="1062"/>
      <c r="K28" s="1065">
        <v>1.1473213273536353</v>
      </c>
    </row>
    <row r="29" spans="1:11" s="40" customFormat="1" ht="16.5" customHeight="1">
      <c r="A29" s="558" t="s">
        <v>1088</v>
      </c>
      <c r="B29" s="1066">
        <v>2426.954</v>
      </c>
      <c r="C29" s="1066">
        <v>2869.49399092</v>
      </c>
      <c r="D29" s="1066">
        <v>3606.5873527399976</v>
      </c>
      <c r="E29" s="1070">
        <v>3559.173863889404</v>
      </c>
      <c r="F29" s="1069">
        <v>442.53999092000004</v>
      </c>
      <c r="G29" s="1082"/>
      <c r="H29" s="1070">
        <v>18.23437901666039</v>
      </c>
      <c r="I29" s="1067">
        <v>-47.413488850593694</v>
      </c>
      <c r="J29" s="1068"/>
      <c r="K29" s="1071">
        <v>-1.3146358097932302</v>
      </c>
    </row>
    <row r="30" spans="1:11" s="40" customFormat="1" ht="16.5" customHeight="1">
      <c r="A30" s="558" t="s">
        <v>1089</v>
      </c>
      <c r="B30" s="1066">
        <v>1784.0809251599999</v>
      </c>
      <c r="C30" s="1066">
        <v>2219.4228695300003</v>
      </c>
      <c r="D30" s="1066">
        <v>3154.34064104</v>
      </c>
      <c r="E30" s="1070">
        <v>3349.7599010800004</v>
      </c>
      <c r="F30" s="1069">
        <v>435.3419443700004</v>
      </c>
      <c r="G30" s="1082"/>
      <c r="H30" s="1070">
        <v>24.40146846651354</v>
      </c>
      <c r="I30" s="1067">
        <v>195.4192600400006</v>
      </c>
      <c r="J30" s="1068"/>
      <c r="K30" s="1071">
        <v>6.1952490957213175</v>
      </c>
    </row>
    <row r="31" spans="1:11" s="40" customFormat="1" ht="16.5" customHeight="1">
      <c r="A31" s="558" t="s">
        <v>1090</v>
      </c>
      <c r="B31" s="1066">
        <v>37.955</v>
      </c>
      <c r="C31" s="1066">
        <v>40.30916545</v>
      </c>
      <c r="D31" s="1066">
        <v>37.07687435</v>
      </c>
      <c r="E31" s="1070">
        <v>45.95018528400001</v>
      </c>
      <c r="F31" s="1069">
        <v>2.3541654500000035</v>
      </c>
      <c r="G31" s="1082"/>
      <c r="H31" s="1070">
        <v>6.20251732314584</v>
      </c>
      <c r="I31" s="1067">
        <v>8.87331093400001</v>
      </c>
      <c r="J31" s="1068"/>
      <c r="K31" s="1071">
        <v>23.932197871474596</v>
      </c>
    </row>
    <row r="32" spans="1:11" s="40" customFormat="1" ht="16.5" customHeight="1">
      <c r="A32" s="558" t="s">
        <v>1091</v>
      </c>
      <c r="B32" s="1066">
        <v>339.11899999999997</v>
      </c>
      <c r="C32" s="1066">
        <v>287.59163713000004</v>
      </c>
      <c r="D32" s="1066">
        <v>213.7582413</v>
      </c>
      <c r="E32" s="1070">
        <v>136.34742031000002</v>
      </c>
      <c r="F32" s="1069">
        <v>-51.52736286999993</v>
      </c>
      <c r="G32" s="1082"/>
      <c r="H32" s="1070">
        <v>-15.194478301127315</v>
      </c>
      <c r="I32" s="1067">
        <v>-77.41082098999999</v>
      </c>
      <c r="J32" s="1068"/>
      <c r="K32" s="1071">
        <v>-36.21419250046945</v>
      </c>
    </row>
    <row r="33" spans="1:11" s="40" customFormat="1" ht="16.5" customHeight="1">
      <c r="A33" s="558" t="s">
        <v>1092</v>
      </c>
      <c r="B33" s="1066">
        <v>14.315999999999999</v>
      </c>
      <c r="C33" s="1066">
        <v>3.08696</v>
      </c>
      <c r="D33" s="1066">
        <v>1.89626</v>
      </c>
      <c r="E33" s="1070">
        <v>2.89720864</v>
      </c>
      <c r="F33" s="1069">
        <v>-11.22904</v>
      </c>
      <c r="G33" s="1082"/>
      <c r="H33" s="1070">
        <v>-78.43699357362391</v>
      </c>
      <c r="I33" s="1067">
        <v>1.00094864</v>
      </c>
      <c r="J33" s="1068"/>
      <c r="K33" s="1071">
        <v>52.78541128326284</v>
      </c>
    </row>
    <row r="34" spans="1:11" s="40" customFormat="1" ht="16.5" customHeight="1">
      <c r="A34" s="585" t="s">
        <v>1093</v>
      </c>
      <c r="B34" s="1060">
        <v>115445.44224273002</v>
      </c>
      <c r="C34" s="1060">
        <v>125647.46714190379</v>
      </c>
      <c r="D34" s="1060">
        <v>142695.9048065885</v>
      </c>
      <c r="E34" s="1064">
        <v>153133.3105203698</v>
      </c>
      <c r="F34" s="1063">
        <v>10202.024899173775</v>
      </c>
      <c r="G34" s="1080"/>
      <c r="H34" s="1064">
        <v>8.837096294995769</v>
      </c>
      <c r="I34" s="1061">
        <v>10437.405713781278</v>
      </c>
      <c r="J34" s="1062"/>
      <c r="K34" s="1065">
        <v>7.3144395614774265</v>
      </c>
    </row>
    <row r="35" spans="1:11" s="40" customFormat="1" ht="16.5" customHeight="1">
      <c r="A35" s="558" t="s">
        <v>1094</v>
      </c>
      <c r="B35" s="1066">
        <v>2575.025</v>
      </c>
      <c r="C35" s="1066">
        <v>3456.4</v>
      </c>
      <c r="D35" s="1066">
        <v>4507.2</v>
      </c>
      <c r="E35" s="1070">
        <v>3034.6</v>
      </c>
      <c r="F35" s="1069">
        <v>881.375</v>
      </c>
      <c r="G35" s="1082"/>
      <c r="H35" s="1070">
        <v>34.22782303084436</v>
      </c>
      <c r="I35" s="1067">
        <v>-1472.6</v>
      </c>
      <c r="J35" s="1068"/>
      <c r="K35" s="1071">
        <v>-32.672168974085906</v>
      </c>
    </row>
    <row r="36" spans="1:11" s="40" customFormat="1" ht="16.5" customHeight="1">
      <c r="A36" s="558" t="s">
        <v>1095</v>
      </c>
      <c r="B36" s="1066">
        <v>102.3325</v>
      </c>
      <c r="C36" s="1066">
        <v>257.63670568</v>
      </c>
      <c r="D36" s="1066">
        <v>281.71184639</v>
      </c>
      <c r="E36" s="1070">
        <v>538.41008204</v>
      </c>
      <c r="F36" s="1069">
        <v>155.30420567999997</v>
      </c>
      <c r="G36" s="1082"/>
      <c r="H36" s="1070">
        <v>151.76430330540148</v>
      </c>
      <c r="I36" s="1067">
        <v>256.69823565</v>
      </c>
      <c r="J36" s="1068"/>
      <c r="K36" s="1071">
        <v>91.12085236721947</v>
      </c>
    </row>
    <row r="37" spans="1:11" s="40" customFormat="1" ht="16.5" customHeight="1">
      <c r="A37" s="561" t="s">
        <v>1096</v>
      </c>
      <c r="B37" s="1066">
        <v>20074.445499999998</v>
      </c>
      <c r="C37" s="1066">
        <v>25712.707395306767</v>
      </c>
      <c r="D37" s="1066">
        <v>34576.312851259994</v>
      </c>
      <c r="E37" s="1070">
        <v>31503.155624140007</v>
      </c>
      <c r="F37" s="1069">
        <v>5638.261895306769</v>
      </c>
      <c r="G37" s="1082"/>
      <c r="H37" s="1070">
        <v>28.08676282145262</v>
      </c>
      <c r="I37" s="1067">
        <v>-3073.1572271199875</v>
      </c>
      <c r="J37" s="1068"/>
      <c r="K37" s="1071">
        <v>-8.888042054513047</v>
      </c>
    </row>
    <row r="38" spans="1:11" s="40" customFormat="1" ht="16.5" customHeight="1">
      <c r="A38" s="598" t="s">
        <v>1097</v>
      </c>
      <c r="B38" s="1066">
        <v>334.541</v>
      </c>
      <c r="C38" s="1066">
        <v>561.95063934</v>
      </c>
      <c r="D38" s="1066">
        <v>490.26912094999994</v>
      </c>
      <c r="E38" s="1091">
        <v>549.1645760499999</v>
      </c>
      <c r="F38" s="1069">
        <v>227.40963933999996</v>
      </c>
      <c r="G38" s="1082"/>
      <c r="H38" s="1070">
        <v>67.97661253478645</v>
      </c>
      <c r="I38" s="1067">
        <v>58.89545509999999</v>
      </c>
      <c r="J38" s="1068"/>
      <c r="K38" s="1071">
        <v>12.012882839914047</v>
      </c>
    </row>
    <row r="39" spans="1:11" s="40" customFormat="1" ht="16.5" customHeight="1">
      <c r="A39" s="598" t="s">
        <v>1098</v>
      </c>
      <c r="B39" s="1066">
        <v>19739.904499999997</v>
      </c>
      <c r="C39" s="1066">
        <v>25150.756755966766</v>
      </c>
      <c r="D39" s="1066">
        <v>34086.04373031</v>
      </c>
      <c r="E39" s="1070">
        <v>30953.991048090007</v>
      </c>
      <c r="F39" s="1069">
        <v>5410.852255966769</v>
      </c>
      <c r="G39" s="1082"/>
      <c r="H39" s="1070">
        <v>27.410731677890183</v>
      </c>
      <c r="I39" s="1067">
        <v>-3132.05268221999</v>
      </c>
      <c r="J39" s="1068"/>
      <c r="K39" s="1071">
        <v>-9.188665915589686</v>
      </c>
    </row>
    <row r="40" spans="1:11" s="40" customFormat="1" ht="16.5" customHeight="1">
      <c r="A40" s="558" t="s">
        <v>1099</v>
      </c>
      <c r="B40" s="1066">
        <v>92693.63924273002</v>
      </c>
      <c r="C40" s="1066">
        <v>96220.68708841703</v>
      </c>
      <c r="D40" s="1066">
        <v>103330.68010893851</v>
      </c>
      <c r="E40" s="1070">
        <v>118057.14481418977</v>
      </c>
      <c r="F40" s="1069">
        <v>3527.0478456870187</v>
      </c>
      <c r="G40" s="1082"/>
      <c r="H40" s="1070">
        <v>3.8050591976985584</v>
      </c>
      <c r="I40" s="1067">
        <v>14726.46470525126</v>
      </c>
      <c r="J40" s="1068"/>
      <c r="K40" s="1071">
        <v>14.25178339068859</v>
      </c>
    </row>
    <row r="41" spans="1:11" s="40" customFormat="1" ht="16.5" customHeight="1">
      <c r="A41" s="561" t="s">
        <v>1100</v>
      </c>
      <c r="B41" s="1066">
        <v>89467.54324273001</v>
      </c>
      <c r="C41" s="1066">
        <v>91977.82246810003</v>
      </c>
      <c r="D41" s="1066">
        <v>100540.78667062301</v>
      </c>
      <c r="E41" s="1070">
        <v>114263.85956257116</v>
      </c>
      <c r="F41" s="1069">
        <v>2510.2792253700172</v>
      </c>
      <c r="G41" s="1082"/>
      <c r="H41" s="1070">
        <v>2.8057987672238873</v>
      </c>
      <c r="I41" s="1067">
        <v>13723.072891948148</v>
      </c>
      <c r="J41" s="1068"/>
      <c r="K41" s="1071">
        <v>13.6492595158477</v>
      </c>
    </row>
    <row r="42" spans="1:11" s="40" customFormat="1" ht="16.5" customHeight="1">
      <c r="A42" s="561" t="s">
        <v>1101</v>
      </c>
      <c r="B42" s="1066">
        <v>3226.096000000001</v>
      </c>
      <c r="C42" s="1066">
        <v>4242.864620316999</v>
      </c>
      <c r="D42" s="1066">
        <v>2789.8934383155</v>
      </c>
      <c r="E42" s="1070">
        <v>3793.285251618613</v>
      </c>
      <c r="F42" s="1069">
        <v>1016.7686203169983</v>
      </c>
      <c r="G42" s="1082"/>
      <c r="H42" s="1070">
        <v>31.516998264062757</v>
      </c>
      <c r="I42" s="1067">
        <v>1003.3918133031129</v>
      </c>
      <c r="J42" s="1068"/>
      <c r="K42" s="1071">
        <v>35.965237937867165</v>
      </c>
    </row>
    <row r="43" spans="1:11" s="40" customFormat="1" ht="16.5" customHeight="1">
      <c r="A43" s="562" t="s">
        <v>1102</v>
      </c>
      <c r="B43" s="1092">
        <v>0</v>
      </c>
      <c r="C43" s="1092">
        <v>0.0359525</v>
      </c>
      <c r="D43" s="1092">
        <v>0</v>
      </c>
      <c r="E43" s="1073">
        <v>0</v>
      </c>
      <c r="F43" s="1072">
        <v>0.0359525</v>
      </c>
      <c r="G43" s="1093"/>
      <c r="H43" s="1606" t="s">
        <v>831</v>
      </c>
      <c r="I43" s="1607">
        <v>0</v>
      </c>
      <c r="J43" s="1608"/>
      <c r="K43" s="1609" t="s">
        <v>831</v>
      </c>
    </row>
    <row r="44" spans="1:11" s="40" customFormat="1" ht="16.5" customHeight="1" thickBot="1">
      <c r="A44" s="599" t="s">
        <v>493</v>
      </c>
      <c r="B44" s="1074">
        <v>9569.565967740005</v>
      </c>
      <c r="C44" s="1074">
        <v>11789.337569459467</v>
      </c>
      <c r="D44" s="1074">
        <v>10650.650215408603</v>
      </c>
      <c r="E44" s="1078">
        <v>13076.563922262008</v>
      </c>
      <c r="F44" s="1077">
        <v>2219.7716017194616</v>
      </c>
      <c r="G44" s="1083"/>
      <c r="H44" s="1078">
        <v>23.196157581258554</v>
      </c>
      <c r="I44" s="1075">
        <v>2425.9137068534055</v>
      </c>
      <c r="J44" s="1076"/>
      <c r="K44" s="1079">
        <v>22.777141843826268</v>
      </c>
    </row>
    <row r="45" spans="1:11" s="40" customFormat="1" ht="16.5" customHeight="1" thickTop="1">
      <c r="A45" s="568" t="s">
        <v>1044</v>
      </c>
      <c r="B45" s="434"/>
      <c r="C45" s="36"/>
      <c r="D45" s="588"/>
      <c r="E45" s="588"/>
      <c r="F45" s="559"/>
      <c r="G45" s="560"/>
      <c r="H45" s="559"/>
      <c r="I45" s="560"/>
      <c r="J45" s="560"/>
      <c r="K45" s="560"/>
    </row>
    <row r="46" spans="1:11" s="40" customFormat="1" ht="16.5" customHeight="1">
      <c r="A46" s="1534" t="s">
        <v>1486</v>
      </c>
      <c r="B46" s="1509"/>
      <c r="C46" s="1510"/>
      <c r="D46" s="588"/>
      <c r="E46" s="588"/>
      <c r="F46" s="559"/>
      <c r="G46" s="560"/>
      <c r="H46" s="559"/>
      <c r="I46" s="560"/>
      <c r="J46" s="560"/>
      <c r="K46" s="560"/>
    </row>
    <row r="47" spans="1:11" s="40" customFormat="1" ht="16.5" customHeight="1">
      <c r="A47" s="1534" t="s">
        <v>1487</v>
      </c>
      <c r="B47" s="1509"/>
      <c r="C47" s="601"/>
      <c r="D47" s="588"/>
      <c r="E47" s="588"/>
      <c r="F47" s="559"/>
      <c r="G47" s="560"/>
      <c r="H47" s="559"/>
      <c r="I47" s="560"/>
      <c r="J47" s="560"/>
      <c r="K47" s="560"/>
    </row>
    <row r="48" spans="4:11" s="40" customFormat="1" ht="16.5" customHeight="1">
      <c r="D48" s="602"/>
      <c r="E48" s="602"/>
      <c r="F48" s="570"/>
      <c r="G48" s="571"/>
      <c r="H48" s="570"/>
      <c r="I48" s="571"/>
      <c r="J48" s="571"/>
      <c r="K48" s="571"/>
    </row>
    <row r="49" spans="4:11" s="40" customFormat="1" ht="16.5" customHeight="1">
      <c r="D49" s="602"/>
      <c r="E49" s="602"/>
      <c r="F49" s="570"/>
      <c r="G49" s="571"/>
      <c r="H49" s="570"/>
      <c r="I49" s="571"/>
      <c r="J49" s="571"/>
      <c r="K49" s="571"/>
    </row>
    <row r="50" spans="1:11" s="40" customFormat="1" ht="16.5" customHeight="1">
      <c r="A50" s="281"/>
      <c r="B50" s="43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81"/>
      <c r="B51" s="43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81"/>
      <c r="B52" s="43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81"/>
      <c r="B53" s="43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81"/>
      <c r="B54" s="43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81"/>
      <c r="B55" s="43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81"/>
      <c r="B56" s="43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81"/>
      <c r="B57" s="43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81"/>
      <c r="B58" s="43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81"/>
      <c r="B59" s="43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81"/>
      <c r="B60" s="43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81"/>
      <c r="B61" s="43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81"/>
      <c r="B62" s="43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81"/>
      <c r="B63" s="43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81"/>
      <c r="B64" s="43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81"/>
      <c r="B65" s="43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81"/>
      <c r="B66" s="43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81"/>
      <c r="B67" s="43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81"/>
      <c r="B68" s="43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81"/>
      <c r="B69" s="43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81"/>
      <c r="B70" s="43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81"/>
      <c r="B71" s="43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81"/>
      <c r="B72" s="43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81"/>
      <c r="B73" s="43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81"/>
      <c r="B74" s="43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81"/>
      <c r="B75" s="43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81"/>
      <c r="B76" s="43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81"/>
      <c r="B77" s="43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81"/>
      <c r="B78" s="43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81"/>
      <c r="B79" s="43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81"/>
      <c r="B80" s="43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81"/>
      <c r="B81" s="43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81"/>
      <c r="B82" s="434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81"/>
      <c r="B83" s="434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81"/>
      <c r="B84" s="434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81"/>
      <c r="B85" s="434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81"/>
      <c r="B86" s="434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81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603"/>
      <c r="B88" s="604"/>
      <c r="C88" s="604"/>
      <c r="D88" s="604"/>
      <c r="E88" s="604"/>
    </row>
    <row r="89" spans="1:5" ht="16.5" customHeight="1">
      <c r="A89" s="603"/>
      <c r="B89" s="605"/>
      <c r="C89" s="605"/>
      <c r="D89" s="605"/>
      <c r="E89" s="605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690" t="s">
        <v>672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</row>
    <row r="2" spans="1:11" ht="15.75">
      <c r="A2" s="1706" t="s">
        <v>1105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</row>
    <row r="3" spans="1:11" s="40" customFormat="1" ht="16.5" customHeight="1" thickBot="1">
      <c r="A3" s="281"/>
      <c r="B3" s="434"/>
      <c r="C3" s="36"/>
      <c r="D3" s="36"/>
      <c r="E3" s="36"/>
      <c r="F3" s="36"/>
      <c r="G3" s="36"/>
      <c r="H3" s="36"/>
      <c r="I3" s="1692" t="s">
        <v>522</v>
      </c>
      <c r="J3" s="1692"/>
      <c r="K3" s="1692"/>
    </row>
    <row r="4" spans="1:11" s="40" customFormat="1" ht="13.5" thickTop="1">
      <c r="A4" s="539"/>
      <c r="B4" s="607">
        <v>2011</v>
      </c>
      <c r="C4" s="607">
        <v>2012</v>
      </c>
      <c r="D4" s="607">
        <v>2012</v>
      </c>
      <c r="E4" s="608">
        <v>2013</v>
      </c>
      <c r="F4" s="1709" t="s">
        <v>1477</v>
      </c>
      <c r="G4" s="1710"/>
      <c r="H4" s="1710"/>
      <c r="I4" s="1710"/>
      <c r="J4" s="1710"/>
      <c r="K4" s="1711"/>
    </row>
    <row r="5" spans="1:11" s="40" customFormat="1" ht="12.75">
      <c r="A5" s="135" t="s">
        <v>398</v>
      </c>
      <c r="B5" s="590" t="s">
        <v>1024</v>
      </c>
      <c r="C5" s="590" t="s">
        <v>645</v>
      </c>
      <c r="D5" s="590" t="s">
        <v>1025</v>
      </c>
      <c r="E5" s="606" t="s">
        <v>1476</v>
      </c>
      <c r="F5" s="1703" t="s">
        <v>520</v>
      </c>
      <c r="G5" s="1704"/>
      <c r="H5" s="1705"/>
      <c r="I5" s="1703" t="s">
        <v>365</v>
      </c>
      <c r="J5" s="1704"/>
      <c r="K5" s="1712"/>
    </row>
    <row r="6" spans="1:11" s="40" customFormat="1" ht="12.75">
      <c r="A6" s="135"/>
      <c r="B6" s="590"/>
      <c r="C6" s="590"/>
      <c r="D6" s="590"/>
      <c r="E6" s="606"/>
      <c r="F6" s="580" t="s">
        <v>484</v>
      </c>
      <c r="G6" s="581" t="s">
        <v>481</v>
      </c>
      <c r="H6" s="582" t="s">
        <v>473</v>
      </c>
      <c r="I6" s="583" t="s">
        <v>484</v>
      </c>
      <c r="J6" s="581" t="s">
        <v>481</v>
      </c>
      <c r="K6" s="584" t="s">
        <v>473</v>
      </c>
    </row>
    <row r="7" spans="1:11" s="40" customFormat="1" ht="16.5" customHeight="1">
      <c r="A7" s="557" t="s">
        <v>501</v>
      </c>
      <c r="B7" s="1095">
        <v>81554.29543854</v>
      </c>
      <c r="C7" s="1095">
        <v>82692.11944778297</v>
      </c>
      <c r="D7" s="1095">
        <v>75398.914721566</v>
      </c>
      <c r="E7" s="1096">
        <v>79678.14896190788</v>
      </c>
      <c r="F7" s="1535">
        <v>1137.824009242977</v>
      </c>
      <c r="G7" s="1536"/>
      <c r="H7" s="1537">
        <v>1.3951736117939377</v>
      </c>
      <c r="I7" s="1538">
        <v>4279.234240341873</v>
      </c>
      <c r="J7" s="1539"/>
      <c r="K7" s="1540">
        <v>5.675458666937422</v>
      </c>
    </row>
    <row r="8" spans="1:11" s="40" customFormat="1" ht="16.5" customHeight="1">
      <c r="A8" s="558" t="s">
        <v>1079</v>
      </c>
      <c r="B8" s="1098">
        <v>3364.2019999999998</v>
      </c>
      <c r="C8" s="1098">
        <v>4188.57333305</v>
      </c>
      <c r="D8" s="1098">
        <v>4485.190546394001</v>
      </c>
      <c r="E8" s="1099">
        <v>5280.074249540001</v>
      </c>
      <c r="F8" s="1541">
        <v>824.37133305</v>
      </c>
      <c r="G8" s="1542"/>
      <c r="H8" s="1543">
        <v>24.50421624652741</v>
      </c>
      <c r="I8" s="1544">
        <v>794.8837031459998</v>
      </c>
      <c r="J8" s="1545"/>
      <c r="K8" s="1546">
        <v>17.722406549373236</v>
      </c>
    </row>
    <row r="9" spans="1:11" s="40" customFormat="1" ht="16.5" customHeight="1">
      <c r="A9" s="558" t="s">
        <v>1080</v>
      </c>
      <c r="B9" s="1098">
        <v>3364.2019999999998</v>
      </c>
      <c r="C9" s="1098">
        <v>4188.57333305</v>
      </c>
      <c r="D9" s="1098">
        <v>4485.190546394001</v>
      </c>
      <c r="E9" s="1099">
        <v>5280.074249540001</v>
      </c>
      <c r="F9" s="1541">
        <v>824.37133305</v>
      </c>
      <c r="G9" s="1542"/>
      <c r="H9" s="1543">
        <v>24.50421624652741</v>
      </c>
      <c r="I9" s="1544">
        <v>794.8837031459998</v>
      </c>
      <c r="J9" s="1545"/>
      <c r="K9" s="1546">
        <v>17.722406549373236</v>
      </c>
    </row>
    <row r="10" spans="1:11" s="40" customFormat="1" ht="16.5" customHeight="1">
      <c r="A10" s="558" t="s">
        <v>1081</v>
      </c>
      <c r="B10" s="1098">
        <v>0</v>
      </c>
      <c r="C10" s="1098">
        <v>0</v>
      </c>
      <c r="D10" s="1098">
        <v>0</v>
      </c>
      <c r="E10" s="1099">
        <v>0</v>
      </c>
      <c r="F10" s="1541">
        <v>0</v>
      </c>
      <c r="G10" s="1542"/>
      <c r="H10" s="1547" t="s">
        <v>831</v>
      </c>
      <c r="I10" s="1544">
        <v>0</v>
      </c>
      <c r="J10" s="1545"/>
      <c r="K10" s="1548" t="s">
        <v>831</v>
      </c>
    </row>
    <row r="11" spans="1:11" s="40" customFormat="1" ht="16.5" customHeight="1">
      <c r="A11" s="558" t="s">
        <v>1082</v>
      </c>
      <c r="B11" s="1098">
        <v>30253.40149187</v>
      </c>
      <c r="C11" s="1098">
        <v>34457.440379712985</v>
      </c>
      <c r="D11" s="1098">
        <v>34158.91159103002</v>
      </c>
      <c r="E11" s="1099">
        <v>36344.20080613789</v>
      </c>
      <c r="F11" s="1541">
        <v>4204.038887842984</v>
      </c>
      <c r="G11" s="1542"/>
      <c r="H11" s="1543">
        <v>13.896086656479719</v>
      </c>
      <c r="I11" s="1544">
        <v>2185.2892151078704</v>
      </c>
      <c r="J11" s="1545"/>
      <c r="K11" s="1546">
        <v>6.397420507044838</v>
      </c>
    </row>
    <row r="12" spans="1:11" s="40" customFormat="1" ht="16.5" customHeight="1">
      <c r="A12" s="558" t="s">
        <v>1080</v>
      </c>
      <c r="B12" s="1098">
        <v>30253.00149187</v>
      </c>
      <c r="C12" s="1098">
        <v>34457.440379712985</v>
      </c>
      <c r="D12" s="1098">
        <v>34158.91159103002</v>
      </c>
      <c r="E12" s="1099">
        <v>36344.20080613789</v>
      </c>
      <c r="F12" s="1541">
        <v>4204.438887842985</v>
      </c>
      <c r="G12" s="1542"/>
      <c r="H12" s="1543">
        <v>13.89759257101435</v>
      </c>
      <c r="I12" s="1544">
        <v>2185.2892151078704</v>
      </c>
      <c r="J12" s="1545"/>
      <c r="K12" s="1546">
        <v>6.397420507044838</v>
      </c>
    </row>
    <row r="13" spans="1:11" s="40" customFormat="1" ht="16.5" customHeight="1">
      <c r="A13" s="558" t="s">
        <v>1081</v>
      </c>
      <c r="B13" s="1098">
        <v>0.4</v>
      </c>
      <c r="C13" s="1098">
        <v>0</v>
      </c>
      <c r="D13" s="1098">
        <v>0</v>
      </c>
      <c r="E13" s="1099">
        <v>0</v>
      </c>
      <c r="F13" s="1541">
        <v>-0.4</v>
      </c>
      <c r="G13" s="1542"/>
      <c r="H13" s="1543">
        <v>-100</v>
      </c>
      <c r="I13" s="1544">
        <v>0</v>
      </c>
      <c r="J13" s="1545"/>
      <c r="K13" s="1548" t="s">
        <v>831</v>
      </c>
    </row>
    <row r="14" spans="1:11" s="40" customFormat="1" ht="16.5" customHeight="1">
      <c r="A14" s="558" t="s">
        <v>1083</v>
      </c>
      <c r="B14" s="1098">
        <v>45885.98294666999</v>
      </c>
      <c r="C14" s="1098">
        <v>42860.73912496999</v>
      </c>
      <c r="D14" s="1098">
        <v>36066.142360432</v>
      </c>
      <c r="E14" s="1099">
        <v>37180.54657094999</v>
      </c>
      <c r="F14" s="1541">
        <v>-3025.2438217000017</v>
      </c>
      <c r="G14" s="1542"/>
      <c r="H14" s="1543">
        <v>-6.592958518979591</v>
      </c>
      <c r="I14" s="1544">
        <v>1114.4042105179906</v>
      </c>
      <c r="J14" s="1545"/>
      <c r="K14" s="1546">
        <v>3.089890233840474</v>
      </c>
    </row>
    <row r="15" spans="1:11" s="40" customFormat="1" ht="16.5" customHeight="1">
      <c r="A15" s="558" t="s">
        <v>1080</v>
      </c>
      <c r="B15" s="1098">
        <v>45884.682946669986</v>
      </c>
      <c r="C15" s="1098">
        <v>42860.73912496999</v>
      </c>
      <c r="D15" s="1098">
        <v>36066.142360432</v>
      </c>
      <c r="E15" s="1099">
        <v>37180.54657094999</v>
      </c>
      <c r="F15" s="1541">
        <v>-3023.943821699999</v>
      </c>
      <c r="G15" s="1542"/>
      <c r="H15" s="1543">
        <v>-6.590312120527482</v>
      </c>
      <c r="I15" s="1544">
        <v>1114.4042105179906</v>
      </c>
      <c r="J15" s="1545"/>
      <c r="K15" s="1546">
        <v>3.089890233840474</v>
      </c>
    </row>
    <row r="16" spans="1:11" s="40" customFormat="1" ht="16.5" customHeight="1">
      <c r="A16" s="558" t="s">
        <v>1081</v>
      </c>
      <c r="B16" s="1098">
        <v>1.3</v>
      </c>
      <c r="C16" s="1098">
        <v>0</v>
      </c>
      <c r="D16" s="1098">
        <v>0</v>
      </c>
      <c r="E16" s="1099">
        <v>0</v>
      </c>
      <c r="F16" s="1541">
        <v>-1.3</v>
      </c>
      <c r="G16" s="1542"/>
      <c r="H16" s="1543">
        <v>-100</v>
      </c>
      <c r="I16" s="1544">
        <v>0</v>
      </c>
      <c r="J16" s="1545"/>
      <c r="K16" s="1548" t="s">
        <v>831</v>
      </c>
    </row>
    <row r="17" spans="1:11" s="40" customFormat="1" ht="16.5" customHeight="1">
      <c r="A17" s="558" t="s">
        <v>1084</v>
      </c>
      <c r="B17" s="1098">
        <v>2006.2570000000003</v>
      </c>
      <c r="C17" s="1098">
        <v>1139.9542194500002</v>
      </c>
      <c r="D17" s="1098">
        <v>645.79945111</v>
      </c>
      <c r="E17" s="1099">
        <v>831.9310523</v>
      </c>
      <c r="F17" s="1541">
        <v>-866.3027805500001</v>
      </c>
      <c r="G17" s="1542"/>
      <c r="H17" s="1543">
        <v>-43.18005024032315</v>
      </c>
      <c r="I17" s="1544">
        <v>186.13160119000008</v>
      </c>
      <c r="J17" s="1545"/>
      <c r="K17" s="1546">
        <v>28.821889035377335</v>
      </c>
    </row>
    <row r="18" spans="1:11" s="40" customFormat="1" ht="16.5" customHeight="1">
      <c r="A18" s="558" t="s">
        <v>1080</v>
      </c>
      <c r="B18" s="1098">
        <v>2006.2570000000003</v>
      </c>
      <c r="C18" s="1098">
        <v>1139.9542194500002</v>
      </c>
      <c r="D18" s="1098">
        <v>645.79945111</v>
      </c>
      <c r="E18" s="1099">
        <v>831.9310523</v>
      </c>
      <c r="F18" s="1541">
        <v>-866.3027805500001</v>
      </c>
      <c r="G18" s="1542"/>
      <c r="H18" s="1543">
        <v>-43.18005024032315</v>
      </c>
      <c r="I18" s="1544">
        <v>186.13160119000008</v>
      </c>
      <c r="J18" s="1545"/>
      <c r="K18" s="1546">
        <v>28.821889035377335</v>
      </c>
    </row>
    <row r="19" spans="1:11" s="40" customFormat="1" ht="16.5" customHeight="1">
      <c r="A19" s="558" t="s">
        <v>1081</v>
      </c>
      <c r="B19" s="1098">
        <v>0</v>
      </c>
      <c r="C19" s="1098">
        <v>0</v>
      </c>
      <c r="D19" s="1098">
        <v>0</v>
      </c>
      <c r="E19" s="1099">
        <v>0</v>
      </c>
      <c r="F19" s="1541">
        <v>0</v>
      </c>
      <c r="G19" s="1542"/>
      <c r="H19" s="1547" t="s">
        <v>831</v>
      </c>
      <c r="I19" s="1544">
        <v>0</v>
      </c>
      <c r="J19" s="1545"/>
      <c r="K19" s="1548" t="s">
        <v>831</v>
      </c>
    </row>
    <row r="20" spans="1:11" s="40" customFormat="1" ht="16.5" customHeight="1">
      <c r="A20" s="558" t="s">
        <v>1085</v>
      </c>
      <c r="B20" s="1098">
        <v>44.452</v>
      </c>
      <c r="C20" s="1098">
        <v>45.4123906</v>
      </c>
      <c r="D20" s="1098">
        <v>42.87077260000001</v>
      </c>
      <c r="E20" s="1099">
        <v>41.39628298</v>
      </c>
      <c r="F20" s="1541">
        <v>0.9603906000000038</v>
      </c>
      <c r="G20" s="1542"/>
      <c r="H20" s="1543">
        <v>2.160511563034293</v>
      </c>
      <c r="I20" s="1544">
        <v>-1.474489620000007</v>
      </c>
      <c r="J20" s="1545"/>
      <c r="K20" s="1546">
        <v>-3.4393819625261584</v>
      </c>
    </row>
    <row r="21" spans="1:11" s="40" customFormat="1" ht="16.5" customHeight="1">
      <c r="A21" s="557" t="s">
        <v>523</v>
      </c>
      <c r="B21" s="1094">
        <v>647.5</v>
      </c>
      <c r="C21" s="1094">
        <v>9</v>
      </c>
      <c r="D21" s="1094">
        <v>0</v>
      </c>
      <c r="E21" s="1097">
        <v>0</v>
      </c>
      <c r="F21" s="1535">
        <v>-638.5</v>
      </c>
      <c r="G21" s="1536"/>
      <c r="H21" s="1537">
        <v>-98.61003861003861</v>
      </c>
      <c r="I21" s="1538">
        <v>0</v>
      </c>
      <c r="J21" s="1549"/>
      <c r="K21" s="1550" t="s">
        <v>831</v>
      </c>
    </row>
    <row r="22" spans="1:11" s="40" customFormat="1" ht="16.5" customHeight="1">
      <c r="A22" s="557" t="s">
        <v>504</v>
      </c>
      <c r="B22" s="1094">
        <v>0</v>
      </c>
      <c r="C22" s="1094">
        <v>0</v>
      </c>
      <c r="D22" s="1094">
        <v>0</v>
      </c>
      <c r="E22" s="1097">
        <v>0</v>
      </c>
      <c r="F22" s="1535">
        <v>0</v>
      </c>
      <c r="G22" s="1536"/>
      <c r="H22" s="1551" t="s">
        <v>831</v>
      </c>
      <c r="I22" s="1538">
        <v>0</v>
      </c>
      <c r="J22" s="1549"/>
      <c r="K22" s="1550" t="s">
        <v>831</v>
      </c>
    </row>
    <row r="23" spans="1:11" s="40" customFormat="1" ht="16.5" customHeight="1">
      <c r="A23" s="595" t="s">
        <v>505</v>
      </c>
      <c r="B23" s="1094">
        <v>36376.453531654726</v>
      </c>
      <c r="C23" s="1094">
        <v>40484.75229859779</v>
      </c>
      <c r="D23" s="1094">
        <v>34288.56498500352</v>
      </c>
      <c r="E23" s="1097">
        <v>35887.96150412555</v>
      </c>
      <c r="F23" s="1535">
        <v>4108.298766943066</v>
      </c>
      <c r="G23" s="1536"/>
      <c r="H23" s="1537">
        <v>11.293840845062126</v>
      </c>
      <c r="I23" s="1538">
        <v>1599.396519122034</v>
      </c>
      <c r="J23" s="1549"/>
      <c r="K23" s="1540">
        <v>4.664518680853362</v>
      </c>
    </row>
    <row r="24" spans="1:11" s="40" customFormat="1" ht="16.5" customHeight="1">
      <c r="A24" s="596" t="s">
        <v>506</v>
      </c>
      <c r="B24" s="1098">
        <v>19404.109</v>
      </c>
      <c r="C24" s="1098">
        <v>19986.225704300006</v>
      </c>
      <c r="D24" s="1098">
        <v>17433.96506873</v>
      </c>
      <c r="E24" s="1099">
        <v>17704.905839359995</v>
      </c>
      <c r="F24" s="1541">
        <v>582.116704300006</v>
      </c>
      <c r="G24" s="1542"/>
      <c r="H24" s="1543">
        <v>2.999966163352339</v>
      </c>
      <c r="I24" s="1544">
        <v>270.9407706299935</v>
      </c>
      <c r="J24" s="1545"/>
      <c r="K24" s="1546">
        <v>1.554097243867717</v>
      </c>
    </row>
    <row r="25" spans="1:11" s="40" customFormat="1" ht="16.5" customHeight="1">
      <c r="A25" s="596" t="s">
        <v>507</v>
      </c>
      <c r="B25" s="1098">
        <v>7773.542423722001</v>
      </c>
      <c r="C25" s="1098">
        <v>8751.168312204947</v>
      </c>
      <c r="D25" s="1098">
        <v>5044.361731928536</v>
      </c>
      <c r="E25" s="1099">
        <v>7667.899111022296</v>
      </c>
      <c r="F25" s="1541">
        <v>977.6258884829458</v>
      </c>
      <c r="G25" s="1542"/>
      <c r="H25" s="1543">
        <v>12.57632409002606</v>
      </c>
      <c r="I25" s="1544">
        <v>2623.53737909376</v>
      </c>
      <c r="J25" s="1545"/>
      <c r="K25" s="1546">
        <v>52.00930303011283</v>
      </c>
    </row>
    <row r="26" spans="1:11" s="40" customFormat="1" ht="16.5" customHeight="1">
      <c r="A26" s="596" t="s">
        <v>508</v>
      </c>
      <c r="B26" s="1098">
        <v>9198.802107932726</v>
      </c>
      <c r="C26" s="1098">
        <v>11747.35828209284</v>
      </c>
      <c r="D26" s="1098">
        <v>11810.238184344982</v>
      </c>
      <c r="E26" s="1099">
        <v>10515.15655374326</v>
      </c>
      <c r="F26" s="1541">
        <v>2548.556174160114</v>
      </c>
      <c r="G26" s="1542"/>
      <c r="H26" s="1543">
        <v>27.705304932718665</v>
      </c>
      <c r="I26" s="1544">
        <v>-1295.0816306017223</v>
      </c>
      <c r="J26" s="1545"/>
      <c r="K26" s="1546">
        <v>-10.965753699348866</v>
      </c>
    </row>
    <row r="27" spans="1:11" s="40" customFormat="1" ht="16.5" customHeight="1">
      <c r="A27" s="597" t="s">
        <v>1086</v>
      </c>
      <c r="B27" s="1103">
        <v>118578.24897019472</v>
      </c>
      <c r="C27" s="1103">
        <v>123185.87174638076</v>
      </c>
      <c r="D27" s="1103">
        <v>109687.47970656952</v>
      </c>
      <c r="E27" s="1104">
        <v>115566.11046603342</v>
      </c>
      <c r="F27" s="1552">
        <v>4607.6227761860355</v>
      </c>
      <c r="G27" s="1553"/>
      <c r="H27" s="1554">
        <v>3.885723407287104</v>
      </c>
      <c r="I27" s="1555">
        <v>5878.630759463907</v>
      </c>
      <c r="J27" s="1556"/>
      <c r="K27" s="1557">
        <v>5.359436441779981</v>
      </c>
    </row>
    <row r="28" spans="1:11" s="40" customFormat="1" ht="16.5" customHeight="1">
      <c r="A28" s="557" t="s">
        <v>1087</v>
      </c>
      <c r="B28" s="1094">
        <v>4870.44318998</v>
      </c>
      <c r="C28" s="1094">
        <v>5492.182740420003</v>
      </c>
      <c r="D28" s="1094">
        <v>7457.401917009999</v>
      </c>
      <c r="E28" s="1097">
        <v>6956.29483064</v>
      </c>
      <c r="F28" s="1535">
        <v>621.7395504400029</v>
      </c>
      <c r="G28" s="1536"/>
      <c r="H28" s="1537">
        <v>12.76556416301318</v>
      </c>
      <c r="I28" s="1538">
        <v>-501.1070863699988</v>
      </c>
      <c r="J28" s="1549"/>
      <c r="K28" s="1540">
        <v>-6.719593391191589</v>
      </c>
    </row>
    <row r="29" spans="1:11" s="40" customFormat="1" ht="16.5" customHeight="1">
      <c r="A29" s="558" t="s">
        <v>1088</v>
      </c>
      <c r="B29" s="1098">
        <v>1218.1860000000001</v>
      </c>
      <c r="C29" s="1098">
        <v>1276.6611638400022</v>
      </c>
      <c r="D29" s="1098">
        <v>1349.367816819999</v>
      </c>
      <c r="E29" s="1099">
        <v>1154.693653570001</v>
      </c>
      <c r="F29" s="1541">
        <v>58.4751638400021</v>
      </c>
      <c r="G29" s="1542"/>
      <c r="H29" s="1543">
        <v>4.800183538474592</v>
      </c>
      <c r="I29" s="1544">
        <v>-194.67416324999795</v>
      </c>
      <c r="J29" s="1545"/>
      <c r="K29" s="1546">
        <v>-14.427064349939716</v>
      </c>
    </row>
    <row r="30" spans="1:11" s="40" customFormat="1" ht="16.5" customHeight="1">
      <c r="A30" s="558" t="s">
        <v>1089</v>
      </c>
      <c r="B30" s="1098">
        <v>3550.39618998</v>
      </c>
      <c r="C30" s="1098">
        <v>4147.48638432</v>
      </c>
      <c r="D30" s="1098">
        <v>6064.78048169</v>
      </c>
      <c r="E30" s="1099">
        <v>5730.72343466</v>
      </c>
      <c r="F30" s="1541">
        <v>597.0901943399999</v>
      </c>
      <c r="G30" s="1542"/>
      <c r="H30" s="1543">
        <v>16.81756520652878</v>
      </c>
      <c r="I30" s="1544">
        <v>-334.0570470299999</v>
      </c>
      <c r="J30" s="1545"/>
      <c r="K30" s="1546">
        <v>-5.508147377115161</v>
      </c>
    </row>
    <row r="31" spans="1:11" s="40" customFormat="1" ht="16.5" customHeight="1">
      <c r="A31" s="558" t="s">
        <v>1090</v>
      </c>
      <c r="B31" s="1098">
        <v>1.668</v>
      </c>
      <c r="C31" s="1098">
        <v>0.76543</v>
      </c>
      <c r="D31" s="1098">
        <v>22.103844999999996</v>
      </c>
      <c r="E31" s="1099">
        <v>0.4759689999999999</v>
      </c>
      <c r="F31" s="1541">
        <v>-0.9025699999999999</v>
      </c>
      <c r="G31" s="1542"/>
      <c r="H31" s="1543">
        <v>-54.11091127098321</v>
      </c>
      <c r="I31" s="1544">
        <v>-21.627875999999997</v>
      </c>
      <c r="J31" s="1545"/>
      <c r="K31" s="1546">
        <v>-97.8466687583088</v>
      </c>
    </row>
    <row r="32" spans="1:11" s="40" customFormat="1" ht="16.5" customHeight="1">
      <c r="A32" s="558" t="s">
        <v>1091</v>
      </c>
      <c r="B32" s="1098">
        <v>99.291</v>
      </c>
      <c r="C32" s="1098">
        <v>46.10976226</v>
      </c>
      <c r="D32" s="1098">
        <v>18.394195499999995</v>
      </c>
      <c r="E32" s="1099">
        <v>45.95576225999999</v>
      </c>
      <c r="F32" s="1541">
        <v>-53.18123774</v>
      </c>
      <c r="G32" s="1542"/>
      <c r="H32" s="1543">
        <v>-53.56098512453295</v>
      </c>
      <c r="I32" s="1544">
        <v>27.561566759999998</v>
      </c>
      <c r="J32" s="1545"/>
      <c r="K32" s="1546">
        <v>149.8383920079571</v>
      </c>
    </row>
    <row r="33" spans="1:11" s="40" customFormat="1" ht="16.5" customHeight="1">
      <c r="A33" s="558" t="s">
        <v>1092</v>
      </c>
      <c r="B33" s="1098">
        <v>0.9019999999999999</v>
      </c>
      <c r="C33" s="1098">
        <v>21.16</v>
      </c>
      <c r="D33" s="1098">
        <v>2.755578</v>
      </c>
      <c r="E33" s="1099">
        <v>24.446011149999997</v>
      </c>
      <c r="F33" s="1541">
        <v>20.258</v>
      </c>
      <c r="G33" s="1542"/>
      <c r="H33" s="1543">
        <v>2245.89800443459</v>
      </c>
      <c r="I33" s="1544">
        <v>21.690433149999997</v>
      </c>
      <c r="J33" s="1545"/>
      <c r="K33" s="1546">
        <v>787.1464044929957</v>
      </c>
    </row>
    <row r="34" spans="1:11" s="40" customFormat="1" ht="16.5" customHeight="1">
      <c r="A34" s="585" t="s">
        <v>1093</v>
      </c>
      <c r="B34" s="1094">
        <v>106267.68502757</v>
      </c>
      <c r="C34" s="1094">
        <v>106220.11555473902</v>
      </c>
      <c r="D34" s="1094">
        <v>95026.24147052784</v>
      </c>
      <c r="E34" s="1097">
        <v>101480.68692286438</v>
      </c>
      <c r="F34" s="1535">
        <v>-47.56947283097543</v>
      </c>
      <c r="G34" s="1536"/>
      <c r="H34" s="1537">
        <v>-0.04476381772938221</v>
      </c>
      <c r="I34" s="1538">
        <v>6454.445452336542</v>
      </c>
      <c r="J34" s="1549"/>
      <c r="K34" s="1540">
        <v>6.792276904204796</v>
      </c>
    </row>
    <row r="35" spans="1:11" s="40" customFormat="1" ht="16.5" customHeight="1">
      <c r="A35" s="558" t="s">
        <v>1094</v>
      </c>
      <c r="B35" s="1098">
        <v>2487.068</v>
      </c>
      <c r="C35" s="1098">
        <v>2377.7</v>
      </c>
      <c r="D35" s="1098">
        <v>3537</v>
      </c>
      <c r="E35" s="1099">
        <v>3095.3</v>
      </c>
      <c r="F35" s="1541">
        <v>-109.3680000000004</v>
      </c>
      <c r="G35" s="1542"/>
      <c r="H35" s="1543">
        <v>-4.397467218427497</v>
      </c>
      <c r="I35" s="1544">
        <v>-441.7</v>
      </c>
      <c r="J35" s="1545"/>
      <c r="K35" s="1546">
        <v>-12.487984167373476</v>
      </c>
    </row>
    <row r="36" spans="1:11" s="40" customFormat="1" ht="16.5" customHeight="1">
      <c r="A36" s="558" t="s">
        <v>1095</v>
      </c>
      <c r="B36" s="1098">
        <v>22.221</v>
      </c>
      <c r="C36" s="1098">
        <v>30.652752680000003</v>
      </c>
      <c r="D36" s="1098">
        <v>26.047451530000004</v>
      </c>
      <c r="E36" s="1099">
        <v>45.027538850000006</v>
      </c>
      <c r="F36" s="1541">
        <v>8.431752680000002</v>
      </c>
      <c r="G36" s="1542"/>
      <c r="H36" s="1543">
        <v>37.94497403357186</v>
      </c>
      <c r="I36" s="1544">
        <v>18.980087320000003</v>
      </c>
      <c r="J36" s="1545"/>
      <c r="K36" s="1546">
        <v>72.86734864691002</v>
      </c>
    </row>
    <row r="37" spans="1:11" s="40" customFormat="1" ht="16.5" customHeight="1">
      <c r="A37" s="561" t="s">
        <v>1096</v>
      </c>
      <c r="B37" s="1098">
        <v>17803.556999999997</v>
      </c>
      <c r="C37" s="1098">
        <v>18344.157270546035</v>
      </c>
      <c r="D37" s="1098">
        <v>22847.119297042478</v>
      </c>
      <c r="E37" s="1099">
        <v>19313.088262501242</v>
      </c>
      <c r="F37" s="1541">
        <v>540.6002705460378</v>
      </c>
      <c r="G37" s="1542"/>
      <c r="H37" s="1543">
        <v>3.036473388694393</v>
      </c>
      <c r="I37" s="1544">
        <v>-3534.0310345412363</v>
      </c>
      <c r="J37" s="1545"/>
      <c r="K37" s="1546">
        <v>-15.468169043957813</v>
      </c>
    </row>
    <row r="38" spans="1:11" s="40" customFormat="1" ht="16.5" customHeight="1">
      <c r="A38" s="598" t="s">
        <v>1097</v>
      </c>
      <c r="B38" s="1098">
        <v>407.81600000000003</v>
      </c>
      <c r="C38" s="1098">
        <v>579.1771242564382</v>
      </c>
      <c r="D38" s="1098">
        <v>322.48135110000004</v>
      </c>
      <c r="E38" s="1099">
        <v>382.22419134164386</v>
      </c>
      <c r="F38" s="1541">
        <v>171.3611242564382</v>
      </c>
      <c r="G38" s="1542"/>
      <c r="H38" s="1543">
        <v>42.0192253997975</v>
      </c>
      <c r="I38" s="1544">
        <v>59.74284024164382</v>
      </c>
      <c r="J38" s="1545"/>
      <c r="K38" s="1546">
        <v>18.52598298718918</v>
      </c>
    </row>
    <row r="39" spans="1:11" s="40" customFormat="1" ht="16.5" customHeight="1">
      <c r="A39" s="598" t="s">
        <v>1098</v>
      </c>
      <c r="B39" s="1098">
        <v>17395.740999999998</v>
      </c>
      <c r="C39" s="1098">
        <v>17764.980146289596</v>
      </c>
      <c r="D39" s="1098">
        <v>22524.63794594248</v>
      </c>
      <c r="E39" s="1099">
        <v>18930.864071159598</v>
      </c>
      <c r="F39" s="1541">
        <v>369.23914628959756</v>
      </c>
      <c r="G39" s="1542"/>
      <c r="H39" s="1543">
        <v>2.122583604168386</v>
      </c>
      <c r="I39" s="1544">
        <v>-3593.7738747828807</v>
      </c>
      <c r="J39" s="1545"/>
      <c r="K39" s="1546">
        <v>-15.954857447243686</v>
      </c>
    </row>
    <row r="40" spans="1:11" s="40" customFormat="1" ht="16.5" customHeight="1">
      <c r="A40" s="558" t="s">
        <v>1099</v>
      </c>
      <c r="B40" s="1098">
        <v>85954.83902757001</v>
      </c>
      <c r="C40" s="1098">
        <v>85467.60553151299</v>
      </c>
      <c r="D40" s="1098">
        <v>68616.07472195536</v>
      </c>
      <c r="E40" s="1099">
        <v>79027.27112151314</v>
      </c>
      <c r="F40" s="1541">
        <v>-487.23349605701515</v>
      </c>
      <c r="G40" s="1542"/>
      <c r="H40" s="1543">
        <v>-0.5668482444609488</v>
      </c>
      <c r="I40" s="1544">
        <v>10411.196399557783</v>
      </c>
      <c r="J40" s="1545"/>
      <c r="K40" s="1546">
        <v>15.173115690085476</v>
      </c>
    </row>
    <row r="41" spans="1:11" s="40" customFormat="1" ht="16.5" customHeight="1">
      <c r="A41" s="561" t="s">
        <v>1100</v>
      </c>
      <c r="B41" s="1098">
        <v>84069.54702757</v>
      </c>
      <c r="C41" s="1098">
        <v>81485.64068862997</v>
      </c>
      <c r="D41" s="1098">
        <v>65287.467435280014</v>
      </c>
      <c r="E41" s="1099">
        <v>74380.83494859302</v>
      </c>
      <c r="F41" s="1541">
        <v>-2583.90633894004</v>
      </c>
      <c r="G41" s="1542"/>
      <c r="H41" s="1543">
        <v>-3.073534270492342</v>
      </c>
      <c r="I41" s="1544">
        <v>9093.36751331301</v>
      </c>
      <c r="J41" s="1545"/>
      <c r="K41" s="1546">
        <v>13.928197662633087</v>
      </c>
    </row>
    <row r="42" spans="1:11" s="40" customFormat="1" ht="16.5" customHeight="1">
      <c r="A42" s="561" t="s">
        <v>1101</v>
      </c>
      <c r="B42" s="1098">
        <v>1885.2920000000001</v>
      </c>
      <c r="C42" s="1098">
        <v>3981.964842883031</v>
      </c>
      <c r="D42" s="1098">
        <v>3328.6072866753434</v>
      </c>
      <c r="E42" s="1099">
        <v>4646.43617292012</v>
      </c>
      <c r="F42" s="1541">
        <v>2096.672842883031</v>
      </c>
      <c r="G42" s="1542"/>
      <c r="H42" s="1543">
        <v>111.21210098398716</v>
      </c>
      <c r="I42" s="1544">
        <v>1317.8288862447766</v>
      </c>
      <c r="J42" s="1545"/>
      <c r="K42" s="1546">
        <v>39.590999260265434</v>
      </c>
    </row>
    <row r="43" spans="1:11" s="40" customFormat="1" ht="16.5" customHeight="1">
      <c r="A43" s="562" t="s">
        <v>1102</v>
      </c>
      <c r="B43" s="1105">
        <v>0</v>
      </c>
      <c r="C43" s="1105">
        <v>0</v>
      </c>
      <c r="D43" s="1105">
        <v>0</v>
      </c>
      <c r="E43" s="1100">
        <v>0</v>
      </c>
      <c r="F43" s="1558">
        <v>0</v>
      </c>
      <c r="G43" s="1559"/>
      <c r="H43" s="1560" t="s">
        <v>831</v>
      </c>
      <c r="I43" s="1561">
        <v>0</v>
      </c>
      <c r="J43" s="1562"/>
      <c r="K43" s="1563" t="s">
        <v>831</v>
      </c>
    </row>
    <row r="44" spans="1:11" s="40" customFormat="1" ht="16.5" customHeight="1" thickBot="1">
      <c r="A44" s="599" t="s">
        <v>493</v>
      </c>
      <c r="B44" s="1101">
        <v>7440.077726190001</v>
      </c>
      <c r="C44" s="1101">
        <v>11473.569894632032</v>
      </c>
      <c r="D44" s="1101">
        <v>7203.8366401880985</v>
      </c>
      <c r="E44" s="1102">
        <v>7129.12870070318</v>
      </c>
      <c r="F44" s="1564">
        <v>4033.4921684420306</v>
      </c>
      <c r="G44" s="1565"/>
      <c r="H44" s="1566">
        <v>54.21303804721872</v>
      </c>
      <c r="I44" s="1567">
        <v>-74.70793948491882</v>
      </c>
      <c r="J44" s="1568"/>
      <c r="K44" s="1569">
        <v>-1.0370576571398784</v>
      </c>
    </row>
    <row r="45" spans="1:11" s="40" customFormat="1" ht="16.5" customHeight="1" thickTop="1">
      <c r="A45" s="568" t="s">
        <v>1044</v>
      </c>
      <c r="B45" s="434"/>
      <c r="C45" s="36"/>
      <c r="D45" s="588"/>
      <c r="E45" s="588"/>
      <c r="F45" s="559"/>
      <c r="G45" s="560"/>
      <c r="H45" s="559"/>
      <c r="I45" s="560"/>
      <c r="J45" s="560"/>
      <c r="K45" s="560"/>
    </row>
    <row r="46" spans="1:11" s="40" customFormat="1" ht="16.5" customHeight="1">
      <c r="A46" s="1534" t="s">
        <v>97</v>
      </c>
      <c r="B46" s="1509"/>
      <c r="C46" s="1510"/>
      <c r="D46" s="588"/>
      <c r="E46" s="588"/>
      <c r="F46" s="559"/>
      <c r="G46" s="560"/>
      <c r="H46" s="559"/>
      <c r="I46" s="560"/>
      <c r="J46" s="560"/>
      <c r="K46" s="560"/>
    </row>
    <row r="47" spans="1:11" s="40" customFormat="1" ht="16.5" customHeight="1">
      <c r="A47" s="1534" t="s">
        <v>1488</v>
      </c>
      <c r="B47" s="1509"/>
      <c r="C47" s="601"/>
      <c r="D47" s="588"/>
      <c r="E47" s="588"/>
      <c r="F47" s="559"/>
      <c r="G47" s="560"/>
      <c r="H47" s="559"/>
      <c r="I47" s="560"/>
      <c r="J47" s="560"/>
      <c r="K47" s="560"/>
    </row>
    <row r="48" spans="4:11" s="40" customFormat="1" ht="16.5" customHeight="1">
      <c r="D48" s="601"/>
      <c r="E48" s="601"/>
      <c r="F48" s="601"/>
      <c r="G48" s="601"/>
      <c r="H48" s="601"/>
      <c r="I48" s="601"/>
      <c r="J48" s="601"/>
      <c r="K48" s="601"/>
    </row>
    <row r="49" spans="4:11" s="40" customFormat="1" ht="16.5" customHeight="1">
      <c r="D49" s="601"/>
      <c r="E49" s="601"/>
      <c r="F49" s="601"/>
      <c r="G49" s="601"/>
      <c r="H49" s="601"/>
      <c r="I49" s="601"/>
      <c r="J49" s="601"/>
      <c r="K49" s="601"/>
    </row>
    <row r="50" spans="1:11" s="40" customFormat="1" ht="16.5" customHeight="1">
      <c r="A50" s="281"/>
      <c r="B50" s="43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81"/>
      <c r="B51" s="43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81"/>
      <c r="B52" s="43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81"/>
      <c r="B53" s="43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81"/>
      <c r="B54" s="43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81"/>
      <c r="B55" s="43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81"/>
      <c r="B56" s="43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81"/>
      <c r="B57" s="43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81"/>
      <c r="B58" s="43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81"/>
      <c r="B59" s="43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81"/>
      <c r="B60" s="43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81"/>
      <c r="B61" s="43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81"/>
      <c r="B62" s="43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81"/>
      <c r="B63" s="43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81"/>
      <c r="B64" s="43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81"/>
      <c r="B65" s="43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81"/>
      <c r="B66" s="43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81"/>
      <c r="B67" s="43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81"/>
      <c r="B68" s="43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81"/>
      <c r="B69" s="43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81"/>
      <c r="B70" s="43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81"/>
      <c r="B71" s="43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81"/>
      <c r="B72" s="43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81"/>
      <c r="B73" s="43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81"/>
      <c r="B74" s="43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81"/>
      <c r="B75" s="43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81"/>
      <c r="B76" s="43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81"/>
      <c r="B77" s="43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81"/>
      <c r="B78" s="43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81"/>
      <c r="B79" s="43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81"/>
      <c r="B80" s="43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81"/>
      <c r="B81" s="43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81"/>
      <c r="B82" s="434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81"/>
      <c r="B83" s="434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81"/>
      <c r="B84" s="434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81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603"/>
      <c r="B86" s="604"/>
      <c r="C86" s="604"/>
      <c r="D86" s="604"/>
      <c r="E86" s="604"/>
    </row>
    <row r="87" spans="1:5" ht="16.5" customHeight="1">
      <c r="A87" s="603"/>
      <c r="B87" s="605"/>
      <c r="C87" s="605"/>
      <c r="D87" s="605"/>
      <c r="E87" s="605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1" customWidth="1"/>
    <col min="2" max="2" width="8.421875" style="51" bestFit="1" customWidth="1"/>
    <col min="3" max="3" width="8.421875" style="51" customWidth="1"/>
    <col min="4" max="5" width="9.421875" style="51" bestFit="1" customWidth="1"/>
    <col min="6" max="6" width="7.140625" style="51" bestFit="1" customWidth="1"/>
    <col min="7" max="7" width="7.140625" style="138" bestFit="1" customWidth="1"/>
    <col min="8" max="8" width="7.140625" style="51" bestFit="1" customWidth="1"/>
    <col min="9" max="9" width="7.140625" style="138" bestFit="1" customWidth="1"/>
    <col min="10" max="16384" width="9.140625" style="51" customWidth="1"/>
  </cols>
  <sheetData>
    <row r="1" spans="1:9" ht="12.75">
      <c r="A1" s="1716" t="s">
        <v>540</v>
      </c>
      <c r="B1" s="1716"/>
      <c r="C1" s="1716"/>
      <c r="D1" s="1716"/>
      <c r="E1" s="1716"/>
      <c r="F1" s="1716"/>
      <c r="G1" s="1716"/>
      <c r="H1" s="1716"/>
      <c r="I1" s="1716"/>
    </row>
    <row r="2" spans="1:9" ht="15.75">
      <c r="A2" s="1717" t="s">
        <v>1106</v>
      </c>
      <c r="B2" s="1717"/>
      <c r="C2" s="1717"/>
      <c r="D2" s="1717"/>
      <c r="E2" s="1717"/>
      <c r="F2" s="1717"/>
      <c r="G2" s="1717"/>
      <c r="H2" s="1717"/>
      <c r="I2" s="1717"/>
    </row>
    <row r="3" spans="8:9" ht="13.5" thickBot="1">
      <c r="H3" s="1718" t="s">
        <v>279</v>
      </c>
      <c r="I3" s="1719"/>
    </row>
    <row r="4" spans="1:9" ht="13.5" thickTop="1">
      <c r="A4" s="609"/>
      <c r="B4" s="610">
        <v>2011</v>
      </c>
      <c r="C4" s="610">
        <v>2012</v>
      </c>
      <c r="D4" s="610">
        <v>2012</v>
      </c>
      <c r="E4" s="610">
        <v>2013</v>
      </c>
      <c r="F4" s="1720" t="s">
        <v>1477</v>
      </c>
      <c r="G4" s="1721"/>
      <c r="H4" s="1721"/>
      <c r="I4" s="1722"/>
    </row>
    <row r="5" spans="1:9" ht="12.75">
      <c r="A5" s="611" t="s">
        <v>398</v>
      </c>
      <c r="B5" s="612" t="s">
        <v>778</v>
      </c>
      <c r="C5" s="612" t="s">
        <v>645</v>
      </c>
      <c r="D5" s="612" t="s">
        <v>502</v>
      </c>
      <c r="E5" s="612" t="s">
        <v>1476</v>
      </c>
      <c r="F5" s="1713" t="s">
        <v>520</v>
      </c>
      <c r="G5" s="1714"/>
      <c r="H5" s="1713" t="s">
        <v>365</v>
      </c>
      <c r="I5" s="1715"/>
    </row>
    <row r="6" spans="1:9" s="532" customFormat="1" ht="12.75">
      <c r="A6" s="613"/>
      <c r="B6" s="614"/>
      <c r="C6" s="614"/>
      <c r="D6" s="614"/>
      <c r="E6" s="614"/>
      <c r="F6" s="615" t="s">
        <v>484</v>
      </c>
      <c r="G6" s="616" t="s">
        <v>473</v>
      </c>
      <c r="H6" s="615" t="s">
        <v>484</v>
      </c>
      <c r="I6" s="617" t="s">
        <v>473</v>
      </c>
    </row>
    <row r="7" spans="1:11" ht="12.75">
      <c r="A7" s="618" t="s">
        <v>463</v>
      </c>
      <c r="B7" s="1610">
        <v>52856.68871733526</v>
      </c>
      <c r="C7" s="1610">
        <v>52445.44602128424</v>
      </c>
      <c r="D7" s="1610">
        <v>60686.772659360795</v>
      </c>
      <c r="E7" s="1610">
        <v>65201.74783913152</v>
      </c>
      <c r="F7" s="1610">
        <v>-411.2426960510202</v>
      </c>
      <c r="G7" s="1611">
        <v>-0.7780334069927201</v>
      </c>
      <c r="H7" s="1610">
        <v>4514.975179770729</v>
      </c>
      <c r="I7" s="1612">
        <v>7.43980109984363</v>
      </c>
      <c r="K7" s="532"/>
    </row>
    <row r="8" spans="1:11" ht="12.75">
      <c r="A8" s="140" t="s">
        <v>1107</v>
      </c>
      <c r="B8" s="1610">
        <v>1185.00222639</v>
      </c>
      <c r="C8" s="1610">
        <v>1361.0939887399998</v>
      </c>
      <c r="D8" s="1610">
        <v>1135.7351382599998</v>
      </c>
      <c r="E8" s="1610">
        <v>2120.8429301599995</v>
      </c>
      <c r="F8" s="1610">
        <v>176.09176234999973</v>
      </c>
      <c r="G8" s="1611">
        <v>14.860036414146412</v>
      </c>
      <c r="H8" s="1610">
        <v>985.1077918999997</v>
      </c>
      <c r="I8" s="1613">
        <v>86.73745829588681</v>
      </c>
      <c r="K8" s="532"/>
    </row>
    <row r="9" spans="1:11" ht="12.75">
      <c r="A9" s="618" t="s">
        <v>464</v>
      </c>
      <c r="B9" s="1614">
        <v>142544.09445406668</v>
      </c>
      <c r="C9" s="1614">
        <v>153850.73484838524</v>
      </c>
      <c r="D9" s="1614">
        <v>177214.6933098595</v>
      </c>
      <c r="E9" s="1614">
        <v>191234.15758109148</v>
      </c>
      <c r="F9" s="1614">
        <v>11306.640394318558</v>
      </c>
      <c r="G9" s="1615">
        <v>7.932030041386248</v>
      </c>
      <c r="H9" s="1614">
        <v>14019.464271231991</v>
      </c>
      <c r="I9" s="1616">
        <v>7.9110055771272805</v>
      </c>
      <c r="K9" s="532"/>
    </row>
    <row r="10" spans="1:11" ht="12.75">
      <c r="A10" s="139" t="s">
        <v>1108</v>
      </c>
      <c r="B10" s="1617">
        <v>57421.44897481</v>
      </c>
      <c r="C10" s="1617">
        <v>62542.21903616524</v>
      </c>
      <c r="D10" s="1617">
        <v>84391.37555022951</v>
      </c>
      <c r="E10" s="1617">
        <v>78337.69504292149</v>
      </c>
      <c r="F10" s="1617">
        <v>5120.770061355237</v>
      </c>
      <c r="G10" s="1618">
        <v>8.917869807851153</v>
      </c>
      <c r="H10" s="1617">
        <v>-6053.680507308018</v>
      </c>
      <c r="I10" s="1619">
        <v>-7.173340246960288</v>
      </c>
      <c r="K10" s="532"/>
    </row>
    <row r="11" spans="1:11" ht="12.75">
      <c r="A11" s="139" t="s">
        <v>1109</v>
      </c>
      <c r="B11" s="1617">
        <v>79757.54750321667</v>
      </c>
      <c r="C11" s="1617">
        <v>85010.80085489</v>
      </c>
      <c r="D11" s="1617">
        <v>84979.77144712</v>
      </c>
      <c r="E11" s="1617">
        <v>103876.54758501999</v>
      </c>
      <c r="F11" s="1617">
        <v>5253.253351673324</v>
      </c>
      <c r="G11" s="1618">
        <v>6.586528192158187</v>
      </c>
      <c r="H11" s="1617">
        <v>18896.776137899986</v>
      </c>
      <c r="I11" s="1619">
        <v>22.236793316935195</v>
      </c>
      <c r="K11" s="532"/>
    </row>
    <row r="12" spans="1:11" ht="12.75">
      <c r="A12" s="139" t="s">
        <v>465</v>
      </c>
      <c r="B12" s="1617">
        <v>29883.26522278</v>
      </c>
      <c r="C12" s="1617">
        <v>32283.411773339998</v>
      </c>
      <c r="D12" s="1617">
        <v>34214.28552038</v>
      </c>
      <c r="E12" s="1617">
        <v>42771.987097460005</v>
      </c>
      <c r="F12" s="1617">
        <v>2400.146550559999</v>
      </c>
      <c r="G12" s="1618">
        <v>8.03174128619107</v>
      </c>
      <c r="H12" s="1617">
        <v>8557.701577080006</v>
      </c>
      <c r="I12" s="1619">
        <v>25.012071557018327</v>
      </c>
      <c r="K12" s="532"/>
    </row>
    <row r="13" spans="1:11" ht="12.75">
      <c r="A13" s="139" t="s">
        <v>466</v>
      </c>
      <c r="B13" s="1617">
        <v>26583.48041757</v>
      </c>
      <c r="C13" s="1617">
        <v>27874.414545469997</v>
      </c>
      <c r="D13" s="1617">
        <v>25719.236076110006</v>
      </c>
      <c r="E13" s="1617">
        <v>29859.70043499</v>
      </c>
      <c r="F13" s="1617">
        <v>1290.9341278999964</v>
      </c>
      <c r="G13" s="1618">
        <v>4.856151668713666</v>
      </c>
      <c r="H13" s="1617">
        <v>4140.464358879995</v>
      </c>
      <c r="I13" s="1619">
        <v>16.098706612541946</v>
      </c>
      <c r="K13" s="532"/>
    </row>
    <row r="14" spans="1:11" ht="12.75">
      <c r="A14" s="139" t="s">
        <v>1110</v>
      </c>
      <c r="B14" s="1617">
        <v>15252.99049325</v>
      </c>
      <c r="C14" s="1617">
        <v>15488.59378588</v>
      </c>
      <c r="D14" s="1617">
        <v>13498.869472459999</v>
      </c>
      <c r="E14" s="1617">
        <v>16035.01356549</v>
      </c>
      <c r="F14" s="1617">
        <v>235.6032926300013</v>
      </c>
      <c r="G14" s="1618">
        <v>1.5446367237576415</v>
      </c>
      <c r="H14" s="1617">
        <v>2536.1440930300014</v>
      </c>
      <c r="I14" s="1619">
        <v>18.78782588574672</v>
      </c>
      <c r="K14" s="532"/>
    </row>
    <row r="15" spans="1:11" ht="12.75">
      <c r="A15" s="139" t="s">
        <v>1111</v>
      </c>
      <c r="B15" s="1617">
        <v>8037.811369616665</v>
      </c>
      <c r="C15" s="1617">
        <v>9364.380750199998</v>
      </c>
      <c r="D15" s="1617">
        <v>11547.38037817</v>
      </c>
      <c r="E15" s="1617">
        <v>15209.846487080005</v>
      </c>
      <c r="F15" s="1617">
        <v>1326.5693805833334</v>
      </c>
      <c r="G15" s="1618">
        <v>16.504111873013507</v>
      </c>
      <c r="H15" s="1617">
        <v>3662.4661089100046</v>
      </c>
      <c r="I15" s="1619">
        <v>31.716856888457524</v>
      </c>
      <c r="K15" s="532"/>
    </row>
    <row r="16" spans="1:11" ht="12.75">
      <c r="A16" s="140" t="s">
        <v>1112</v>
      </c>
      <c r="B16" s="1610">
        <v>5365.097976039999</v>
      </c>
      <c r="C16" s="1610">
        <v>6297.71495733</v>
      </c>
      <c r="D16" s="1610">
        <v>7843.5463125100005</v>
      </c>
      <c r="E16" s="1610">
        <v>9019.91495315</v>
      </c>
      <c r="F16" s="1610">
        <v>932.6169812900016</v>
      </c>
      <c r="G16" s="1611">
        <v>17.383037280120096</v>
      </c>
      <c r="H16" s="1610">
        <v>1176.3686406400002</v>
      </c>
      <c r="I16" s="1613">
        <v>14.997917954073408</v>
      </c>
      <c r="K16" s="532"/>
    </row>
    <row r="17" spans="1:11" ht="12.75">
      <c r="A17" s="618" t="s">
        <v>1113</v>
      </c>
      <c r="B17" s="1614">
        <v>59032.62423428001</v>
      </c>
      <c r="C17" s="1614">
        <v>75235.71220925</v>
      </c>
      <c r="D17" s="1614">
        <v>75042.49712190591</v>
      </c>
      <c r="E17" s="1614">
        <v>74244.509403614</v>
      </c>
      <c r="F17" s="1614">
        <v>16203.087974969996</v>
      </c>
      <c r="G17" s="1615">
        <v>27.447683692098053</v>
      </c>
      <c r="H17" s="1614">
        <v>-797.9877182919008</v>
      </c>
      <c r="I17" s="1616">
        <v>-1.0633810825825485</v>
      </c>
      <c r="K17" s="532"/>
    </row>
    <row r="18" spans="1:11" ht="12.75">
      <c r="A18" s="618" t="s">
        <v>1114</v>
      </c>
      <c r="B18" s="1614">
        <v>79996.20580024051</v>
      </c>
      <c r="C18" s="1614">
        <v>76413.97501211762</v>
      </c>
      <c r="D18" s="1614">
        <v>89187.38069267686</v>
      </c>
      <c r="E18" s="1614">
        <v>89915.59790626148</v>
      </c>
      <c r="F18" s="1614">
        <v>-3582.2307881228917</v>
      </c>
      <c r="G18" s="1615">
        <v>-4.4780008655262025</v>
      </c>
      <c r="H18" s="1614">
        <v>728.2172135846195</v>
      </c>
      <c r="I18" s="1616">
        <v>0.8165025230350925</v>
      </c>
      <c r="K18" s="532"/>
    </row>
    <row r="19" spans="1:11" ht="12.75">
      <c r="A19" s="618" t="s">
        <v>1115</v>
      </c>
      <c r="B19" s="1614">
        <v>9095.07396429919</v>
      </c>
      <c r="C19" s="1614">
        <v>4912.7500883725</v>
      </c>
      <c r="D19" s="1614">
        <v>6730.015352816305</v>
      </c>
      <c r="E19" s="1614">
        <v>4678.207341083999</v>
      </c>
      <c r="F19" s="1614">
        <v>-4182.323875926691</v>
      </c>
      <c r="G19" s="1615">
        <v>-45.98449547902005</v>
      </c>
      <c r="H19" s="1614">
        <v>-2051.808011732305</v>
      </c>
      <c r="I19" s="1616">
        <v>-30.487419480754774</v>
      </c>
      <c r="K19" s="532"/>
    </row>
    <row r="20" spans="1:11" ht="12.75">
      <c r="A20" s="618" t="s">
        <v>467</v>
      </c>
      <c r="B20" s="1614">
        <v>32711.61479553365</v>
      </c>
      <c r="C20" s="1614">
        <v>33847.562097569506</v>
      </c>
      <c r="D20" s="1614">
        <v>40203.751548748</v>
      </c>
      <c r="E20" s="1614">
        <v>46236.968658111466</v>
      </c>
      <c r="F20" s="1614">
        <v>1135.9473020358564</v>
      </c>
      <c r="G20" s="1615">
        <v>3.472611514705643</v>
      </c>
      <c r="H20" s="1614">
        <v>6033.217109363468</v>
      </c>
      <c r="I20" s="1616">
        <v>15.00660231184657</v>
      </c>
      <c r="K20" s="532"/>
    </row>
    <row r="21" spans="1:12" ht="12.75">
      <c r="A21" s="618" t="s">
        <v>468</v>
      </c>
      <c r="B21" s="1614">
        <v>440447.9517976892</v>
      </c>
      <c r="C21" s="1614">
        <v>523233.78659545304</v>
      </c>
      <c r="D21" s="1614">
        <v>578551.3239229805</v>
      </c>
      <c r="E21" s="1614">
        <v>597264.9522338783</v>
      </c>
      <c r="F21" s="1614">
        <v>82785.83479776385</v>
      </c>
      <c r="G21" s="1615">
        <v>18.795826943881405</v>
      </c>
      <c r="H21" s="1614">
        <v>18713.628310897853</v>
      </c>
      <c r="I21" s="1616">
        <v>3.234566673187512</v>
      </c>
      <c r="K21" s="532"/>
      <c r="L21" s="38"/>
    </row>
    <row r="22" spans="1:12" ht="12.75">
      <c r="A22" s="140" t="s">
        <v>469</v>
      </c>
      <c r="B22" s="1610">
        <v>44123.70685360964</v>
      </c>
      <c r="C22" s="1610">
        <v>30656.3272157101</v>
      </c>
      <c r="D22" s="1610">
        <v>37194.6848209984</v>
      </c>
      <c r="E22" s="1610">
        <v>38495.446547021216</v>
      </c>
      <c r="F22" s="1610">
        <v>-13467.379637899543</v>
      </c>
      <c r="G22" s="1611">
        <v>-30.521868170733285</v>
      </c>
      <c r="H22" s="1610">
        <v>1300.7617260228144</v>
      </c>
      <c r="I22" s="1613">
        <v>3.4971709863460503</v>
      </c>
      <c r="K22" s="532"/>
      <c r="L22" s="38"/>
    </row>
    <row r="23" spans="1:12" s="76" customFormat="1" ht="13.5" thickBot="1">
      <c r="A23" s="619" t="s">
        <v>653</v>
      </c>
      <c r="B23" s="1620">
        <v>861992.9628434442</v>
      </c>
      <c r="C23" s="1620">
        <v>951957.3880768822</v>
      </c>
      <c r="D23" s="1620">
        <v>1065946.8545676062</v>
      </c>
      <c r="E23" s="1620">
        <v>1109392.4304403535</v>
      </c>
      <c r="F23" s="1620">
        <v>89964.42523343803</v>
      </c>
      <c r="G23" s="1621">
        <v>10.436793467161683</v>
      </c>
      <c r="H23" s="1620">
        <v>43445.57587274723</v>
      </c>
      <c r="I23" s="1622">
        <v>4.075773166981258</v>
      </c>
      <c r="J23" s="51"/>
      <c r="K23" s="532"/>
      <c r="L23" s="488"/>
    </row>
    <row r="24" spans="1:12" ht="13.5" hidden="1" thickTop="1">
      <c r="A24" s="620" t="s">
        <v>1116</v>
      </c>
      <c r="B24" s="141"/>
      <c r="C24" s="141"/>
      <c r="D24" s="141"/>
      <c r="E24" s="141"/>
      <c r="F24" s="141"/>
      <c r="G24" s="621"/>
      <c r="H24" s="141"/>
      <c r="I24" s="142"/>
      <c r="K24" s="38"/>
      <c r="L24" s="38"/>
    </row>
    <row r="25" spans="1:12" ht="13.5" hidden="1" thickTop="1">
      <c r="A25" s="622" t="s">
        <v>1117</v>
      </c>
      <c r="B25" s="141"/>
      <c r="C25" s="141"/>
      <c r="D25" s="141"/>
      <c r="E25" s="141"/>
      <c r="F25" s="141"/>
      <c r="G25" s="621"/>
      <c r="H25" s="141"/>
      <c r="I25" s="142"/>
      <c r="K25" s="38"/>
      <c r="L25" s="38"/>
    </row>
    <row r="26" spans="1:12" ht="13.5" hidden="1" thickTop="1">
      <c r="A26" s="76" t="s">
        <v>1118</v>
      </c>
      <c r="I26" s="142"/>
      <c r="K26" s="38"/>
      <c r="L26" s="38"/>
    </row>
    <row r="27" spans="1:12" ht="13.5" hidden="1" thickTop="1">
      <c r="A27" s="51" t="s">
        <v>1119</v>
      </c>
      <c r="I27" s="142"/>
      <c r="K27" s="38"/>
      <c r="L27" s="38"/>
    </row>
    <row r="28" spans="1:12" ht="13.5" hidden="1" thickTop="1">
      <c r="A28" s="76" t="s">
        <v>1120</v>
      </c>
      <c r="I28" s="142"/>
      <c r="K28" s="38"/>
      <c r="L28" s="38"/>
    </row>
    <row r="29" spans="1:12" ht="13.5" hidden="1" thickTop="1">
      <c r="A29" s="51" t="s">
        <v>1121</v>
      </c>
      <c r="I29" s="142"/>
      <c r="K29" s="38"/>
      <c r="L29" s="38"/>
    </row>
    <row r="30" spans="9:12" ht="13.5" hidden="1" thickTop="1">
      <c r="I30" s="142"/>
      <c r="K30" s="38"/>
      <c r="L30" s="38"/>
    </row>
    <row r="31" spans="1:12" s="143" customFormat="1" ht="13.5" thickTop="1">
      <c r="A31" s="435" t="s">
        <v>521</v>
      </c>
      <c r="E31" s="51"/>
      <c r="G31" s="144"/>
      <c r="I31" s="145"/>
      <c r="K31" s="623"/>
      <c r="L31" s="623"/>
    </row>
    <row r="32" ht="12.75">
      <c r="I32" s="142"/>
    </row>
    <row r="33" ht="12.75">
      <c r="I33" s="142"/>
    </row>
    <row r="34" ht="12.75">
      <c r="I34" s="142"/>
    </row>
    <row r="35" ht="12.75">
      <c r="I35" s="142"/>
    </row>
    <row r="36" ht="12.75">
      <c r="I36" s="142"/>
    </row>
    <row r="37" ht="12.75">
      <c r="I37" s="142"/>
    </row>
    <row r="38" ht="12.75">
      <c r="I38" s="142"/>
    </row>
    <row r="39" ht="12.75">
      <c r="I39" s="142"/>
    </row>
    <row r="40" ht="12.75">
      <c r="I40" s="142"/>
    </row>
    <row r="41" ht="12.75">
      <c r="I41" s="142"/>
    </row>
    <row r="42" ht="12.75">
      <c r="I42" s="142"/>
    </row>
    <row r="43" ht="12.75">
      <c r="I43" s="142"/>
    </row>
    <row r="44" ht="12.75">
      <c r="I44" s="142"/>
    </row>
    <row r="45" ht="12.75">
      <c r="I45" s="142"/>
    </row>
    <row r="46" ht="12.75">
      <c r="I46" s="142"/>
    </row>
    <row r="47" ht="12.75">
      <c r="I47" s="142"/>
    </row>
    <row r="48" ht="12.75">
      <c r="I48" s="142"/>
    </row>
    <row r="49" ht="12.75">
      <c r="I49" s="142"/>
    </row>
    <row r="50" ht="12.75">
      <c r="I50" s="142"/>
    </row>
    <row r="51" ht="12.75">
      <c r="I51" s="142"/>
    </row>
    <row r="52" ht="12.75">
      <c r="I52" s="142"/>
    </row>
    <row r="53" ht="12.75">
      <c r="I53" s="142"/>
    </row>
    <row r="54" ht="12.75">
      <c r="I54" s="142"/>
    </row>
    <row r="55" ht="12.75">
      <c r="I55" s="142"/>
    </row>
    <row r="56" ht="12.75">
      <c r="I56" s="142"/>
    </row>
    <row r="57" ht="12.75">
      <c r="I57" s="142"/>
    </row>
    <row r="58" ht="12.75">
      <c r="I58" s="142"/>
    </row>
    <row r="59" ht="12.75">
      <c r="I59" s="142"/>
    </row>
    <row r="60" ht="12.75">
      <c r="I60" s="142"/>
    </row>
    <row r="61" ht="12.75">
      <c r="I61" s="142"/>
    </row>
    <row r="62" ht="12.75">
      <c r="I62" s="142"/>
    </row>
    <row r="63" ht="12.75">
      <c r="I63" s="142"/>
    </row>
    <row r="64" ht="12.75">
      <c r="I64" s="142"/>
    </row>
    <row r="65" ht="12.75">
      <c r="I65" s="142"/>
    </row>
    <row r="66" ht="12.75">
      <c r="I66" s="142"/>
    </row>
    <row r="67" ht="12.75">
      <c r="I67" s="142"/>
    </row>
    <row r="68" ht="12.75">
      <c r="I68" s="142"/>
    </row>
    <row r="69" ht="12.75">
      <c r="I69" s="142"/>
    </row>
    <row r="70" ht="12.75">
      <c r="I70" s="142"/>
    </row>
    <row r="71" ht="12.75">
      <c r="I71" s="142"/>
    </row>
    <row r="72" ht="12.75">
      <c r="I72" s="142"/>
    </row>
    <row r="73" ht="12.75">
      <c r="I73" s="142"/>
    </row>
    <row r="74" ht="12.75">
      <c r="I74" s="142"/>
    </row>
    <row r="75" ht="12.75">
      <c r="I75" s="142"/>
    </row>
    <row r="76" ht="12.75">
      <c r="I76" s="142"/>
    </row>
    <row r="77" ht="12.75">
      <c r="I77" s="142"/>
    </row>
    <row r="78" ht="12.75">
      <c r="I78" s="142"/>
    </row>
    <row r="79" ht="12.75">
      <c r="I79" s="142"/>
    </row>
    <row r="80" ht="12.75">
      <c r="I80" s="142"/>
    </row>
    <row r="81" ht="12.75">
      <c r="I81" s="142"/>
    </row>
    <row r="82" ht="12.75">
      <c r="I82" s="142"/>
    </row>
    <row r="83" ht="12.75">
      <c r="I83" s="142"/>
    </row>
    <row r="84" ht="12.75">
      <c r="I84" s="142"/>
    </row>
    <row r="85" ht="12.75">
      <c r="I85" s="142"/>
    </row>
    <row r="86" ht="12.75">
      <c r="I86" s="142"/>
    </row>
    <row r="87" ht="12.75">
      <c r="I87" s="142"/>
    </row>
    <row r="88" ht="12.75">
      <c r="I88" s="142"/>
    </row>
    <row r="89" ht="12.75">
      <c r="I89" s="142"/>
    </row>
    <row r="90" ht="12.75">
      <c r="I90" s="142"/>
    </row>
    <row r="91" ht="12.75">
      <c r="I91" s="142"/>
    </row>
    <row r="92" ht="12.75">
      <c r="I92" s="142"/>
    </row>
    <row r="93" ht="12.75">
      <c r="I93" s="142"/>
    </row>
    <row r="94" ht="12.75">
      <c r="I94" s="142"/>
    </row>
    <row r="95" ht="12.75">
      <c r="I95" s="142"/>
    </row>
    <row r="96" ht="12.75">
      <c r="I96" s="142"/>
    </row>
    <row r="97" ht="12.75">
      <c r="I97" s="142"/>
    </row>
    <row r="98" ht="12.75">
      <c r="I98" s="142"/>
    </row>
    <row r="99" ht="12.75">
      <c r="I99" s="142"/>
    </row>
    <row r="100" ht="12.75">
      <c r="I100" s="142"/>
    </row>
    <row r="101" ht="12.75">
      <c r="I101" s="142"/>
    </row>
    <row r="102" ht="12.75">
      <c r="I102" s="142"/>
    </row>
    <row r="103" ht="12.75">
      <c r="I103" s="142"/>
    </row>
    <row r="104" ht="12.75">
      <c r="I104" s="142"/>
    </row>
    <row r="105" ht="12.75">
      <c r="I105" s="142"/>
    </row>
    <row r="106" ht="12.75">
      <c r="I106" s="142"/>
    </row>
    <row r="107" ht="12.75">
      <c r="I107" s="142"/>
    </row>
    <row r="108" ht="12.75">
      <c r="I108" s="142"/>
    </row>
    <row r="109" ht="12.75">
      <c r="I109" s="142"/>
    </row>
    <row r="110" ht="12.75">
      <c r="I110" s="142"/>
    </row>
    <row r="111" ht="12.75">
      <c r="I111" s="142"/>
    </row>
    <row r="112" ht="12.75">
      <c r="I112" s="142"/>
    </row>
    <row r="113" ht="12.75">
      <c r="I113" s="142"/>
    </row>
    <row r="114" ht="12.75">
      <c r="I114" s="142"/>
    </row>
    <row r="115" ht="12.75">
      <c r="I115" s="142"/>
    </row>
    <row r="116" ht="12.75">
      <c r="I116" s="142"/>
    </row>
    <row r="117" ht="12.75">
      <c r="I117" s="142"/>
    </row>
    <row r="118" ht="12.75">
      <c r="I118" s="142"/>
    </row>
    <row r="119" ht="12.75">
      <c r="I119" s="142"/>
    </row>
    <row r="120" ht="12.75">
      <c r="I120" s="142"/>
    </row>
    <row r="121" ht="12.75">
      <c r="I121" s="142"/>
    </row>
    <row r="122" ht="12.75">
      <c r="I122" s="142"/>
    </row>
    <row r="123" ht="12.75">
      <c r="I123" s="142"/>
    </row>
    <row r="124" ht="12.75">
      <c r="I124" s="142"/>
    </row>
    <row r="125" ht="12.75">
      <c r="I125" s="142"/>
    </row>
    <row r="126" ht="12.75">
      <c r="I126" s="142"/>
    </row>
    <row r="127" ht="12.75">
      <c r="I127" s="142"/>
    </row>
    <row r="128" ht="12.75">
      <c r="I128" s="142"/>
    </row>
    <row r="129" ht="12.75">
      <c r="I129" s="142"/>
    </row>
    <row r="130" ht="12.75">
      <c r="I130" s="142"/>
    </row>
    <row r="131" ht="12.75">
      <c r="I131" s="142"/>
    </row>
    <row r="132" ht="12.75">
      <c r="I132" s="142"/>
    </row>
    <row r="133" ht="12.75">
      <c r="I133" s="142"/>
    </row>
    <row r="134" ht="12.75">
      <c r="I134" s="142"/>
    </row>
    <row r="135" ht="12.75">
      <c r="I135" s="142"/>
    </row>
    <row r="136" ht="12.75">
      <c r="I136" s="142"/>
    </row>
    <row r="137" ht="12.75">
      <c r="I137" s="142"/>
    </row>
    <row r="138" ht="12.75">
      <c r="I138" s="142"/>
    </row>
    <row r="139" ht="12.75">
      <c r="I139" s="142"/>
    </row>
    <row r="140" ht="12.75">
      <c r="I140" s="142"/>
    </row>
    <row r="141" ht="12.75">
      <c r="I141" s="142"/>
    </row>
    <row r="142" ht="12.75">
      <c r="I142" s="142"/>
    </row>
    <row r="143" ht="12.75">
      <c r="I143" s="142"/>
    </row>
    <row r="144" ht="12.75">
      <c r="I144" s="142"/>
    </row>
    <row r="145" ht="12.75">
      <c r="I145" s="142"/>
    </row>
    <row r="146" ht="12.75">
      <c r="I146" s="142"/>
    </row>
    <row r="147" ht="12.75">
      <c r="I147" s="142"/>
    </row>
    <row r="148" ht="12.75">
      <c r="I148" s="142"/>
    </row>
    <row r="149" ht="12.75">
      <c r="I149" s="142"/>
    </row>
    <row r="150" ht="12.75">
      <c r="I150" s="142"/>
    </row>
    <row r="151" ht="12.75">
      <c r="I151" s="142"/>
    </row>
    <row r="152" ht="12.75">
      <c r="I152" s="142"/>
    </row>
    <row r="153" ht="12.75">
      <c r="I153" s="142"/>
    </row>
    <row r="154" ht="12.75">
      <c r="I154" s="142"/>
    </row>
    <row r="155" ht="12.75">
      <c r="I155" s="142"/>
    </row>
    <row r="156" ht="12.75">
      <c r="I156" s="142"/>
    </row>
    <row r="157" ht="12.75">
      <c r="I157" s="142"/>
    </row>
    <row r="158" ht="12.75">
      <c r="I158" s="142"/>
    </row>
    <row r="159" ht="12.75">
      <c r="I159" s="142"/>
    </row>
    <row r="160" ht="12.75">
      <c r="I160" s="142"/>
    </row>
    <row r="161" ht="12.75">
      <c r="I161" s="142"/>
    </row>
    <row r="162" ht="12.75">
      <c r="I162" s="142"/>
    </row>
    <row r="163" ht="12.75">
      <c r="I163" s="142"/>
    </row>
    <row r="164" ht="12.75">
      <c r="I164" s="142"/>
    </row>
    <row r="165" ht="12.75">
      <c r="I165" s="142"/>
    </row>
    <row r="166" ht="12.75">
      <c r="I166" s="142"/>
    </row>
    <row r="167" ht="12.75">
      <c r="I167" s="142"/>
    </row>
    <row r="168" ht="12.75">
      <c r="I168" s="142"/>
    </row>
    <row r="169" ht="12.75">
      <c r="I169" s="142"/>
    </row>
    <row r="170" ht="12.75">
      <c r="I170" s="142"/>
    </row>
    <row r="171" ht="12.75">
      <c r="I171" s="142"/>
    </row>
    <row r="172" ht="12.75">
      <c r="I172" s="142"/>
    </row>
    <row r="173" ht="12.75">
      <c r="I173" s="142"/>
    </row>
    <row r="174" ht="12.75">
      <c r="I174" s="142"/>
    </row>
    <row r="175" ht="12.75">
      <c r="I175" s="142"/>
    </row>
    <row r="176" ht="12.75">
      <c r="I176" s="142"/>
    </row>
    <row r="177" ht="12.75">
      <c r="I177" s="142"/>
    </row>
    <row r="178" ht="12.75">
      <c r="I178" s="142"/>
    </row>
    <row r="179" ht="12.75">
      <c r="I179" s="142"/>
    </row>
    <row r="180" ht="12.75">
      <c r="I180" s="142"/>
    </row>
    <row r="181" ht="12.75">
      <c r="I181" s="142"/>
    </row>
    <row r="182" ht="12.75">
      <c r="I182" s="142"/>
    </row>
    <row r="183" ht="12.75">
      <c r="I183" s="142"/>
    </row>
    <row r="184" ht="12.75">
      <c r="I184" s="142"/>
    </row>
    <row r="185" ht="12.75">
      <c r="I185" s="142"/>
    </row>
    <row r="186" ht="12.75">
      <c r="I186" s="142"/>
    </row>
    <row r="187" ht="12.75">
      <c r="I187" s="142"/>
    </row>
    <row r="188" ht="12.75">
      <c r="I188" s="142"/>
    </row>
    <row r="189" ht="12.75">
      <c r="I189" s="142"/>
    </row>
    <row r="190" ht="12.75">
      <c r="I190" s="142"/>
    </row>
    <row r="191" ht="12.75">
      <c r="I191" s="142"/>
    </row>
    <row r="192" ht="12.75">
      <c r="I192" s="142"/>
    </row>
    <row r="193" ht="12.75">
      <c r="I193" s="142"/>
    </row>
    <row r="194" ht="12.75">
      <c r="I194" s="142"/>
    </row>
    <row r="195" ht="12.75">
      <c r="I195" s="142"/>
    </row>
    <row r="196" ht="12.75">
      <c r="I196" s="142"/>
    </row>
    <row r="197" ht="12.75">
      <c r="I197" s="142"/>
    </row>
    <row r="198" ht="12.75">
      <c r="I198" s="142"/>
    </row>
    <row r="199" ht="12.75">
      <c r="I199" s="142"/>
    </row>
    <row r="200" ht="12.75">
      <c r="I200" s="142"/>
    </row>
    <row r="201" ht="12.75">
      <c r="I201" s="142"/>
    </row>
    <row r="202" ht="12.75">
      <c r="I202" s="142"/>
    </row>
    <row r="203" ht="12.75">
      <c r="I203" s="142"/>
    </row>
    <row r="204" ht="12.75">
      <c r="I204" s="142"/>
    </row>
    <row r="205" ht="12.75">
      <c r="I205" s="142"/>
    </row>
    <row r="206" ht="12.75">
      <c r="I206" s="142"/>
    </row>
    <row r="207" ht="12.75">
      <c r="I207" s="142"/>
    </row>
    <row r="208" ht="12.75">
      <c r="I208" s="142"/>
    </row>
    <row r="209" ht="12.75">
      <c r="I209" s="142"/>
    </row>
    <row r="210" ht="12.75">
      <c r="I210" s="142"/>
    </row>
    <row r="211" ht="12.75">
      <c r="I211" s="142"/>
    </row>
    <row r="212" ht="12.75">
      <c r="I212" s="142"/>
    </row>
    <row r="213" ht="12.75">
      <c r="I213" s="142"/>
    </row>
    <row r="214" ht="12.75">
      <c r="I214" s="142"/>
    </row>
    <row r="215" ht="12.75">
      <c r="I215" s="142"/>
    </row>
    <row r="216" ht="12.75">
      <c r="I216" s="142"/>
    </row>
    <row r="217" ht="12.75">
      <c r="I217" s="142"/>
    </row>
    <row r="218" ht="12.75">
      <c r="I218" s="142"/>
    </row>
    <row r="219" ht="12.75">
      <c r="I219" s="142"/>
    </row>
    <row r="220" ht="12.75">
      <c r="I220" s="142"/>
    </row>
    <row r="221" ht="12.75">
      <c r="I221" s="142"/>
    </row>
    <row r="222" ht="12.75">
      <c r="I222" s="142"/>
    </row>
    <row r="223" ht="12.75">
      <c r="I223" s="142"/>
    </row>
    <row r="224" ht="12.75">
      <c r="I224" s="142"/>
    </row>
    <row r="225" ht="12.75">
      <c r="I225" s="142"/>
    </row>
    <row r="226" ht="12.75">
      <c r="I226" s="142"/>
    </row>
    <row r="227" ht="12.75">
      <c r="I227" s="142"/>
    </row>
    <row r="228" ht="12.75">
      <c r="I228" s="142"/>
    </row>
    <row r="229" ht="12.75">
      <c r="I229" s="142"/>
    </row>
    <row r="230" ht="12.75">
      <c r="I230" s="142"/>
    </row>
    <row r="231" ht="12.75">
      <c r="I231" s="142"/>
    </row>
    <row r="232" ht="12.75">
      <c r="I232" s="142"/>
    </row>
    <row r="233" ht="12.75">
      <c r="I233" s="142"/>
    </row>
    <row r="234" ht="12.75">
      <c r="I234" s="142"/>
    </row>
    <row r="235" ht="12.75">
      <c r="I235" s="142"/>
    </row>
    <row r="236" ht="12.75">
      <c r="I236" s="142"/>
    </row>
    <row r="237" ht="12.75">
      <c r="I237" s="142"/>
    </row>
    <row r="238" ht="12.75">
      <c r="I238" s="142"/>
    </row>
    <row r="239" ht="12.75">
      <c r="I239" s="142"/>
    </row>
    <row r="240" ht="12.75">
      <c r="I240" s="142"/>
    </row>
    <row r="241" ht="12.75">
      <c r="I241" s="142"/>
    </row>
    <row r="242" ht="12.75">
      <c r="I242" s="142"/>
    </row>
    <row r="243" ht="12.75">
      <c r="I243" s="142"/>
    </row>
    <row r="244" ht="12.75">
      <c r="I244" s="142"/>
    </row>
    <row r="245" ht="12.75">
      <c r="I245" s="142"/>
    </row>
    <row r="246" ht="12.75">
      <c r="I246" s="142"/>
    </row>
    <row r="247" ht="12.75">
      <c r="I247" s="142"/>
    </row>
    <row r="248" ht="12.75">
      <c r="I248" s="142"/>
    </row>
    <row r="249" ht="12.75">
      <c r="I249" s="142"/>
    </row>
    <row r="250" ht="12.75">
      <c r="I250" s="142"/>
    </row>
    <row r="251" ht="12.75">
      <c r="I251" s="142"/>
    </row>
    <row r="252" ht="12.75">
      <c r="I252" s="142"/>
    </row>
    <row r="253" ht="12.75">
      <c r="I253" s="142"/>
    </row>
    <row r="254" ht="12.75">
      <c r="I254" s="142"/>
    </row>
    <row r="255" ht="12.75">
      <c r="I255" s="142"/>
    </row>
    <row r="256" ht="12.75">
      <c r="I256" s="142"/>
    </row>
    <row r="257" ht="12.75">
      <c r="I257" s="142"/>
    </row>
    <row r="258" ht="12.75">
      <c r="I258" s="142"/>
    </row>
    <row r="259" ht="12.75">
      <c r="I259" s="142"/>
    </row>
    <row r="260" ht="12.75">
      <c r="I260" s="142"/>
    </row>
    <row r="261" ht="12.75">
      <c r="I261" s="142"/>
    </row>
    <row r="262" ht="12.75">
      <c r="I262" s="142"/>
    </row>
    <row r="263" ht="12.75">
      <c r="I263" s="142"/>
    </row>
    <row r="264" ht="12.75">
      <c r="I264" s="142"/>
    </row>
    <row r="265" ht="12.75">
      <c r="I265" s="142"/>
    </row>
    <row r="266" ht="12.75">
      <c r="I266" s="142"/>
    </row>
    <row r="267" ht="12.75">
      <c r="I267" s="142"/>
    </row>
    <row r="268" ht="12.75">
      <c r="I268" s="142"/>
    </row>
    <row r="269" ht="12.75">
      <c r="I269" s="142"/>
    </row>
    <row r="270" ht="12.75">
      <c r="I270" s="142"/>
    </row>
    <row r="271" ht="12.75">
      <c r="I271" s="142"/>
    </row>
    <row r="272" ht="12.75">
      <c r="I272" s="142"/>
    </row>
    <row r="273" ht="12.75">
      <c r="I273" s="142"/>
    </row>
    <row r="274" ht="12.75">
      <c r="I274" s="142"/>
    </row>
    <row r="275" ht="12.75">
      <c r="I275" s="142"/>
    </row>
    <row r="276" ht="12.75">
      <c r="I276" s="142"/>
    </row>
    <row r="277" ht="12.75">
      <c r="I277" s="142"/>
    </row>
    <row r="278" ht="12.75">
      <c r="I278" s="142"/>
    </row>
    <row r="279" ht="12.75">
      <c r="I279" s="142"/>
    </row>
    <row r="280" ht="12.75">
      <c r="I280" s="142"/>
    </row>
    <row r="281" ht="12.75">
      <c r="I281" s="142"/>
    </row>
    <row r="282" ht="12.75">
      <c r="I282" s="142"/>
    </row>
    <row r="283" ht="12.75">
      <c r="I283" s="142"/>
    </row>
    <row r="284" ht="12.75">
      <c r="I284" s="142"/>
    </row>
    <row r="285" ht="12.75">
      <c r="I285" s="142"/>
    </row>
    <row r="286" ht="12.75">
      <c r="I286" s="142"/>
    </row>
    <row r="287" ht="12.75">
      <c r="I287" s="142"/>
    </row>
    <row r="288" ht="12.75">
      <c r="I288" s="142"/>
    </row>
    <row r="289" ht="12.75">
      <c r="I289" s="142"/>
    </row>
    <row r="290" ht="12.75">
      <c r="I290" s="142"/>
    </row>
    <row r="291" ht="12.75">
      <c r="I291" s="142"/>
    </row>
    <row r="292" ht="12.75">
      <c r="I292" s="142"/>
    </row>
    <row r="293" ht="12.75">
      <c r="I293" s="142"/>
    </row>
    <row r="294" ht="12.75">
      <c r="I294" s="142"/>
    </row>
    <row r="295" ht="12.75">
      <c r="I295" s="142"/>
    </row>
    <row r="296" ht="12.75">
      <c r="I296" s="142"/>
    </row>
    <row r="297" ht="12.75">
      <c r="I297" s="142"/>
    </row>
    <row r="298" ht="12.75">
      <c r="I298" s="142"/>
    </row>
    <row r="299" ht="12.75">
      <c r="I299" s="142"/>
    </row>
    <row r="300" ht="12.75">
      <c r="I300" s="142"/>
    </row>
    <row r="301" ht="12.75">
      <c r="I301" s="142"/>
    </row>
    <row r="302" ht="12.75">
      <c r="I302" s="142"/>
    </row>
    <row r="303" ht="12.75">
      <c r="I303" s="142"/>
    </row>
    <row r="304" ht="12.75">
      <c r="I304" s="142"/>
    </row>
    <row r="305" ht="12.75">
      <c r="I305" s="142"/>
    </row>
    <row r="306" ht="12.75">
      <c r="I306" s="142"/>
    </row>
    <row r="307" ht="12.75">
      <c r="I307" s="142"/>
    </row>
    <row r="308" ht="12.75">
      <c r="I308" s="142"/>
    </row>
    <row r="309" ht="12.75">
      <c r="I309" s="142"/>
    </row>
    <row r="310" ht="12.75">
      <c r="I310" s="142"/>
    </row>
    <row r="311" ht="12.75">
      <c r="I311" s="142"/>
    </row>
    <row r="312" ht="12.75">
      <c r="I312" s="142"/>
    </row>
    <row r="313" ht="12.75">
      <c r="I313" s="142"/>
    </row>
    <row r="314" ht="12.75">
      <c r="I314" s="142"/>
    </row>
    <row r="315" ht="12.75">
      <c r="I315" s="142"/>
    </row>
    <row r="316" ht="12.75">
      <c r="I316" s="142"/>
    </row>
    <row r="317" ht="12.75">
      <c r="I317" s="142"/>
    </row>
    <row r="318" ht="12.75">
      <c r="I318" s="142"/>
    </row>
    <row r="319" ht="12.75">
      <c r="I319" s="142"/>
    </row>
    <row r="320" ht="12.75">
      <c r="I320" s="142"/>
    </row>
    <row r="321" ht="12.75">
      <c r="I321" s="142"/>
    </row>
    <row r="322" ht="12.75">
      <c r="I322" s="142"/>
    </row>
    <row r="323" ht="12.75">
      <c r="I323" s="142"/>
    </row>
    <row r="324" ht="12.75">
      <c r="I324" s="142"/>
    </row>
    <row r="325" ht="12.75">
      <c r="I325" s="142"/>
    </row>
    <row r="326" ht="12.75">
      <c r="I326" s="142"/>
    </row>
    <row r="327" ht="12.75">
      <c r="I327" s="142"/>
    </row>
    <row r="328" ht="12.75">
      <c r="I328" s="142"/>
    </row>
    <row r="329" ht="12.75">
      <c r="I329" s="142"/>
    </row>
    <row r="330" ht="12.75">
      <c r="I330" s="142"/>
    </row>
    <row r="331" ht="12.75">
      <c r="I331" s="142"/>
    </row>
    <row r="332" ht="12.75">
      <c r="I332" s="142"/>
    </row>
    <row r="333" ht="12.75">
      <c r="I333" s="142"/>
    </row>
    <row r="334" ht="12.75">
      <c r="I334" s="189"/>
    </row>
    <row r="335" ht="12.75">
      <c r="I335" s="189"/>
    </row>
    <row r="336" ht="12.75">
      <c r="I336" s="189"/>
    </row>
    <row r="337" ht="12.75">
      <c r="I337" s="189"/>
    </row>
    <row r="338" ht="12.75">
      <c r="I338" s="189"/>
    </row>
    <row r="339" ht="12.75">
      <c r="I339" s="189"/>
    </row>
    <row r="340" ht="12.75">
      <c r="I340" s="189"/>
    </row>
    <row r="341" ht="12.75">
      <c r="I341" s="189"/>
    </row>
    <row r="342" ht="12.75">
      <c r="I342" s="189"/>
    </row>
    <row r="343" ht="12.75">
      <c r="I343" s="189"/>
    </row>
    <row r="344" ht="12.75">
      <c r="I344" s="189"/>
    </row>
    <row r="345" ht="12.75">
      <c r="I345" s="189"/>
    </row>
    <row r="346" ht="12.75">
      <c r="I346" s="189"/>
    </row>
    <row r="347" ht="12.75">
      <c r="I347" s="189"/>
    </row>
    <row r="348" ht="12.75">
      <c r="I348" s="189"/>
    </row>
    <row r="349" ht="12.75">
      <c r="I349" s="189"/>
    </row>
    <row r="350" ht="12.75">
      <c r="I350" s="189"/>
    </row>
    <row r="351" ht="12.75">
      <c r="I351" s="189"/>
    </row>
    <row r="352" ht="12.75">
      <c r="I352" s="189"/>
    </row>
    <row r="353" ht="12.75">
      <c r="I353" s="189"/>
    </row>
    <row r="354" ht="12.75">
      <c r="I354" s="189"/>
    </row>
    <row r="355" ht="12.75">
      <c r="I355" s="189"/>
    </row>
    <row r="356" ht="12.75">
      <c r="I356" s="189"/>
    </row>
    <row r="357" ht="12.75">
      <c r="I357" s="189"/>
    </row>
    <row r="358" ht="12.75">
      <c r="I358" s="189"/>
    </row>
    <row r="359" ht="12.75">
      <c r="I359" s="189"/>
    </row>
    <row r="360" ht="12.75">
      <c r="I360" s="189"/>
    </row>
    <row r="361" ht="12.75">
      <c r="I361" s="189"/>
    </row>
    <row r="362" ht="12.75">
      <c r="I362" s="189"/>
    </row>
    <row r="363" ht="12.75">
      <c r="I363" s="189"/>
    </row>
    <row r="364" ht="12.75">
      <c r="I364" s="189"/>
    </row>
    <row r="365" ht="12.75">
      <c r="I365" s="189"/>
    </row>
    <row r="366" ht="12.75">
      <c r="I366" s="189"/>
    </row>
    <row r="367" ht="12.75">
      <c r="I367" s="189"/>
    </row>
    <row r="368" ht="12.75">
      <c r="I368" s="189"/>
    </row>
    <row r="369" ht="12.75">
      <c r="I369" s="189"/>
    </row>
    <row r="370" ht="12.75">
      <c r="I370" s="189"/>
    </row>
    <row r="371" ht="12.75">
      <c r="I371" s="189"/>
    </row>
    <row r="372" ht="12.75">
      <c r="I372" s="189"/>
    </row>
    <row r="373" ht="12.75">
      <c r="I373" s="189"/>
    </row>
    <row r="374" ht="12.75">
      <c r="I374" s="189"/>
    </row>
    <row r="375" ht="12.75">
      <c r="I375" s="189"/>
    </row>
    <row r="376" ht="12.75">
      <c r="I376" s="189"/>
    </row>
    <row r="377" ht="12.75">
      <c r="I377" s="189"/>
    </row>
    <row r="378" ht="12.75">
      <c r="I378" s="189"/>
    </row>
    <row r="379" ht="12.75">
      <c r="I379" s="189"/>
    </row>
    <row r="380" ht="12.75">
      <c r="I380" s="189"/>
    </row>
    <row r="381" ht="12.75">
      <c r="I381" s="189"/>
    </row>
    <row r="382" ht="12.75">
      <c r="I382" s="189"/>
    </row>
    <row r="383" ht="12.75">
      <c r="I383" s="189"/>
    </row>
    <row r="384" ht="12.75">
      <c r="I384" s="189"/>
    </row>
    <row r="385" ht="12.75">
      <c r="I385" s="189"/>
    </row>
    <row r="386" ht="12.75">
      <c r="I386" s="189"/>
    </row>
    <row r="387" ht="12.75">
      <c r="I387" s="189"/>
    </row>
    <row r="388" ht="12.75">
      <c r="I388" s="189"/>
    </row>
    <row r="389" ht="12.75">
      <c r="I389" s="189"/>
    </row>
    <row r="390" ht="12.75">
      <c r="I390" s="189"/>
    </row>
    <row r="391" ht="12.75">
      <c r="I391" s="189"/>
    </row>
    <row r="392" ht="12.75">
      <c r="I392" s="189"/>
    </row>
    <row r="393" ht="12.75">
      <c r="I393" s="189"/>
    </row>
    <row r="394" ht="12.75">
      <c r="I394" s="189"/>
    </row>
    <row r="395" ht="12.75">
      <c r="I395" s="189"/>
    </row>
    <row r="396" ht="12.75">
      <c r="I396" s="189"/>
    </row>
    <row r="397" ht="12.75">
      <c r="I397" s="189"/>
    </row>
    <row r="398" ht="12.75">
      <c r="I398" s="189"/>
    </row>
    <row r="399" ht="12.75">
      <c r="I399" s="189"/>
    </row>
    <row r="400" ht="12.75">
      <c r="I400" s="189"/>
    </row>
    <row r="401" ht="12.75">
      <c r="I401" s="189"/>
    </row>
    <row r="402" ht="12.75">
      <c r="I402" s="189"/>
    </row>
    <row r="403" ht="12.75">
      <c r="I403" s="189"/>
    </row>
    <row r="404" ht="12.75">
      <c r="I404" s="189"/>
    </row>
    <row r="405" ht="12.75">
      <c r="I405" s="189"/>
    </row>
    <row r="406" ht="12.75">
      <c r="I406" s="189"/>
    </row>
    <row r="407" ht="12.75">
      <c r="I407" s="189"/>
    </row>
    <row r="408" ht="12.75">
      <c r="I408" s="189"/>
    </row>
    <row r="409" ht="12.75">
      <c r="I409" s="189"/>
    </row>
    <row r="410" ht="12.75">
      <c r="I410" s="189"/>
    </row>
    <row r="411" ht="12.75">
      <c r="I411" s="189"/>
    </row>
    <row r="412" ht="12.75">
      <c r="I412" s="189"/>
    </row>
    <row r="413" ht="12.75">
      <c r="I413" s="189"/>
    </row>
    <row r="414" ht="12.75">
      <c r="I414" s="189"/>
    </row>
    <row r="415" ht="12.75">
      <c r="I415" s="189"/>
    </row>
    <row r="416" ht="12.75">
      <c r="I416" s="189"/>
    </row>
    <row r="417" ht="12.75">
      <c r="I417" s="189"/>
    </row>
    <row r="418" ht="12.75">
      <c r="I418" s="189"/>
    </row>
    <row r="419" ht="12.75">
      <c r="I419" s="189"/>
    </row>
    <row r="420" ht="12.75">
      <c r="I420" s="189"/>
    </row>
    <row r="421" ht="12.75">
      <c r="I421" s="189"/>
    </row>
    <row r="422" ht="12.75">
      <c r="I422" s="189"/>
    </row>
    <row r="423" ht="12.75">
      <c r="I423" s="189"/>
    </row>
    <row r="424" ht="12.75">
      <c r="I424" s="189"/>
    </row>
    <row r="425" ht="12.75">
      <c r="I425" s="189"/>
    </row>
    <row r="426" ht="12.75">
      <c r="I426" s="189"/>
    </row>
    <row r="427" ht="12.75">
      <c r="I427" s="189"/>
    </row>
    <row r="428" ht="12.75">
      <c r="I428" s="189"/>
    </row>
    <row r="429" ht="12.75">
      <c r="I429" s="189"/>
    </row>
    <row r="430" ht="12.75">
      <c r="I430" s="189"/>
    </row>
    <row r="431" ht="12.75">
      <c r="I431" s="189"/>
    </row>
    <row r="432" ht="12.75">
      <c r="I432" s="189"/>
    </row>
    <row r="433" ht="12.75">
      <c r="I433" s="189"/>
    </row>
    <row r="434" ht="12.75">
      <c r="I434" s="189"/>
    </row>
    <row r="435" ht="12.75">
      <c r="I435" s="189"/>
    </row>
    <row r="436" ht="12.75">
      <c r="I436" s="189"/>
    </row>
    <row r="437" ht="12.75">
      <c r="I437" s="189"/>
    </row>
    <row r="438" ht="12.75">
      <c r="I438" s="189"/>
    </row>
    <row r="439" ht="12.75">
      <c r="I439" s="189"/>
    </row>
    <row r="440" ht="12.75">
      <c r="I440" s="189"/>
    </row>
    <row r="441" ht="12.75">
      <c r="I441" s="189"/>
    </row>
    <row r="442" ht="12.75">
      <c r="I442" s="189"/>
    </row>
    <row r="443" ht="12.75">
      <c r="I443" s="189"/>
    </row>
    <row r="444" ht="12.75">
      <c r="I444" s="189"/>
    </row>
    <row r="445" ht="12.75">
      <c r="I445" s="189"/>
    </row>
    <row r="446" ht="12.75">
      <c r="I446" s="189"/>
    </row>
    <row r="447" ht="12.75">
      <c r="I447" s="189"/>
    </row>
    <row r="448" ht="12.75">
      <c r="I448" s="189"/>
    </row>
    <row r="449" ht="12.75">
      <c r="I449" s="189"/>
    </row>
    <row r="450" ht="12.75">
      <c r="I450" s="189"/>
    </row>
    <row r="451" ht="12.75">
      <c r="I451" s="189"/>
    </row>
    <row r="452" ht="12.75">
      <c r="I452" s="189"/>
    </row>
    <row r="453" ht="12.75">
      <c r="I453" s="189"/>
    </row>
    <row r="454" ht="12.75">
      <c r="I454" s="189"/>
    </row>
    <row r="455" ht="12.75">
      <c r="I455" s="189"/>
    </row>
    <row r="456" ht="12.75">
      <c r="I456" s="189"/>
    </row>
    <row r="457" ht="12.75">
      <c r="I457" s="189"/>
    </row>
    <row r="458" ht="12.75">
      <c r="I458" s="189"/>
    </row>
    <row r="459" ht="12.75">
      <c r="I459" s="189"/>
    </row>
    <row r="460" ht="12.75">
      <c r="I460" s="189"/>
    </row>
    <row r="461" ht="12.75">
      <c r="I461" s="189"/>
    </row>
    <row r="462" ht="12.75">
      <c r="I462" s="189"/>
    </row>
    <row r="463" ht="12.75">
      <c r="I463" s="189"/>
    </row>
    <row r="464" ht="12.75">
      <c r="I464" s="189"/>
    </row>
    <row r="465" ht="12.75">
      <c r="I465" s="189"/>
    </row>
    <row r="466" ht="12.75">
      <c r="I466" s="189"/>
    </row>
    <row r="467" ht="12.75">
      <c r="I467" s="189"/>
    </row>
    <row r="468" ht="12.75">
      <c r="I468" s="189"/>
    </row>
    <row r="469" ht="12.75">
      <c r="I469" s="189"/>
    </row>
    <row r="470" ht="12.75">
      <c r="I470" s="189"/>
    </row>
    <row r="471" ht="12.75">
      <c r="I471" s="189"/>
    </row>
    <row r="472" ht="12.75">
      <c r="I472" s="189"/>
    </row>
    <row r="473" ht="12.75">
      <c r="I473" s="189"/>
    </row>
    <row r="474" ht="12.75">
      <c r="I474" s="189"/>
    </row>
    <row r="475" ht="12.75">
      <c r="I475" s="189"/>
    </row>
    <row r="476" ht="12.75">
      <c r="I476" s="189"/>
    </row>
    <row r="477" ht="12.75">
      <c r="I477" s="189"/>
    </row>
    <row r="478" ht="12.75">
      <c r="I478" s="189"/>
    </row>
    <row r="479" ht="12.75">
      <c r="I479" s="189"/>
    </row>
    <row r="480" ht="12.75">
      <c r="I480" s="189"/>
    </row>
    <row r="481" ht="12.75">
      <c r="I481" s="189"/>
    </row>
    <row r="482" ht="12.75">
      <c r="I482" s="189"/>
    </row>
    <row r="483" ht="12.75">
      <c r="I483" s="189"/>
    </row>
    <row r="484" ht="12.75">
      <c r="I484" s="189"/>
    </row>
    <row r="485" ht="12.75">
      <c r="I485" s="189"/>
    </row>
    <row r="486" ht="12.75">
      <c r="I486" s="189"/>
    </row>
    <row r="487" ht="12.75">
      <c r="I487" s="189"/>
    </row>
    <row r="488" ht="12.75">
      <c r="I488" s="189"/>
    </row>
    <row r="489" ht="12.75">
      <c r="I489" s="189"/>
    </row>
    <row r="490" ht="12.75">
      <c r="I490" s="189"/>
    </row>
    <row r="491" ht="12.75">
      <c r="I491" s="189"/>
    </row>
    <row r="492" ht="12.75">
      <c r="I492" s="189"/>
    </row>
    <row r="493" ht="12.75">
      <c r="I493" s="189"/>
    </row>
    <row r="494" ht="12.75">
      <c r="I494" s="189"/>
    </row>
    <row r="495" ht="12.75">
      <c r="I495" s="189"/>
    </row>
    <row r="496" ht="12.75">
      <c r="I496" s="189"/>
    </row>
    <row r="497" ht="12.75">
      <c r="I497" s="189"/>
    </row>
    <row r="498" ht="12.75">
      <c r="I498" s="189"/>
    </row>
    <row r="499" ht="12.75">
      <c r="I499" s="189"/>
    </row>
    <row r="500" ht="12.75">
      <c r="I500" s="189"/>
    </row>
    <row r="501" ht="12.75">
      <c r="I501" s="189"/>
    </row>
    <row r="502" ht="12.75">
      <c r="I502" s="189"/>
    </row>
    <row r="503" ht="12.75">
      <c r="I503" s="189"/>
    </row>
    <row r="504" ht="12.75">
      <c r="I504" s="189"/>
    </row>
    <row r="505" ht="12.75">
      <c r="I505" s="189"/>
    </row>
    <row r="506" ht="12.75">
      <c r="I506" s="189"/>
    </row>
    <row r="507" ht="12.75">
      <c r="I507" s="189"/>
    </row>
    <row r="508" ht="12.75">
      <c r="I508" s="189"/>
    </row>
    <row r="509" ht="12.75">
      <c r="I509" s="189"/>
    </row>
    <row r="510" ht="12.75">
      <c r="I510" s="189"/>
    </row>
    <row r="511" ht="12.75">
      <c r="I511" s="189"/>
    </row>
    <row r="512" ht="12.75">
      <c r="I512" s="189"/>
    </row>
    <row r="513" ht="12.75">
      <c r="I513" s="189"/>
    </row>
    <row r="514" ht="12.75">
      <c r="I514" s="189"/>
    </row>
    <row r="515" ht="12.75">
      <c r="I515" s="189"/>
    </row>
    <row r="516" ht="12.75">
      <c r="I516" s="189"/>
    </row>
    <row r="517" ht="12.75">
      <c r="I517" s="189"/>
    </row>
    <row r="518" ht="12.75">
      <c r="I518" s="189"/>
    </row>
    <row r="519" ht="12.75">
      <c r="I519" s="189"/>
    </row>
    <row r="520" ht="12.75">
      <c r="I520" s="189"/>
    </row>
    <row r="521" ht="12.75">
      <c r="I521" s="189"/>
    </row>
    <row r="522" ht="12.75">
      <c r="I522" s="189"/>
    </row>
    <row r="523" ht="12.75">
      <c r="I523" s="189"/>
    </row>
    <row r="524" ht="12.75">
      <c r="I524" s="189"/>
    </row>
    <row r="525" ht="12.75">
      <c r="I525" s="189"/>
    </row>
    <row r="526" ht="12.75">
      <c r="I526" s="189"/>
    </row>
    <row r="527" ht="12.75">
      <c r="I527" s="189"/>
    </row>
    <row r="528" ht="12.75">
      <c r="I528" s="189"/>
    </row>
    <row r="529" ht="12.75">
      <c r="I529" s="189"/>
    </row>
    <row r="530" ht="12.75">
      <c r="I530" s="189"/>
    </row>
    <row r="531" ht="12.75">
      <c r="I531" s="189"/>
    </row>
    <row r="532" ht="12.75">
      <c r="I532" s="189"/>
    </row>
    <row r="533" ht="12.75">
      <c r="I533" s="189"/>
    </row>
    <row r="534" ht="12.75">
      <c r="I534" s="189"/>
    </row>
    <row r="535" ht="12.75">
      <c r="I535" s="189"/>
    </row>
    <row r="536" ht="12.75">
      <c r="I536" s="189"/>
    </row>
    <row r="537" ht="12.75">
      <c r="I537" s="189"/>
    </row>
    <row r="538" ht="12.75">
      <c r="I538" s="189"/>
    </row>
    <row r="539" ht="12.75">
      <c r="I539" s="189"/>
    </row>
    <row r="540" ht="12.75">
      <c r="I540" s="189"/>
    </row>
    <row r="541" ht="12.75">
      <c r="I541" s="189"/>
    </row>
    <row r="542" ht="12.75">
      <c r="I542" s="189"/>
    </row>
    <row r="543" ht="12.75">
      <c r="I543" s="189"/>
    </row>
    <row r="544" ht="12.75">
      <c r="I544" s="189"/>
    </row>
    <row r="545" ht="12.75">
      <c r="I545" s="189"/>
    </row>
    <row r="546" ht="12.75">
      <c r="I546" s="189"/>
    </row>
    <row r="547" ht="12.75">
      <c r="I547" s="189"/>
    </row>
    <row r="548" ht="12.75">
      <c r="I548" s="189"/>
    </row>
    <row r="549" ht="12.75">
      <c r="I549" s="189"/>
    </row>
    <row r="550" ht="12.75">
      <c r="I550" s="189"/>
    </row>
    <row r="551" ht="12.75">
      <c r="I551" s="189"/>
    </row>
    <row r="552" ht="12.75">
      <c r="I552" s="189"/>
    </row>
    <row r="553" ht="12.75">
      <c r="I553" s="189"/>
    </row>
    <row r="554" ht="12.75">
      <c r="I554" s="189"/>
    </row>
    <row r="555" ht="12.75">
      <c r="I555" s="189"/>
    </row>
    <row r="556" ht="12.75">
      <c r="I556" s="189"/>
    </row>
    <row r="557" ht="12.75">
      <c r="I557" s="189"/>
    </row>
    <row r="558" ht="12.75">
      <c r="I558" s="189"/>
    </row>
    <row r="559" ht="12.75">
      <c r="I559" s="189"/>
    </row>
    <row r="560" ht="12.75">
      <c r="I560" s="189"/>
    </row>
    <row r="561" ht="12.75">
      <c r="I561" s="189"/>
    </row>
    <row r="562" ht="12.75">
      <c r="I562" s="189"/>
    </row>
    <row r="563" ht="12.75">
      <c r="I563" s="189"/>
    </row>
    <row r="564" ht="12.75">
      <c r="I564" s="189"/>
    </row>
    <row r="565" ht="12.75">
      <c r="I565" s="189"/>
    </row>
    <row r="566" ht="12.75">
      <c r="I566" s="189"/>
    </row>
    <row r="567" ht="12.75">
      <c r="I567" s="189"/>
    </row>
    <row r="568" ht="12.75">
      <c r="I568" s="189"/>
    </row>
    <row r="569" ht="12.75">
      <c r="I569" s="189"/>
    </row>
    <row r="570" ht="12.75">
      <c r="I570" s="189"/>
    </row>
    <row r="571" ht="12.75">
      <c r="I571" s="189"/>
    </row>
    <row r="572" ht="12.75">
      <c r="I572" s="189"/>
    </row>
    <row r="573" ht="12.75">
      <c r="I573" s="189"/>
    </row>
    <row r="574" ht="12.75">
      <c r="I574" s="189"/>
    </row>
    <row r="575" ht="12.75">
      <c r="I575" s="189"/>
    </row>
    <row r="576" ht="12.75">
      <c r="I576" s="189"/>
    </row>
    <row r="577" ht="12.75">
      <c r="I577" s="189"/>
    </row>
    <row r="578" ht="12.75">
      <c r="I578" s="189"/>
    </row>
    <row r="579" ht="12.75">
      <c r="I579" s="189"/>
    </row>
    <row r="580" ht="12.75">
      <c r="I580" s="189"/>
    </row>
    <row r="581" ht="12.75">
      <c r="I581" s="189"/>
    </row>
    <row r="582" ht="12.75">
      <c r="I582" s="189"/>
    </row>
    <row r="583" ht="12.75">
      <c r="I583" s="189"/>
    </row>
    <row r="584" ht="12.75">
      <c r="I584" s="189"/>
    </row>
    <row r="585" ht="12.75">
      <c r="I585" s="189"/>
    </row>
    <row r="586" ht="12.75">
      <c r="I586" s="189"/>
    </row>
    <row r="587" ht="12.75">
      <c r="I587" s="189"/>
    </row>
    <row r="588" ht="12.75">
      <c r="I588" s="189"/>
    </row>
    <row r="589" ht="12.75">
      <c r="I589" s="189"/>
    </row>
    <row r="590" ht="12.75">
      <c r="I590" s="189"/>
    </row>
    <row r="591" ht="12.75">
      <c r="I591" s="189"/>
    </row>
    <row r="592" ht="12.75">
      <c r="I592" s="189"/>
    </row>
    <row r="593" ht="12.75">
      <c r="I593" s="189"/>
    </row>
    <row r="594" ht="12.75">
      <c r="I594" s="189"/>
    </row>
    <row r="595" ht="12.75">
      <c r="I595" s="189"/>
    </row>
    <row r="596" ht="12.75">
      <c r="I596" s="189"/>
    </row>
    <row r="597" ht="12.75">
      <c r="I597" s="189"/>
    </row>
    <row r="598" ht="12.75">
      <c r="I598" s="189"/>
    </row>
    <row r="599" ht="12.75">
      <c r="I599" s="189"/>
    </row>
    <row r="600" ht="12.75">
      <c r="I600" s="189"/>
    </row>
    <row r="601" ht="12.75">
      <c r="I601" s="189"/>
    </row>
    <row r="602" ht="12.75">
      <c r="I602" s="189"/>
    </row>
    <row r="603" ht="12.75">
      <c r="I603" s="189"/>
    </row>
    <row r="604" ht="12.75">
      <c r="I604" s="189"/>
    </row>
    <row r="605" ht="12.75">
      <c r="I605" s="189"/>
    </row>
    <row r="606" ht="12.75">
      <c r="I606" s="189"/>
    </row>
    <row r="607" ht="12.75">
      <c r="I607" s="189"/>
    </row>
    <row r="608" ht="12.75">
      <c r="I608" s="189"/>
    </row>
    <row r="609" ht="12.75">
      <c r="I609" s="189"/>
    </row>
    <row r="610" ht="12.75">
      <c r="I610" s="189"/>
    </row>
    <row r="611" ht="12.75">
      <c r="I611" s="189"/>
    </row>
    <row r="612" ht="12.75">
      <c r="I612" s="189"/>
    </row>
    <row r="613" ht="12.75">
      <c r="I613" s="189"/>
    </row>
    <row r="614" ht="12.75">
      <c r="I614" s="189"/>
    </row>
    <row r="615" ht="12.75">
      <c r="I615" s="189"/>
    </row>
    <row r="616" ht="12.75">
      <c r="I616" s="189"/>
    </row>
    <row r="617" ht="12.75">
      <c r="I617" s="189"/>
    </row>
    <row r="618" ht="12.75">
      <c r="I618" s="189"/>
    </row>
    <row r="619" ht="12.75">
      <c r="I619" s="189"/>
    </row>
    <row r="620" ht="12.75">
      <c r="I620" s="189"/>
    </row>
    <row r="621" ht="12.75">
      <c r="I621" s="189"/>
    </row>
    <row r="622" ht="12.75">
      <c r="I622" s="189"/>
    </row>
    <row r="623" ht="12.75">
      <c r="I623" s="189"/>
    </row>
    <row r="624" ht="12.75">
      <c r="I624" s="189"/>
    </row>
    <row r="625" ht="12.75">
      <c r="I625" s="189"/>
    </row>
    <row r="626" ht="12.75">
      <c r="I626" s="189"/>
    </row>
    <row r="627" ht="12.75">
      <c r="I627" s="189"/>
    </row>
    <row r="628" ht="12.75">
      <c r="I628" s="189"/>
    </row>
    <row r="629" ht="12.75">
      <c r="I629" s="189"/>
    </row>
    <row r="630" ht="12.75">
      <c r="I630" s="189"/>
    </row>
    <row r="631" ht="12.75">
      <c r="I631" s="189"/>
    </row>
    <row r="632" ht="12.75">
      <c r="I632" s="189"/>
    </row>
    <row r="633" ht="12.75">
      <c r="I633" s="189"/>
    </row>
    <row r="634" ht="12.75">
      <c r="I634" s="189"/>
    </row>
    <row r="635" ht="12.75">
      <c r="I635" s="189"/>
    </row>
    <row r="636" ht="12.75">
      <c r="I636" s="189"/>
    </row>
    <row r="637" ht="12.75">
      <c r="I637" s="189"/>
    </row>
    <row r="638" ht="12.75">
      <c r="I638" s="189"/>
    </row>
    <row r="639" ht="12.75">
      <c r="I639" s="189"/>
    </row>
    <row r="640" ht="12.75">
      <c r="I640" s="189"/>
    </row>
    <row r="641" ht="12.75">
      <c r="I641" s="189"/>
    </row>
    <row r="642" ht="12.75">
      <c r="I642" s="189"/>
    </row>
    <row r="643" ht="12.75">
      <c r="I643" s="189"/>
    </row>
    <row r="644" ht="12.75">
      <c r="I644" s="189"/>
    </row>
    <row r="645" ht="12.75">
      <c r="I645" s="189"/>
    </row>
    <row r="646" ht="12.75">
      <c r="I646" s="189"/>
    </row>
    <row r="647" ht="12.75">
      <c r="I647" s="189"/>
    </row>
    <row r="648" ht="12.75">
      <c r="I648" s="189"/>
    </row>
    <row r="649" ht="12.75">
      <c r="I649" s="189"/>
    </row>
    <row r="650" ht="12.75">
      <c r="I650" s="189"/>
    </row>
    <row r="651" ht="12.75">
      <c r="I651" s="189"/>
    </row>
    <row r="652" ht="12.75">
      <c r="I652" s="189"/>
    </row>
    <row r="653" ht="12.75">
      <c r="I653" s="189"/>
    </row>
    <row r="654" ht="12.75">
      <c r="I654" s="189"/>
    </row>
    <row r="655" ht="12.75">
      <c r="I655" s="189"/>
    </row>
    <row r="656" ht="12.75">
      <c r="I656" s="189"/>
    </row>
    <row r="657" ht="12.75">
      <c r="I657" s="189"/>
    </row>
    <row r="658" ht="12.75">
      <c r="I658" s="189"/>
    </row>
    <row r="659" ht="12.75">
      <c r="I659" s="189"/>
    </row>
    <row r="660" ht="12.75">
      <c r="I660" s="189"/>
    </row>
    <row r="661" ht="12.75">
      <c r="I661" s="189"/>
    </row>
    <row r="662" ht="12.75">
      <c r="I662" s="189"/>
    </row>
    <row r="663" ht="12.75">
      <c r="I663" s="189"/>
    </row>
    <row r="664" ht="12.75">
      <c r="I664" s="189"/>
    </row>
    <row r="665" ht="12.75">
      <c r="I665" s="189"/>
    </row>
    <row r="666" ht="12.75">
      <c r="I666" s="189"/>
    </row>
    <row r="667" ht="12.75">
      <c r="I667" s="189"/>
    </row>
    <row r="668" ht="12.75">
      <c r="I668" s="189"/>
    </row>
    <row r="669" ht="12.75">
      <c r="I669" s="189"/>
    </row>
    <row r="670" ht="12.75">
      <c r="I670" s="189"/>
    </row>
    <row r="671" ht="12.75">
      <c r="I671" s="189"/>
    </row>
    <row r="672" ht="12.75">
      <c r="I672" s="189"/>
    </row>
    <row r="673" ht="12.75">
      <c r="I673" s="189"/>
    </row>
    <row r="674" ht="12.75">
      <c r="I674" s="189"/>
    </row>
    <row r="675" ht="12.75">
      <c r="I675" s="189"/>
    </row>
    <row r="676" ht="12.75">
      <c r="I676" s="189"/>
    </row>
    <row r="677" ht="12.75">
      <c r="I677" s="189"/>
    </row>
    <row r="678" ht="12.75">
      <c r="I678" s="189"/>
    </row>
    <row r="679" ht="12.75">
      <c r="I679" s="189"/>
    </row>
    <row r="680" ht="12.75">
      <c r="I680" s="189"/>
    </row>
    <row r="681" ht="12.75">
      <c r="I681" s="189"/>
    </row>
    <row r="682" ht="12.75">
      <c r="I682" s="189"/>
    </row>
    <row r="683" ht="12.75">
      <c r="I683" s="189"/>
    </row>
    <row r="684" ht="12.75">
      <c r="I684" s="189"/>
    </row>
    <row r="685" ht="12.75">
      <c r="I685" s="189"/>
    </row>
    <row r="686" ht="12.75">
      <c r="I686" s="189"/>
    </row>
    <row r="687" ht="12.75">
      <c r="I687" s="189"/>
    </row>
    <row r="688" ht="12.75">
      <c r="I688" s="189"/>
    </row>
    <row r="689" ht="12.75">
      <c r="I689" s="189"/>
    </row>
    <row r="690" ht="12.75">
      <c r="I690" s="189"/>
    </row>
    <row r="691" ht="12.75">
      <c r="I691" s="189"/>
    </row>
    <row r="692" ht="12.75">
      <c r="I692" s="189"/>
    </row>
    <row r="693" ht="12.75">
      <c r="I693" s="189"/>
    </row>
    <row r="694" ht="12.75">
      <c r="I694" s="189"/>
    </row>
    <row r="695" ht="12.75">
      <c r="I695" s="189"/>
    </row>
    <row r="696" ht="12.75">
      <c r="I696" s="189"/>
    </row>
    <row r="697" ht="12.75">
      <c r="I697" s="189"/>
    </row>
    <row r="698" ht="12.75">
      <c r="I698" s="189"/>
    </row>
    <row r="699" ht="12.75">
      <c r="I699" s="189"/>
    </row>
    <row r="700" ht="12.75">
      <c r="I700" s="189"/>
    </row>
    <row r="701" ht="12.75">
      <c r="I701" s="189"/>
    </row>
    <row r="702" ht="12.75">
      <c r="I702" s="189"/>
    </row>
    <row r="703" ht="12.75">
      <c r="I703" s="189"/>
    </row>
    <row r="704" ht="12.75">
      <c r="I704" s="189"/>
    </row>
    <row r="705" ht="12.75">
      <c r="I705" s="189"/>
    </row>
    <row r="706" ht="12.75">
      <c r="I706" s="189"/>
    </row>
    <row r="707" ht="12.75">
      <c r="I707" s="189"/>
    </row>
    <row r="708" ht="12.75">
      <c r="I708" s="189"/>
    </row>
    <row r="709" ht="12.75">
      <c r="I709" s="189"/>
    </row>
    <row r="710" ht="12.75">
      <c r="I710" s="189"/>
    </row>
    <row r="711" ht="12.75">
      <c r="I711" s="189"/>
    </row>
    <row r="712" ht="12.75">
      <c r="I712" s="189"/>
    </row>
    <row r="713" ht="12.75">
      <c r="I713" s="189"/>
    </row>
    <row r="714" ht="12.75">
      <c r="I714" s="189"/>
    </row>
    <row r="715" ht="12.75">
      <c r="I715" s="189"/>
    </row>
    <row r="716" ht="12.75">
      <c r="I716" s="189"/>
    </row>
    <row r="717" ht="12.75">
      <c r="I717" s="189"/>
    </row>
    <row r="718" ht="12.75">
      <c r="I718" s="189"/>
    </row>
    <row r="719" ht="12.75">
      <c r="I719" s="189"/>
    </row>
    <row r="720" ht="12.75">
      <c r="I720" s="189"/>
    </row>
    <row r="721" ht="12.75">
      <c r="I721" s="189"/>
    </row>
    <row r="722" ht="12.75">
      <c r="I722" s="189"/>
    </row>
    <row r="723" ht="12.75">
      <c r="I723" s="189"/>
    </row>
    <row r="724" ht="12.75">
      <c r="I724" s="189"/>
    </row>
    <row r="725" ht="12.75">
      <c r="I725" s="189"/>
    </row>
    <row r="726" ht="12.75">
      <c r="I726" s="189"/>
    </row>
    <row r="727" ht="12.75">
      <c r="I727" s="189"/>
    </row>
    <row r="728" ht="12.75">
      <c r="I728" s="189"/>
    </row>
    <row r="729" ht="12.75">
      <c r="I729" s="189"/>
    </row>
    <row r="730" ht="12.75">
      <c r="I730" s="189"/>
    </row>
    <row r="731" ht="12.75">
      <c r="I731" s="189"/>
    </row>
    <row r="732" ht="12.75">
      <c r="I732" s="189"/>
    </row>
    <row r="733" ht="12.75">
      <c r="I733" s="189"/>
    </row>
    <row r="734" ht="12.75">
      <c r="I734" s="189"/>
    </row>
    <row r="735" ht="12.75">
      <c r="I735" s="189"/>
    </row>
    <row r="736" ht="12.75">
      <c r="I736" s="189"/>
    </row>
    <row r="737" ht="12.75">
      <c r="I737" s="189"/>
    </row>
    <row r="738" ht="12.75">
      <c r="I738" s="189"/>
    </row>
    <row r="739" ht="12.75">
      <c r="I739" s="189"/>
    </row>
    <row r="740" ht="12.75">
      <c r="I740" s="189"/>
    </row>
    <row r="741" ht="12.75">
      <c r="I741" s="189"/>
    </row>
    <row r="742" ht="12.75">
      <c r="I742" s="189"/>
    </row>
    <row r="743" ht="12.75">
      <c r="I743" s="189"/>
    </row>
    <row r="744" ht="12.75">
      <c r="I744" s="189"/>
    </row>
    <row r="745" ht="12.75">
      <c r="I745" s="189"/>
    </row>
    <row r="746" ht="12.75">
      <c r="I746" s="189"/>
    </row>
    <row r="747" ht="12.75">
      <c r="I747" s="189"/>
    </row>
    <row r="748" ht="12.75">
      <c r="I748" s="189"/>
    </row>
    <row r="749" ht="12.75">
      <c r="I749" s="189"/>
    </row>
    <row r="750" ht="12.75">
      <c r="I750" s="189"/>
    </row>
    <row r="751" ht="12.75">
      <c r="I751" s="189"/>
    </row>
    <row r="752" ht="12.75">
      <c r="I752" s="189"/>
    </row>
    <row r="753" ht="12.75">
      <c r="I753" s="189"/>
    </row>
    <row r="754" ht="12.75">
      <c r="I754" s="189"/>
    </row>
    <row r="755" ht="12.75">
      <c r="I755" s="189"/>
    </row>
    <row r="756" ht="12.75">
      <c r="I756" s="189"/>
    </row>
    <row r="757" ht="12.75">
      <c r="I757" s="189"/>
    </row>
    <row r="758" ht="12.75">
      <c r="I758" s="189"/>
    </row>
    <row r="759" ht="12.75">
      <c r="I759" s="189"/>
    </row>
    <row r="760" ht="12.75">
      <c r="I760" s="189"/>
    </row>
    <row r="761" ht="12.75">
      <c r="I761" s="189"/>
    </row>
    <row r="762" ht="12.75">
      <c r="I762" s="189"/>
    </row>
    <row r="763" ht="12.75">
      <c r="I763" s="189"/>
    </row>
    <row r="764" ht="12.75">
      <c r="I764" s="189"/>
    </row>
    <row r="765" ht="12.75">
      <c r="I765" s="189"/>
    </row>
    <row r="766" ht="12.75">
      <c r="I766" s="189"/>
    </row>
    <row r="767" ht="12.75">
      <c r="I767" s="189"/>
    </row>
    <row r="768" ht="12.75">
      <c r="I768" s="189"/>
    </row>
    <row r="769" ht="12.75">
      <c r="I769" s="189"/>
    </row>
    <row r="770" ht="12.75">
      <c r="I770" s="189"/>
    </row>
    <row r="771" ht="12.75">
      <c r="I771" s="189"/>
    </row>
    <row r="772" ht="12.75">
      <c r="I772" s="189"/>
    </row>
    <row r="773" ht="12.75">
      <c r="I773" s="189"/>
    </row>
    <row r="774" ht="12.75">
      <c r="I774" s="189"/>
    </row>
    <row r="775" ht="12.75">
      <c r="I775" s="189"/>
    </row>
    <row r="776" ht="12.75">
      <c r="I776" s="189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45.00390625" style="40" customWidth="1"/>
    <col min="12" max="15" width="8.421875" style="40" bestFit="1" customWidth="1"/>
    <col min="16" max="16" width="8.421875" style="40" customWidth="1"/>
    <col min="17" max="17" width="6.8515625" style="40" bestFit="1" customWidth="1"/>
    <col min="18" max="18" width="7.140625" style="40" bestFit="1" customWidth="1"/>
    <col min="19" max="19" width="6.8515625" style="40" bestFit="1" customWidth="1"/>
    <col min="20" max="16384" width="9.140625" style="40" customWidth="1"/>
  </cols>
  <sheetData>
    <row r="1" spans="1:19" ht="12.75">
      <c r="A1" s="1727" t="s">
        <v>555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  <c r="N1" s="1727"/>
      <c r="O1" s="1727"/>
      <c r="P1" s="1727"/>
      <c r="Q1" s="1727"/>
      <c r="R1" s="1727"/>
      <c r="S1" s="1727"/>
    </row>
    <row r="2" spans="1:19" ht="15.75">
      <c r="A2" s="1726" t="s">
        <v>1162</v>
      </c>
      <c r="B2" s="1726"/>
      <c r="C2" s="1726"/>
      <c r="D2" s="1726"/>
      <c r="E2" s="1726"/>
      <c r="F2" s="1726"/>
      <c r="G2" s="1726"/>
      <c r="H2" s="1726"/>
      <c r="I2" s="1726"/>
      <c r="J2" s="1726"/>
      <c r="K2" s="1726"/>
      <c r="L2" s="1726"/>
      <c r="M2" s="1726"/>
      <c r="N2" s="1726"/>
      <c r="O2" s="1726"/>
      <c r="P2" s="1726"/>
      <c r="Q2" s="1726"/>
      <c r="R2" s="1726"/>
      <c r="S2" s="1726"/>
    </row>
    <row r="3" spans="1:19" ht="13.5" thickBot="1">
      <c r="A3" s="57"/>
      <c r="B3" s="57"/>
      <c r="C3" s="57"/>
      <c r="D3" s="57"/>
      <c r="E3" s="57"/>
      <c r="F3" s="57"/>
      <c r="G3" s="57"/>
      <c r="H3" s="1728" t="s">
        <v>279</v>
      </c>
      <c r="I3" s="1728"/>
      <c r="K3" s="57"/>
      <c r="L3" s="57"/>
      <c r="M3" s="57"/>
      <c r="N3" s="57"/>
      <c r="O3" s="57"/>
      <c r="P3" s="57"/>
      <c r="Q3" s="57"/>
      <c r="R3" s="1728" t="s">
        <v>279</v>
      </c>
      <c r="S3" s="1728"/>
    </row>
    <row r="4" spans="1:19" ht="13.5" thickTop="1">
      <c r="A4" s="536"/>
      <c r="B4" s="624">
        <v>2011</v>
      </c>
      <c r="C4" s="610">
        <v>2012</v>
      </c>
      <c r="D4" s="610">
        <v>2012</v>
      </c>
      <c r="E4" s="610">
        <v>2013</v>
      </c>
      <c r="F4" s="1720" t="s">
        <v>1489</v>
      </c>
      <c r="G4" s="1721"/>
      <c r="H4" s="1721"/>
      <c r="I4" s="1722"/>
      <c r="K4" s="536"/>
      <c r="L4" s="624">
        <v>2011</v>
      </c>
      <c r="M4" s="610">
        <v>2012</v>
      </c>
      <c r="N4" s="610">
        <v>2012</v>
      </c>
      <c r="O4" s="610">
        <v>2013</v>
      </c>
      <c r="P4" s="1720" t="s">
        <v>1477</v>
      </c>
      <c r="Q4" s="1721"/>
      <c r="R4" s="1721"/>
      <c r="S4" s="1722"/>
    </row>
    <row r="5" spans="1:19" ht="12.75">
      <c r="A5" s="625" t="s">
        <v>398</v>
      </c>
      <c r="B5" s="626" t="s">
        <v>778</v>
      </c>
      <c r="C5" s="612" t="s">
        <v>645</v>
      </c>
      <c r="D5" s="612" t="s">
        <v>502</v>
      </c>
      <c r="E5" s="612" t="s">
        <v>1476</v>
      </c>
      <c r="F5" s="1723" t="s">
        <v>520</v>
      </c>
      <c r="G5" s="1724"/>
      <c r="H5" s="1723" t="s">
        <v>365</v>
      </c>
      <c r="I5" s="1725"/>
      <c r="K5" s="625" t="s">
        <v>398</v>
      </c>
      <c r="L5" s="626" t="s">
        <v>778</v>
      </c>
      <c r="M5" s="612" t="s">
        <v>645</v>
      </c>
      <c r="N5" s="612" t="s">
        <v>502</v>
      </c>
      <c r="O5" s="612" t="s">
        <v>1476</v>
      </c>
      <c r="P5" s="1723" t="s">
        <v>520</v>
      </c>
      <c r="Q5" s="1724"/>
      <c r="R5" s="1723" t="s">
        <v>365</v>
      </c>
      <c r="S5" s="1725"/>
    </row>
    <row r="6" spans="1:19" ht="12.75">
      <c r="A6" s="627"/>
      <c r="B6" s="628"/>
      <c r="C6" s="513"/>
      <c r="D6" s="513"/>
      <c r="E6" s="513"/>
      <c r="F6" s="513" t="s">
        <v>484</v>
      </c>
      <c r="G6" s="513" t="s">
        <v>503</v>
      </c>
      <c r="H6" s="513" t="s">
        <v>484</v>
      </c>
      <c r="I6" s="514" t="s">
        <v>503</v>
      </c>
      <c r="K6" s="627"/>
      <c r="L6" s="628"/>
      <c r="M6" s="513"/>
      <c r="N6" s="513"/>
      <c r="O6" s="513"/>
      <c r="P6" s="513" t="s">
        <v>484</v>
      </c>
      <c r="Q6" s="513" t="s">
        <v>503</v>
      </c>
      <c r="R6" s="513" t="s">
        <v>484</v>
      </c>
      <c r="S6" s="514" t="s">
        <v>503</v>
      </c>
    </row>
    <row r="7" spans="1:19" s="57" customFormat="1" ht="12.75">
      <c r="A7" s="147" t="s">
        <v>1122</v>
      </c>
      <c r="B7" s="1108">
        <v>18278.48467097</v>
      </c>
      <c r="C7" s="1106">
        <v>23627.7275210806</v>
      </c>
      <c r="D7" s="1106">
        <v>28794.08333632381</v>
      </c>
      <c r="E7" s="1106">
        <v>37060.23509111281</v>
      </c>
      <c r="F7" s="1106">
        <v>5349.242850110601</v>
      </c>
      <c r="G7" s="1106">
        <v>29.265242422454747</v>
      </c>
      <c r="H7" s="1106">
        <v>8266.151754789</v>
      </c>
      <c r="I7" s="1109">
        <v>28.707813540156106</v>
      </c>
      <c r="J7" s="76"/>
      <c r="K7" s="835" t="s">
        <v>1144</v>
      </c>
      <c r="L7" s="1119">
        <v>17543.01106912</v>
      </c>
      <c r="M7" s="1117">
        <v>17616.901090390045</v>
      </c>
      <c r="N7" s="1117">
        <v>17493.73130175474</v>
      </c>
      <c r="O7" s="1117">
        <v>17949.039737679897</v>
      </c>
      <c r="P7" s="1117">
        <v>73.89002127004642</v>
      </c>
      <c r="Q7" s="1117">
        <v>0.4211934939727136</v>
      </c>
      <c r="R7" s="1117">
        <v>455.30843592515885</v>
      </c>
      <c r="S7" s="1122">
        <v>2.602694805764442</v>
      </c>
    </row>
    <row r="8" spans="1:19" s="36" customFormat="1" ht="12.75">
      <c r="A8" s="148" t="s">
        <v>408</v>
      </c>
      <c r="B8" s="1115">
        <v>2048.67468898</v>
      </c>
      <c r="C8" s="1113">
        <v>2388.6460892638997</v>
      </c>
      <c r="D8" s="1113">
        <v>2797.9137915141005</v>
      </c>
      <c r="E8" s="1113">
        <v>6274.0025687136</v>
      </c>
      <c r="F8" s="1107">
        <v>339.9714002838996</v>
      </c>
      <c r="G8" s="1107">
        <v>16.59469910535994</v>
      </c>
      <c r="H8" s="1107">
        <v>3476.0887771995</v>
      </c>
      <c r="I8" s="1110">
        <v>124.23859476093446</v>
      </c>
      <c r="J8" s="38"/>
      <c r="K8" s="148" t="s">
        <v>1145</v>
      </c>
      <c r="L8" s="1126">
        <v>11829.07816704</v>
      </c>
      <c r="M8" s="1124">
        <v>11631.956971881205</v>
      </c>
      <c r="N8" s="1124">
        <v>11594.3432973572</v>
      </c>
      <c r="O8" s="1124">
        <v>10568.692253609897</v>
      </c>
      <c r="P8" s="1118">
        <v>-197.12119515879385</v>
      </c>
      <c r="Q8" s="1118">
        <v>-1.6664121445071123</v>
      </c>
      <c r="R8" s="1118">
        <v>-1025.6510437473025</v>
      </c>
      <c r="S8" s="1121">
        <v>-8.846133130981968</v>
      </c>
    </row>
    <row r="9" spans="1:19" s="36" customFormat="1" ht="12.75">
      <c r="A9" s="148" t="s">
        <v>409</v>
      </c>
      <c r="B9" s="1112">
        <v>1310.96642236</v>
      </c>
      <c r="C9" s="1107">
        <v>1459.5824812200003</v>
      </c>
      <c r="D9" s="1107">
        <v>1757.2036578750005</v>
      </c>
      <c r="E9" s="1107">
        <v>1990.3191635708997</v>
      </c>
      <c r="F9" s="1112">
        <v>148.6160588600003</v>
      </c>
      <c r="G9" s="1107">
        <v>11.336374168337727</v>
      </c>
      <c r="H9" s="1107">
        <v>233.11550569589917</v>
      </c>
      <c r="I9" s="1110">
        <v>13.266277056229638</v>
      </c>
      <c r="K9" s="148" t="s">
        <v>877</v>
      </c>
      <c r="L9" s="1123">
        <v>109.24748722</v>
      </c>
      <c r="M9" s="1118">
        <v>87.04024197</v>
      </c>
      <c r="N9" s="1118">
        <v>87.867018306</v>
      </c>
      <c r="O9" s="1118">
        <v>90.754536498</v>
      </c>
      <c r="P9" s="1123">
        <v>-22.20724525</v>
      </c>
      <c r="Q9" s="1118">
        <v>-20.327465477791336</v>
      </c>
      <c r="R9" s="1118">
        <v>2.8875181919999875</v>
      </c>
      <c r="S9" s="1121">
        <v>3.286236687745683</v>
      </c>
    </row>
    <row r="10" spans="1:19" s="36" customFormat="1" ht="12.75">
      <c r="A10" s="148" t="s">
        <v>410</v>
      </c>
      <c r="B10" s="1112">
        <v>2081.8060426300003</v>
      </c>
      <c r="C10" s="1107">
        <v>2951.6741980300003</v>
      </c>
      <c r="D10" s="1107">
        <v>4382.5101739421</v>
      </c>
      <c r="E10" s="1107">
        <v>11223.2325423841</v>
      </c>
      <c r="F10" s="1112">
        <v>869.8681554</v>
      </c>
      <c r="G10" s="1107">
        <v>41.784303512784156</v>
      </c>
      <c r="H10" s="1107">
        <v>6840.722368442</v>
      </c>
      <c r="I10" s="1110">
        <v>156.09142014355487</v>
      </c>
      <c r="K10" s="148" t="s">
        <v>1146</v>
      </c>
      <c r="L10" s="1123">
        <v>3709.3670420799995</v>
      </c>
      <c r="M10" s="1118">
        <v>4100.0092590755</v>
      </c>
      <c r="N10" s="1118">
        <v>3866.2562353819994</v>
      </c>
      <c r="O10" s="1118">
        <v>4746.6997911439985</v>
      </c>
      <c r="P10" s="1123">
        <v>390.6422169955008</v>
      </c>
      <c r="Q10" s="1118">
        <v>10.531236530760006</v>
      </c>
      <c r="R10" s="1118">
        <v>880.443555761999</v>
      </c>
      <c r="S10" s="1121">
        <v>22.772509170619113</v>
      </c>
    </row>
    <row r="11" spans="1:19" s="36" customFormat="1" ht="12.75">
      <c r="A11" s="148" t="s">
        <v>1123</v>
      </c>
      <c r="B11" s="1112">
        <v>193.55895646999997</v>
      </c>
      <c r="C11" s="1107">
        <v>182.89820696599998</v>
      </c>
      <c r="D11" s="1107">
        <v>258.713175423</v>
      </c>
      <c r="E11" s="1107">
        <v>500.93446957099997</v>
      </c>
      <c r="F11" s="1112">
        <v>-10.660749503999995</v>
      </c>
      <c r="G11" s="1107">
        <v>-5.507753140657338</v>
      </c>
      <c r="H11" s="1107">
        <v>242.22129414799997</v>
      </c>
      <c r="I11" s="1110">
        <v>93.62541886471938</v>
      </c>
      <c r="K11" s="148" t="s">
        <v>442</v>
      </c>
      <c r="L11" s="1127">
        <v>1895.3179948800002</v>
      </c>
      <c r="M11" s="1125">
        <v>1797.89461746334</v>
      </c>
      <c r="N11" s="1125">
        <v>1945.2647507095403</v>
      </c>
      <c r="O11" s="1125">
        <v>2542.8931564279997</v>
      </c>
      <c r="P11" s="1118">
        <v>-97.42337741666029</v>
      </c>
      <c r="Q11" s="1118">
        <v>-5.140212760066604</v>
      </c>
      <c r="R11" s="1118">
        <v>597.6284057184594</v>
      </c>
      <c r="S11" s="1121">
        <v>30.722214315582125</v>
      </c>
    </row>
    <row r="12" spans="1:19" s="36" customFormat="1" ht="12.75">
      <c r="A12" s="148" t="s">
        <v>1124</v>
      </c>
      <c r="B12" s="1116">
        <v>12643.47895323</v>
      </c>
      <c r="C12" s="1114">
        <v>16644.9265456007</v>
      </c>
      <c r="D12" s="1114">
        <v>19597.7425375696</v>
      </c>
      <c r="E12" s="1114">
        <v>17071.746346873202</v>
      </c>
      <c r="F12" s="1107">
        <v>4001.4475923707014</v>
      </c>
      <c r="G12" s="1107">
        <v>31.64831141153963</v>
      </c>
      <c r="H12" s="1107">
        <v>-2525.996190696398</v>
      </c>
      <c r="I12" s="1110">
        <v>-12.889220204082024</v>
      </c>
      <c r="K12" s="147" t="s">
        <v>1147</v>
      </c>
      <c r="L12" s="1119">
        <v>32198.03019216</v>
      </c>
      <c r="M12" s="1117">
        <v>33522.989897255604</v>
      </c>
      <c r="N12" s="1117">
        <v>36089.8500807535</v>
      </c>
      <c r="O12" s="1117">
        <v>40902.36149361092</v>
      </c>
      <c r="P12" s="1117">
        <v>1324.9597050956036</v>
      </c>
      <c r="Q12" s="1117">
        <v>4.115033426542417</v>
      </c>
      <c r="R12" s="1117">
        <v>4812.5114128574205</v>
      </c>
      <c r="S12" s="1122">
        <v>13.334805775277808</v>
      </c>
    </row>
    <row r="13" spans="1:19" s="57" customFormat="1" ht="12.75">
      <c r="A13" s="147" t="s">
        <v>1125</v>
      </c>
      <c r="B13" s="1108">
        <v>2680.2969866900003</v>
      </c>
      <c r="C13" s="1106">
        <v>3569.2384810255994</v>
      </c>
      <c r="D13" s="1106">
        <v>2712.5788700635994</v>
      </c>
      <c r="E13" s="1106">
        <v>4217.067186838701</v>
      </c>
      <c r="F13" s="1106">
        <v>888.9414943355991</v>
      </c>
      <c r="G13" s="1106">
        <v>33.1657834467585</v>
      </c>
      <c r="H13" s="1106">
        <v>1504.4883167751013</v>
      </c>
      <c r="I13" s="1109">
        <v>55.463394387490276</v>
      </c>
      <c r="K13" s="836" t="s">
        <v>1148</v>
      </c>
      <c r="L13" s="1126">
        <v>8721.984791299998</v>
      </c>
      <c r="M13" s="1124">
        <v>8292.268380813299</v>
      </c>
      <c r="N13" s="1124">
        <v>7931.5543567268005</v>
      </c>
      <c r="O13" s="1124">
        <v>8590.6164027933</v>
      </c>
      <c r="P13" s="1118">
        <v>-429.7164104866988</v>
      </c>
      <c r="Q13" s="1118">
        <v>-4.926819075806371</v>
      </c>
      <c r="R13" s="1118">
        <v>659.0620460664986</v>
      </c>
      <c r="S13" s="1121">
        <v>8.30936808127078</v>
      </c>
    </row>
    <row r="14" spans="1:19" s="36" customFormat="1" ht="12.75">
      <c r="A14" s="148" t="s">
        <v>1126</v>
      </c>
      <c r="B14" s="1115">
        <v>1100.88494977</v>
      </c>
      <c r="C14" s="1113">
        <v>1728.3331616035996</v>
      </c>
      <c r="D14" s="1113">
        <v>891.0235563995999</v>
      </c>
      <c r="E14" s="1113">
        <v>2199.9151772027</v>
      </c>
      <c r="F14" s="1107">
        <v>627.4482118335995</v>
      </c>
      <c r="G14" s="1107">
        <v>56.994894149900745</v>
      </c>
      <c r="H14" s="1107">
        <v>1308.8916208031</v>
      </c>
      <c r="I14" s="1110">
        <v>146.89753277590088</v>
      </c>
      <c r="K14" s="148" t="s">
        <v>1149</v>
      </c>
      <c r="L14" s="1123">
        <v>6072.6427103</v>
      </c>
      <c r="M14" s="1118">
        <v>5786.8941307453</v>
      </c>
      <c r="N14" s="1118">
        <v>5777.211207737701</v>
      </c>
      <c r="O14" s="1118">
        <v>5995.7997059032</v>
      </c>
      <c r="P14" s="1123">
        <v>-285.7485795547</v>
      </c>
      <c r="Q14" s="1118">
        <v>-4.70550620523142</v>
      </c>
      <c r="R14" s="1118">
        <v>218.588498165499</v>
      </c>
      <c r="S14" s="1121">
        <v>3.783633492103123</v>
      </c>
    </row>
    <row r="15" spans="1:19" s="36" customFormat="1" ht="12.75">
      <c r="A15" s="148" t="s">
        <v>411</v>
      </c>
      <c r="B15" s="1112">
        <v>106.13046679999998</v>
      </c>
      <c r="C15" s="1107">
        <v>115.79779378899998</v>
      </c>
      <c r="D15" s="1107">
        <v>110.90624482899997</v>
      </c>
      <c r="E15" s="1107">
        <v>209.57808558000002</v>
      </c>
      <c r="F15" s="1112">
        <v>9.667326989000003</v>
      </c>
      <c r="G15" s="1107">
        <v>9.108908384637393</v>
      </c>
      <c r="H15" s="1107">
        <v>98.67184075100005</v>
      </c>
      <c r="I15" s="1110">
        <v>88.9686968512337</v>
      </c>
      <c r="K15" s="148" t="s">
        <v>878</v>
      </c>
      <c r="L15" s="1123">
        <v>0</v>
      </c>
      <c r="M15" s="1118">
        <v>0</v>
      </c>
      <c r="N15" s="1118">
        <v>0</v>
      </c>
      <c r="O15" s="1118">
        <v>0</v>
      </c>
      <c r="P15" s="1123">
        <v>0</v>
      </c>
      <c r="Q15" s="1574" t="s">
        <v>831</v>
      </c>
      <c r="R15" s="1575">
        <v>0</v>
      </c>
      <c r="S15" s="1576" t="s">
        <v>831</v>
      </c>
    </row>
    <row r="16" spans="1:19" s="36" customFormat="1" ht="12.75">
      <c r="A16" s="148" t="s">
        <v>412</v>
      </c>
      <c r="B16" s="1112">
        <v>215.94988650000002</v>
      </c>
      <c r="C16" s="1107">
        <v>176.88502851</v>
      </c>
      <c r="D16" s="1107">
        <v>193.71553791</v>
      </c>
      <c r="E16" s="1107">
        <v>176.23370114</v>
      </c>
      <c r="F16" s="1112">
        <v>-39.06485799000001</v>
      </c>
      <c r="G16" s="1107">
        <v>-18.089779357212123</v>
      </c>
      <c r="H16" s="1107">
        <v>-17.48183677</v>
      </c>
      <c r="I16" s="1110">
        <v>-9.02448866962961</v>
      </c>
      <c r="K16" s="148" t="s">
        <v>879</v>
      </c>
      <c r="L16" s="1123">
        <v>0</v>
      </c>
      <c r="M16" s="1118">
        <v>0</v>
      </c>
      <c r="N16" s="1118">
        <v>0</v>
      </c>
      <c r="O16" s="1118">
        <v>0</v>
      </c>
      <c r="P16" s="1123">
        <v>0</v>
      </c>
      <c r="Q16" s="1574" t="s">
        <v>831</v>
      </c>
      <c r="R16" s="1575">
        <v>0</v>
      </c>
      <c r="S16" s="1576" t="s">
        <v>831</v>
      </c>
    </row>
    <row r="17" spans="1:19" s="36" customFormat="1" ht="12.75">
      <c r="A17" s="148" t="s">
        <v>413</v>
      </c>
      <c r="B17" s="1112">
        <v>18.951999999999998</v>
      </c>
      <c r="C17" s="1107">
        <v>5.289152498</v>
      </c>
      <c r="D17" s="1107">
        <v>2.8245818439999995</v>
      </c>
      <c r="E17" s="1107">
        <v>7.374217106</v>
      </c>
      <c r="F17" s="1112">
        <v>-13.662847501999998</v>
      </c>
      <c r="G17" s="1107">
        <v>-72.09185047488391</v>
      </c>
      <c r="H17" s="1107">
        <v>4.549635262000001</v>
      </c>
      <c r="I17" s="1110">
        <v>161.07287780187266</v>
      </c>
      <c r="J17" s="38"/>
      <c r="K17" s="148" t="s">
        <v>880</v>
      </c>
      <c r="L17" s="1123">
        <v>6665.300606050004</v>
      </c>
      <c r="M17" s="1118">
        <v>9193.461719976003</v>
      </c>
      <c r="N17" s="1118">
        <v>12333.686117361</v>
      </c>
      <c r="O17" s="1118">
        <v>16320.102818131001</v>
      </c>
      <c r="P17" s="1123">
        <v>2528.1611139259994</v>
      </c>
      <c r="Q17" s="1575">
        <v>37.93018894948596</v>
      </c>
      <c r="R17" s="1575">
        <v>3986.4167007700016</v>
      </c>
      <c r="S17" s="1577">
        <v>32.321373049689406</v>
      </c>
    </row>
    <row r="18" spans="1:19" s="36" customFormat="1" ht="12.75">
      <c r="A18" s="148" t="s">
        <v>414</v>
      </c>
      <c r="B18" s="1112">
        <v>13.894052850000001</v>
      </c>
      <c r="C18" s="1107">
        <v>8.803138772</v>
      </c>
      <c r="D18" s="1107">
        <v>18.571079188000002</v>
      </c>
      <c r="E18" s="1107">
        <v>7.150564176</v>
      </c>
      <c r="F18" s="1112">
        <v>-5.090914078000001</v>
      </c>
      <c r="G18" s="1107">
        <v>-36.64095806285925</v>
      </c>
      <c r="H18" s="1107">
        <v>-11.420515012000003</v>
      </c>
      <c r="I18" s="1110">
        <v>-61.49623775972884</v>
      </c>
      <c r="K18" s="148" t="s">
        <v>1150</v>
      </c>
      <c r="L18" s="1123">
        <v>1436.6316319500002</v>
      </c>
      <c r="M18" s="1118">
        <v>1621.5053187200003</v>
      </c>
      <c r="N18" s="1118">
        <v>1807.0050915900003</v>
      </c>
      <c r="O18" s="1118">
        <v>2189.6343188294177</v>
      </c>
      <c r="P18" s="1123">
        <v>184.87368677000018</v>
      </c>
      <c r="Q18" s="1575">
        <v>12.86855187220564</v>
      </c>
      <c r="R18" s="1575">
        <v>382.62922723941733</v>
      </c>
      <c r="S18" s="1577">
        <v>21.174773055162692</v>
      </c>
    </row>
    <row r="19" spans="1:19" s="36" customFormat="1" ht="12.75">
      <c r="A19" s="148" t="s">
        <v>1127</v>
      </c>
      <c r="B19" s="1112">
        <v>608.9813856900001</v>
      </c>
      <c r="C19" s="1107">
        <v>923.70838204</v>
      </c>
      <c r="D19" s="1107">
        <v>959.11705672</v>
      </c>
      <c r="E19" s="1107">
        <v>793.5541694200001</v>
      </c>
      <c r="F19" s="1112">
        <v>314.7269963499998</v>
      </c>
      <c r="G19" s="1107">
        <v>51.68088939096251</v>
      </c>
      <c r="H19" s="1107">
        <v>-165.56288729999994</v>
      </c>
      <c r="I19" s="1110">
        <v>-17.26201052728578</v>
      </c>
      <c r="K19" s="148" t="s">
        <v>881</v>
      </c>
      <c r="L19" s="1127">
        <v>9301.47013946</v>
      </c>
      <c r="M19" s="1125">
        <v>8628.860347001</v>
      </c>
      <c r="N19" s="1125">
        <v>8240.393307338</v>
      </c>
      <c r="O19" s="1125">
        <v>7806.208247954002</v>
      </c>
      <c r="P19" s="1118">
        <v>-672.6097924589994</v>
      </c>
      <c r="Q19" s="1575">
        <v>-7.23122025200683</v>
      </c>
      <c r="R19" s="1575">
        <v>-434.1850593839972</v>
      </c>
      <c r="S19" s="1577">
        <v>-5.268984661173383</v>
      </c>
    </row>
    <row r="20" spans="1:19" s="36" customFormat="1" ht="12.75">
      <c r="A20" s="148" t="s">
        <v>415</v>
      </c>
      <c r="B20" s="1116">
        <v>615.5046824100001</v>
      </c>
      <c r="C20" s="1114">
        <v>610.4218238130001</v>
      </c>
      <c r="D20" s="1114">
        <v>536.4208131729999</v>
      </c>
      <c r="E20" s="1114">
        <v>823.261272214</v>
      </c>
      <c r="F20" s="1107">
        <v>-5.08285859700004</v>
      </c>
      <c r="G20" s="1107">
        <v>-0.8258034004060176</v>
      </c>
      <c r="H20" s="1107">
        <v>286.84045904100003</v>
      </c>
      <c r="I20" s="1110">
        <v>53.47302938234273</v>
      </c>
      <c r="J20" s="38"/>
      <c r="K20" s="147" t="s">
        <v>1151</v>
      </c>
      <c r="L20" s="1119">
        <v>140631.75953792</v>
      </c>
      <c r="M20" s="1117">
        <v>145608.38207583784</v>
      </c>
      <c r="N20" s="1117">
        <v>161394.038125072</v>
      </c>
      <c r="O20" s="1117">
        <v>184318.03998157696</v>
      </c>
      <c r="P20" s="1117">
        <v>4976.622537917836</v>
      </c>
      <c r="Q20" s="1578">
        <v>3.538761481950979</v>
      </c>
      <c r="R20" s="1578">
        <v>22924.00185650497</v>
      </c>
      <c r="S20" s="1579">
        <v>14.203747624642777</v>
      </c>
    </row>
    <row r="21" spans="1:19" s="57" customFormat="1" ht="12.75">
      <c r="A21" s="147" t="s">
        <v>1128</v>
      </c>
      <c r="B21" s="1108">
        <v>129075.793168187</v>
      </c>
      <c r="C21" s="1106">
        <v>143254.5019534798</v>
      </c>
      <c r="D21" s="1106">
        <v>156363.12800087096</v>
      </c>
      <c r="E21" s="1106">
        <v>180044.93839838836</v>
      </c>
      <c r="F21" s="1106">
        <v>14178.708785292809</v>
      </c>
      <c r="G21" s="1106">
        <v>10.984793071786756</v>
      </c>
      <c r="H21" s="1106">
        <v>23681.8103975174</v>
      </c>
      <c r="I21" s="1109">
        <v>15.145393098931539</v>
      </c>
      <c r="J21" s="76"/>
      <c r="K21" s="836" t="s">
        <v>443</v>
      </c>
      <c r="L21" s="1126">
        <v>47082.55592642001</v>
      </c>
      <c r="M21" s="1124">
        <v>49070.6465439038</v>
      </c>
      <c r="N21" s="1124">
        <v>53412.227971099914</v>
      </c>
      <c r="O21" s="1124">
        <v>58416.92791525758</v>
      </c>
      <c r="P21" s="1118">
        <v>1988.0906174837874</v>
      </c>
      <c r="Q21" s="1575">
        <v>4.222563066862276</v>
      </c>
      <c r="R21" s="1575">
        <v>5004.699944157663</v>
      </c>
      <c r="S21" s="1577">
        <v>9.36995166512355</v>
      </c>
    </row>
    <row r="22" spans="1:19" s="36" customFormat="1" ht="12.75">
      <c r="A22" s="148" t="s">
        <v>1129</v>
      </c>
      <c r="B22" s="1115">
        <v>24937.675669005</v>
      </c>
      <c r="C22" s="1113">
        <v>20256.895055556382</v>
      </c>
      <c r="D22" s="1113">
        <v>26165.742723215895</v>
      </c>
      <c r="E22" s="1113">
        <v>28467.64915706868</v>
      </c>
      <c r="F22" s="1107">
        <v>-4680.780613448616</v>
      </c>
      <c r="G22" s="1107">
        <v>-18.769915350476516</v>
      </c>
      <c r="H22" s="1107">
        <v>2301.906433852786</v>
      </c>
      <c r="I22" s="1110">
        <v>8.79740528752654</v>
      </c>
      <c r="J22" s="38"/>
      <c r="K22" s="148" t="s">
        <v>444</v>
      </c>
      <c r="L22" s="1123">
        <v>18937.423893760002</v>
      </c>
      <c r="M22" s="1118">
        <v>20138.9211369675</v>
      </c>
      <c r="N22" s="1118">
        <v>23601.874179043803</v>
      </c>
      <c r="O22" s="1118">
        <v>26590.65493480559</v>
      </c>
      <c r="P22" s="1123">
        <v>1201.4972432074974</v>
      </c>
      <c r="Q22" s="1575">
        <v>6.344565395736841</v>
      </c>
      <c r="R22" s="1575">
        <v>2988.7807557617853</v>
      </c>
      <c r="S22" s="1577">
        <v>12.663319586778982</v>
      </c>
    </row>
    <row r="23" spans="1:19" s="36" customFormat="1" ht="12.75">
      <c r="A23" s="148" t="s">
        <v>876</v>
      </c>
      <c r="B23" s="1112">
        <v>6556.286642450001</v>
      </c>
      <c r="C23" s="1107">
        <v>7245.099781061401</v>
      </c>
      <c r="D23" s="1107">
        <v>7896.8005088271</v>
      </c>
      <c r="E23" s="1107">
        <v>9174.9076317111</v>
      </c>
      <c r="F23" s="1112">
        <v>688.8131386114001</v>
      </c>
      <c r="G23" s="1107">
        <v>10.506147399833624</v>
      </c>
      <c r="H23" s="1107">
        <v>1278.1071228839992</v>
      </c>
      <c r="I23" s="1110">
        <v>16.18512613374647</v>
      </c>
      <c r="K23" s="148" t="s">
        <v>445</v>
      </c>
      <c r="L23" s="1123">
        <v>10127.025780179998</v>
      </c>
      <c r="M23" s="1118">
        <v>10486.667821316492</v>
      </c>
      <c r="N23" s="1118">
        <v>11432.505049190004</v>
      </c>
      <c r="O23" s="1118">
        <v>13854.920395937992</v>
      </c>
      <c r="P23" s="1123">
        <v>359.6420411364943</v>
      </c>
      <c r="Q23" s="1575">
        <v>3.551309623802518</v>
      </c>
      <c r="R23" s="1575">
        <v>2422.415346747988</v>
      </c>
      <c r="S23" s="1577">
        <v>21.188841258544794</v>
      </c>
    </row>
    <row r="24" spans="1:19" s="36" customFormat="1" ht="12.75">
      <c r="A24" s="148" t="s">
        <v>1130</v>
      </c>
      <c r="B24" s="1112">
        <v>4124.751072570001</v>
      </c>
      <c r="C24" s="1107">
        <v>4838.5357868927595</v>
      </c>
      <c r="D24" s="1107">
        <v>4753.383164016962</v>
      </c>
      <c r="E24" s="1107">
        <v>7168.44718300956</v>
      </c>
      <c r="F24" s="1112">
        <v>713.7847143227582</v>
      </c>
      <c r="G24" s="1107">
        <v>17.30491614559474</v>
      </c>
      <c r="H24" s="1107">
        <v>2415.064018992598</v>
      </c>
      <c r="I24" s="1111">
        <v>50.80726580753253</v>
      </c>
      <c r="K24" s="148" t="s">
        <v>446</v>
      </c>
      <c r="L24" s="1123">
        <v>46968.46331795001</v>
      </c>
      <c r="M24" s="1118">
        <v>45926.29030788662</v>
      </c>
      <c r="N24" s="1118">
        <v>52454.424719779294</v>
      </c>
      <c r="O24" s="1118">
        <v>59482.91786594479</v>
      </c>
      <c r="P24" s="1123">
        <v>-1042.1730100633868</v>
      </c>
      <c r="Q24" s="1575">
        <v>-2.218878235399066</v>
      </c>
      <c r="R24" s="1575">
        <v>7028.4931461655</v>
      </c>
      <c r="S24" s="1577">
        <v>13.399237878811823</v>
      </c>
    </row>
    <row r="25" spans="1:19" s="36" customFormat="1" ht="12.75">
      <c r="A25" s="148" t="s">
        <v>416</v>
      </c>
      <c r="B25" s="1112">
        <v>2454.1189634099997</v>
      </c>
      <c r="C25" s="1107">
        <v>3513.7820620487596</v>
      </c>
      <c r="D25" s="1107">
        <v>3382.135572129759</v>
      </c>
      <c r="E25" s="1107">
        <v>3993.233441838359</v>
      </c>
      <c r="F25" s="1112">
        <v>1059.66309863876</v>
      </c>
      <c r="G25" s="1107">
        <v>43.178962162712665</v>
      </c>
      <c r="H25" s="1107">
        <v>611.0978697085998</v>
      </c>
      <c r="I25" s="1110">
        <v>18.068402542591937</v>
      </c>
      <c r="K25" s="148" t="s">
        <v>447</v>
      </c>
      <c r="L25" s="1123">
        <v>16135.673341230002</v>
      </c>
      <c r="M25" s="1118">
        <v>18391.065247809</v>
      </c>
      <c r="N25" s="1118">
        <v>18971.735453358004</v>
      </c>
      <c r="O25" s="1118">
        <v>24525.023951334</v>
      </c>
      <c r="P25" s="1123">
        <v>2255.3919065789996</v>
      </c>
      <c r="Q25" s="1575">
        <v>13.977674553041453</v>
      </c>
      <c r="R25" s="1575">
        <v>5553.288497975995</v>
      </c>
      <c r="S25" s="1577">
        <v>29.271378528489127</v>
      </c>
    </row>
    <row r="26" spans="1:19" s="36" customFormat="1" ht="12.75">
      <c r="A26" s="148" t="s">
        <v>417</v>
      </c>
      <c r="B26" s="1112">
        <v>1670.6321091499995</v>
      </c>
      <c r="C26" s="1107">
        <v>1324.7537248439999</v>
      </c>
      <c r="D26" s="1107">
        <v>1371.2475918872003</v>
      </c>
      <c r="E26" s="1107">
        <v>3175.2137411712</v>
      </c>
      <c r="F26" s="1112">
        <v>-345.8783843059996</v>
      </c>
      <c r="G26" s="1107">
        <v>-20.70344406836398</v>
      </c>
      <c r="H26" s="1107">
        <v>1803.9661492839998</v>
      </c>
      <c r="I26" s="1110">
        <v>131.55655914780962</v>
      </c>
      <c r="K26" s="148" t="s">
        <v>448</v>
      </c>
      <c r="L26" s="1127">
        <v>1380.6167850800002</v>
      </c>
      <c r="M26" s="1125">
        <v>1594.7910179544458</v>
      </c>
      <c r="N26" s="1125">
        <v>1521.270752601</v>
      </c>
      <c r="O26" s="1125">
        <v>1447.594918297</v>
      </c>
      <c r="P26" s="1118">
        <v>214.17423287444558</v>
      </c>
      <c r="Q26" s="1575">
        <v>15.512938506106543</v>
      </c>
      <c r="R26" s="1575">
        <v>-73.67583430399986</v>
      </c>
      <c r="S26" s="1577">
        <v>-4.843045472216715</v>
      </c>
    </row>
    <row r="27" spans="1:19" s="36" customFormat="1" ht="12.75">
      <c r="A27" s="148" t="s">
        <v>418</v>
      </c>
      <c r="B27" s="1112">
        <v>43.24621725</v>
      </c>
      <c r="C27" s="1107">
        <v>464.184384744</v>
      </c>
      <c r="D27" s="1107">
        <v>606.398186384</v>
      </c>
      <c r="E27" s="1107">
        <v>656.502717664</v>
      </c>
      <c r="F27" s="1112">
        <v>420.938167494</v>
      </c>
      <c r="G27" s="1107">
        <v>973.3525710714039</v>
      </c>
      <c r="H27" s="1107">
        <v>50.10453127999995</v>
      </c>
      <c r="I27" s="1110">
        <v>8.262645305517353</v>
      </c>
      <c r="K27" s="147" t="s">
        <v>1152</v>
      </c>
      <c r="L27" s="1119">
        <v>77368.11272254998</v>
      </c>
      <c r="M27" s="1117">
        <v>78270.93329942999</v>
      </c>
      <c r="N27" s="1117">
        <v>80144.17718591001</v>
      </c>
      <c r="O27" s="1117">
        <v>82004.65564295</v>
      </c>
      <c r="P27" s="1117">
        <v>902.8205768800108</v>
      </c>
      <c r="Q27" s="1578">
        <v>1.1669156001227772</v>
      </c>
      <c r="R27" s="1578">
        <v>1860.4784570399934</v>
      </c>
      <c r="S27" s="1579">
        <v>2.321414383884997</v>
      </c>
    </row>
    <row r="28" spans="1:19" s="36" customFormat="1" ht="12.75">
      <c r="A28" s="148" t="s">
        <v>419</v>
      </c>
      <c r="B28" s="1112">
        <v>3537.1409692100005</v>
      </c>
      <c r="C28" s="1107">
        <v>4487.042597413295</v>
      </c>
      <c r="D28" s="1107">
        <v>4766.2192866856</v>
      </c>
      <c r="E28" s="1107">
        <v>5037.7505722162605</v>
      </c>
      <c r="F28" s="1112">
        <v>949.9016282032944</v>
      </c>
      <c r="G28" s="1107">
        <v>26.855068442902613</v>
      </c>
      <c r="H28" s="1107">
        <v>271.53128553066017</v>
      </c>
      <c r="I28" s="1110">
        <v>5.69699523245145</v>
      </c>
      <c r="K28" s="148" t="s">
        <v>450</v>
      </c>
      <c r="L28" s="1126">
        <v>108.13232405000001</v>
      </c>
      <c r="M28" s="1124">
        <v>55.806954049999995</v>
      </c>
      <c r="N28" s="1124">
        <v>59.339677009999996</v>
      </c>
      <c r="O28" s="1124">
        <v>57.67179922</v>
      </c>
      <c r="P28" s="1118">
        <v>-52.325370000000014</v>
      </c>
      <c r="Q28" s="1575">
        <v>-48.39012798412152</v>
      </c>
      <c r="R28" s="1575">
        <v>-1.6678777899999986</v>
      </c>
      <c r="S28" s="1577">
        <v>-2.810729471478124</v>
      </c>
    </row>
    <row r="29" spans="1:19" s="36" customFormat="1" ht="12.75">
      <c r="A29" s="148" t="s">
        <v>420</v>
      </c>
      <c r="B29" s="1112">
        <v>0</v>
      </c>
      <c r="C29" s="1107">
        <v>0</v>
      </c>
      <c r="D29" s="1107">
        <v>0</v>
      </c>
      <c r="E29" s="1107">
        <v>0</v>
      </c>
      <c r="F29" s="1112">
        <v>0</v>
      </c>
      <c r="G29" s="1570" t="s">
        <v>831</v>
      </c>
      <c r="H29" s="1570">
        <v>0</v>
      </c>
      <c r="I29" s="1572" t="s">
        <v>831</v>
      </c>
      <c r="J29" s="38"/>
      <c r="K29" s="154" t="s">
        <v>451</v>
      </c>
      <c r="L29" s="1123">
        <v>682.27957777</v>
      </c>
      <c r="M29" s="1118">
        <v>512.61914417</v>
      </c>
      <c r="N29" s="1118">
        <v>322.5126899999999</v>
      </c>
      <c r="O29" s="1118">
        <v>206.84214199999997</v>
      </c>
      <c r="P29" s="1123">
        <v>-169.66043359999992</v>
      </c>
      <c r="Q29" s="1575">
        <v>-24.86670261398229</v>
      </c>
      <c r="R29" s="1575">
        <v>-115.67054799999994</v>
      </c>
      <c r="S29" s="1577">
        <v>-35.86542532636467</v>
      </c>
    </row>
    <row r="30" spans="1:19" s="36" customFormat="1" ht="12.75">
      <c r="A30" s="148" t="s">
        <v>1131</v>
      </c>
      <c r="B30" s="1112">
        <v>8480.6773205365</v>
      </c>
      <c r="C30" s="1107">
        <v>8849.209387341049</v>
      </c>
      <c r="D30" s="1107">
        <v>9526.817046617</v>
      </c>
      <c r="E30" s="1107">
        <v>9703.671854956003</v>
      </c>
      <c r="F30" s="1112">
        <v>368.53206680454787</v>
      </c>
      <c r="G30" s="1571">
        <v>4.345549923378454</v>
      </c>
      <c r="H30" s="1571">
        <v>176.85480833900328</v>
      </c>
      <c r="I30" s="1573">
        <v>1.856389258590884</v>
      </c>
      <c r="K30" s="148" t="s">
        <v>452</v>
      </c>
      <c r="L30" s="1123">
        <v>1202.9729746</v>
      </c>
      <c r="M30" s="1118">
        <v>793.36971253</v>
      </c>
      <c r="N30" s="1118">
        <v>841.6756287299997</v>
      </c>
      <c r="O30" s="1118">
        <v>749.95833576</v>
      </c>
      <c r="P30" s="1123">
        <v>-409.60326207</v>
      </c>
      <c r="Q30" s="1575">
        <v>-34.049248879111104</v>
      </c>
      <c r="R30" s="1575">
        <v>-91.71729296999979</v>
      </c>
      <c r="S30" s="1577">
        <v>-10.896988084161539</v>
      </c>
    </row>
    <row r="31" spans="1:19" s="36" customFormat="1" ht="12.75">
      <c r="A31" s="148" t="s">
        <v>1132</v>
      </c>
      <c r="B31" s="1112">
        <v>5337.604448640001</v>
      </c>
      <c r="C31" s="1107">
        <v>6518.3664281185</v>
      </c>
      <c r="D31" s="1107">
        <v>7043.596699881199</v>
      </c>
      <c r="E31" s="1107">
        <v>8018.1973427712</v>
      </c>
      <c r="F31" s="1112">
        <v>1180.7619794784996</v>
      </c>
      <c r="G31" s="1571">
        <v>22.12157140605188</v>
      </c>
      <c r="H31" s="1571">
        <v>974.6006428900009</v>
      </c>
      <c r="I31" s="1573">
        <v>13.83669003800912</v>
      </c>
      <c r="K31" s="148" t="s">
        <v>453</v>
      </c>
      <c r="L31" s="1123">
        <v>6376.67492991</v>
      </c>
      <c r="M31" s="1118">
        <v>7783.987221919998</v>
      </c>
      <c r="N31" s="1118">
        <v>10065.74807388</v>
      </c>
      <c r="O31" s="1118">
        <v>11322.298319630001</v>
      </c>
      <c r="P31" s="1123">
        <v>1407.3122920099977</v>
      </c>
      <c r="Q31" s="1575">
        <v>22.069688473673853</v>
      </c>
      <c r="R31" s="1575">
        <v>1256.5502457500006</v>
      </c>
      <c r="S31" s="1577">
        <v>12.483426333812899</v>
      </c>
    </row>
    <row r="32" spans="1:19" s="36" customFormat="1" ht="12.75">
      <c r="A32" s="148" t="s">
        <v>421</v>
      </c>
      <c r="B32" s="1112">
        <v>2887.3022548500003</v>
      </c>
      <c r="C32" s="1107">
        <v>2289.2108632258987</v>
      </c>
      <c r="D32" s="1107">
        <v>2489.927476420899</v>
      </c>
      <c r="E32" s="1107">
        <v>2719.8024232408993</v>
      </c>
      <c r="F32" s="1112">
        <v>-598.0913916241016</v>
      </c>
      <c r="G32" s="1571">
        <v>-20.714540385214132</v>
      </c>
      <c r="H32" s="1571">
        <v>229.87494682000033</v>
      </c>
      <c r="I32" s="1573">
        <v>9.232194471400023</v>
      </c>
      <c r="K32" s="148" t="s">
        <v>1153</v>
      </c>
      <c r="L32" s="1123">
        <v>440.709013</v>
      </c>
      <c r="M32" s="1118">
        <v>897.1971815400001</v>
      </c>
      <c r="N32" s="1118">
        <v>997.3788866799999</v>
      </c>
      <c r="O32" s="1118">
        <v>1236.1998697100003</v>
      </c>
      <c r="P32" s="1123">
        <v>456.48816854000006</v>
      </c>
      <c r="Q32" s="1575">
        <v>103.58040227781773</v>
      </c>
      <c r="R32" s="1575">
        <v>238.82098303000032</v>
      </c>
      <c r="S32" s="1577">
        <v>23.944860495791094</v>
      </c>
    </row>
    <row r="33" spans="1:19" s="36" customFormat="1" ht="12.75">
      <c r="A33" s="148" t="s">
        <v>1133</v>
      </c>
      <c r="B33" s="1112">
        <v>3564.528013709999</v>
      </c>
      <c r="C33" s="1107">
        <v>4709.2676131737</v>
      </c>
      <c r="D33" s="1107">
        <v>4240.0559228843995</v>
      </c>
      <c r="E33" s="1107">
        <v>4841.018207533399</v>
      </c>
      <c r="F33" s="1112">
        <v>1144.7395994637009</v>
      </c>
      <c r="G33" s="1571">
        <v>32.11475951544686</v>
      </c>
      <c r="H33" s="1571">
        <v>600.9622846489992</v>
      </c>
      <c r="I33" s="1573">
        <v>14.173451850139285</v>
      </c>
      <c r="K33" s="148" t="s">
        <v>1154</v>
      </c>
      <c r="L33" s="1123">
        <v>2024.11629669</v>
      </c>
      <c r="M33" s="1118">
        <v>1390.1858889800003</v>
      </c>
      <c r="N33" s="1118">
        <v>1316.16555217</v>
      </c>
      <c r="O33" s="1118">
        <v>683.5249642199999</v>
      </c>
      <c r="P33" s="1123">
        <v>-633.9304077099996</v>
      </c>
      <c r="Q33" s="1575">
        <v>-31.318872771621585</v>
      </c>
      <c r="R33" s="1575">
        <v>-632.64058795</v>
      </c>
      <c r="S33" s="1577">
        <v>-48.06694620649715</v>
      </c>
    </row>
    <row r="34" spans="1:19" s="36" customFormat="1" ht="12.75">
      <c r="A34" s="148" t="s">
        <v>1134</v>
      </c>
      <c r="B34" s="1112">
        <v>0</v>
      </c>
      <c r="C34" s="1107">
        <v>0</v>
      </c>
      <c r="D34" s="1107">
        <v>0</v>
      </c>
      <c r="E34" s="1107">
        <v>0</v>
      </c>
      <c r="F34" s="1112">
        <v>0</v>
      </c>
      <c r="G34" s="1570" t="s">
        <v>831</v>
      </c>
      <c r="H34" s="1570">
        <v>0</v>
      </c>
      <c r="I34" s="1572" t="s">
        <v>831</v>
      </c>
      <c r="K34" s="148" t="s">
        <v>454</v>
      </c>
      <c r="L34" s="1123">
        <v>1840.1760797999998</v>
      </c>
      <c r="M34" s="1118">
        <v>2434.2156816599995</v>
      </c>
      <c r="N34" s="1118">
        <v>2646.0690899600004</v>
      </c>
      <c r="O34" s="1118">
        <v>2791.5548099400007</v>
      </c>
      <c r="P34" s="1123">
        <v>594.0396018599997</v>
      </c>
      <c r="Q34" s="1575">
        <v>32.28167175852884</v>
      </c>
      <c r="R34" s="1575">
        <v>145.48571998000034</v>
      </c>
      <c r="S34" s="1577">
        <v>5.498182966273174</v>
      </c>
    </row>
    <row r="35" spans="1:19" s="36" customFormat="1" ht="12.75">
      <c r="A35" s="148" t="s">
        <v>422</v>
      </c>
      <c r="B35" s="1112">
        <v>4934.023069909998</v>
      </c>
      <c r="C35" s="1107">
        <v>5407.9984329237</v>
      </c>
      <c r="D35" s="1107">
        <v>5545.4989165073</v>
      </c>
      <c r="E35" s="1107">
        <v>6112.548367926299</v>
      </c>
      <c r="F35" s="1112">
        <v>473.975363013702</v>
      </c>
      <c r="G35" s="1107">
        <v>9.606265643633236</v>
      </c>
      <c r="H35" s="1107">
        <v>567.0494514189986</v>
      </c>
      <c r="I35" s="1110">
        <v>10.225400093958385</v>
      </c>
      <c r="K35" s="148" t="s">
        <v>457</v>
      </c>
      <c r="L35" s="1123">
        <v>0</v>
      </c>
      <c r="M35" s="1118">
        <v>0</v>
      </c>
      <c r="N35" s="1118">
        <v>0</v>
      </c>
      <c r="O35" s="1118">
        <v>0</v>
      </c>
      <c r="P35" s="1123">
        <v>0</v>
      </c>
      <c r="Q35" s="1574" t="s">
        <v>831</v>
      </c>
      <c r="R35" s="1575">
        <v>0</v>
      </c>
      <c r="S35" s="1576" t="s">
        <v>831</v>
      </c>
    </row>
    <row r="36" spans="1:19" s="36" customFormat="1" ht="12.75">
      <c r="A36" s="148" t="s">
        <v>1135</v>
      </c>
      <c r="B36" s="1112">
        <v>1347.0356882899996</v>
      </c>
      <c r="C36" s="1107">
        <v>2122.662550868</v>
      </c>
      <c r="D36" s="1107">
        <v>1804.324624248</v>
      </c>
      <c r="E36" s="1107">
        <v>2218.408522198</v>
      </c>
      <c r="F36" s="1112">
        <v>775.6268625780003</v>
      </c>
      <c r="G36" s="1107">
        <v>57.58027566163621</v>
      </c>
      <c r="H36" s="1107">
        <v>414.08389794999994</v>
      </c>
      <c r="I36" s="1110">
        <v>22.949523183644427</v>
      </c>
      <c r="K36" s="148" t="s">
        <v>458</v>
      </c>
      <c r="L36" s="1123">
        <v>1902.17605019</v>
      </c>
      <c r="M36" s="1118">
        <v>2456.07469366</v>
      </c>
      <c r="N36" s="1118">
        <v>2185.4605045800004</v>
      </c>
      <c r="O36" s="1118">
        <v>2337.7103172200004</v>
      </c>
      <c r="P36" s="1123">
        <v>553.8986434699998</v>
      </c>
      <c r="Q36" s="1575">
        <v>29.119210254732902</v>
      </c>
      <c r="R36" s="1575">
        <v>152.24981264000007</v>
      </c>
      <c r="S36" s="1577">
        <v>6.966486574382605</v>
      </c>
    </row>
    <row r="37" spans="1:19" s="36" customFormat="1" ht="12.75">
      <c r="A37" s="148" t="s">
        <v>1136</v>
      </c>
      <c r="B37" s="1112">
        <v>295.73291508</v>
      </c>
      <c r="C37" s="1107">
        <v>489.66880464</v>
      </c>
      <c r="D37" s="1107">
        <v>492.84087349000004</v>
      </c>
      <c r="E37" s="1107">
        <v>474.4922403</v>
      </c>
      <c r="F37" s="1112">
        <v>193.93588956000002</v>
      </c>
      <c r="G37" s="1107">
        <v>65.57805359864578</v>
      </c>
      <c r="H37" s="1107">
        <v>-18.348633190000044</v>
      </c>
      <c r="I37" s="1110">
        <v>-3.7230339805353716</v>
      </c>
      <c r="K37" s="148" t="s">
        <v>459</v>
      </c>
      <c r="L37" s="1123">
        <v>1441.6306166099998</v>
      </c>
      <c r="M37" s="1118">
        <v>1728.2949166900003</v>
      </c>
      <c r="N37" s="1118">
        <v>1409.63553895</v>
      </c>
      <c r="O37" s="1118">
        <v>1002.7274672899999</v>
      </c>
      <c r="P37" s="1123">
        <v>286.66430008000043</v>
      </c>
      <c r="Q37" s="1575">
        <v>19.884726141159007</v>
      </c>
      <c r="R37" s="1575">
        <v>-406.90807166</v>
      </c>
      <c r="S37" s="1577">
        <v>-28.866189906299827</v>
      </c>
    </row>
    <row r="38" spans="1:19" s="36" customFormat="1" ht="12.75">
      <c r="A38" s="148" t="s">
        <v>423</v>
      </c>
      <c r="B38" s="1112">
        <v>296.16859980000004</v>
      </c>
      <c r="C38" s="1107">
        <v>349.59785676999996</v>
      </c>
      <c r="D38" s="1107">
        <v>310.1411297100001</v>
      </c>
      <c r="E38" s="1107">
        <v>371.02021721000006</v>
      </c>
      <c r="F38" s="1112">
        <v>53.429256969999926</v>
      </c>
      <c r="G38" s="1107">
        <v>18.040149092807344</v>
      </c>
      <c r="H38" s="1107">
        <v>60.87908749999997</v>
      </c>
      <c r="I38" s="1110">
        <v>19.629478862389337</v>
      </c>
      <c r="K38" s="148" t="s">
        <v>488</v>
      </c>
      <c r="L38" s="1123">
        <v>47429.68259750999</v>
      </c>
      <c r="M38" s="1118">
        <v>56711.57295221</v>
      </c>
      <c r="N38" s="1118">
        <v>57064.3672057</v>
      </c>
      <c r="O38" s="1118">
        <v>58110.36352461</v>
      </c>
      <c r="P38" s="1123">
        <v>9281.890354700008</v>
      </c>
      <c r="Q38" s="1575">
        <v>19.569792261665476</v>
      </c>
      <c r="R38" s="1575">
        <v>1045.9963189100017</v>
      </c>
      <c r="S38" s="1577">
        <v>1.8330113346206003</v>
      </c>
    </row>
    <row r="39" spans="1:19" s="36" customFormat="1" ht="12.75">
      <c r="A39" s="148" t="s">
        <v>424</v>
      </c>
      <c r="B39" s="1112">
        <v>1030.2089705555</v>
      </c>
      <c r="C39" s="1107">
        <v>1144.626690262</v>
      </c>
      <c r="D39" s="1107">
        <v>982.7729532540001</v>
      </c>
      <c r="E39" s="1107">
        <v>972.169569244</v>
      </c>
      <c r="F39" s="1112">
        <v>114.41771970650007</v>
      </c>
      <c r="G39" s="1107">
        <v>11.106263192874819</v>
      </c>
      <c r="H39" s="1107">
        <v>-10.603384010000127</v>
      </c>
      <c r="I39" s="1110">
        <v>-1.078925094030305</v>
      </c>
      <c r="K39" s="148" t="s">
        <v>882</v>
      </c>
      <c r="L39" s="1127">
        <v>13919.5627101</v>
      </c>
      <c r="M39" s="1125">
        <v>3507.6089520199994</v>
      </c>
      <c r="N39" s="1125">
        <v>3235.8243382499986</v>
      </c>
      <c r="O39" s="1125">
        <v>3505.8040933499988</v>
      </c>
      <c r="P39" s="1118">
        <v>-10411.953758079999</v>
      </c>
      <c r="Q39" s="1575">
        <v>-74.80086820920828</v>
      </c>
      <c r="R39" s="1575">
        <v>269.97975510000015</v>
      </c>
      <c r="S39" s="1577">
        <v>8.343461414410736</v>
      </c>
    </row>
    <row r="40" spans="1:19" s="36" customFormat="1" ht="12.75">
      <c r="A40" s="148" t="s">
        <v>425</v>
      </c>
      <c r="B40" s="1112">
        <v>6888.99475172</v>
      </c>
      <c r="C40" s="1107">
        <v>8088.911099478999</v>
      </c>
      <c r="D40" s="1107">
        <v>8572.091446594999</v>
      </c>
      <c r="E40" s="1107">
        <v>9713.644067924999</v>
      </c>
      <c r="F40" s="1112">
        <v>1199.916347758999</v>
      </c>
      <c r="G40" s="1107">
        <v>17.417872868307988</v>
      </c>
      <c r="H40" s="1107">
        <v>1141.55262133</v>
      </c>
      <c r="I40" s="1110">
        <v>13.317084033015616</v>
      </c>
      <c r="K40" s="147" t="s">
        <v>1155</v>
      </c>
      <c r="L40" s="1119">
        <v>51782.343964587</v>
      </c>
      <c r="M40" s="1117">
        <v>55146.173024770906</v>
      </c>
      <c r="N40" s="1117">
        <v>59829.607764042084</v>
      </c>
      <c r="O40" s="1117">
        <v>66830.68323620157</v>
      </c>
      <c r="P40" s="1117">
        <v>3363.8290601839035</v>
      </c>
      <c r="Q40" s="1578">
        <v>6.496092688435202</v>
      </c>
      <c r="R40" s="1578">
        <v>7001.075472159486</v>
      </c>
      <c r="S40" s="1579">
        <v>11.701690406814217</v>
      </c>
    </row>
    <row r="41" spans="1:19" s="36" customFormat="1" ht="12.75">
      <c r="A41" s="148" t="s">
        <v>426</v>
      </c>
      <c r="B41" s="1112">
        <v>12788.908546339999</v>
      </c>
      <c r="C41" s="1107">
        <v>16553.778605742</v>
      </c>
      <c r="D41" s="1107">
        <v>17618.824070582</v>
      </c>
      <c r="E41" s="1107">
        <v>20913.347593347997</v>
      </c>
      <c r="F41" s="1112">
        <v>3764.870059402003</v>
      </c>
      <c r="G41" s="1107">
        <v>29.438556431615538</v>
      </c>
      <c r="H41" s="1107">
        <v>3294.5235227659978</v>
      </c>
      <c r="I41" s="1110">
        <v>18.69888427041414</v>
      </c>
      <c r="K41" s="148" t="s">
        <v>1156</v>
      </c>
      <c r="L41" s="1126">
        <v>3962.007681400001</v>
      </c>
      <c r="M41" s="1124">
        <v>4412.835233861099</v>
      </c>
      <c r="N41" s="1124">
        <v>4568.897405178101</v>
      </c>
      <c r="O41" s="1124">
        <v>5709.2731952681015</v>
      </c>
      <c r="P41" s="1118">
        <v>450.82755246109855</v>
      </c>
      <c r="Q41" s="1575">
        <v>11.378765230000658</v>
      </c>
      <c r="R41" s="1575">
        <v>1140.375790090001</v>
      </c>
      <c r="S41" s="1577">
        <v>24.959540321425706</v>
      </c>
    </row>
    <row r="42" spans="1:19" s="36" customFormat="1" ht="12.75">
      <c r="A42" s="148" t="s">
        <v>1137</v>
      </c>
      <c r="B42" s="1112">
        <v>3139.27197111</v>
      </c>
      <c r="C42" s="1107">
        <v>3284.2877715600002</v>
      </c>
      <c r="D42" s="1107">
        <v>3340.2618720800006</v>
      </c>
      <c r="E42" s="1107">
        <v>3624.9991676100003</v>
      </c>
      <c r="F42" s="1112">
        <v>145.01580045000037</v>
      </c>
      <c r="G42" s="1107">
        <v>4.6194086331018</v>
      </c>
      <c r="H42" s="1107">
        <v>284.73729552999976</v>
      </c>
      <c r="I42" s="1110">
        <v>8.524400374414123</v>
      </c>
      <c r="K42" s="148" t="s">
        <v>470</v>
      </c>
      <c r="L42" s="1123">
        <v>10997.715879020001</v>
      </c>
      <c r="M42" s="1118">
        <v>12848.18856604483</v>
      </c>
      <c r="N42" s="1118">
        <v>14351.704427899798</v>
      </c>
      <c r="O42" s="1118">
        <v>15499.566659505197</v>
      </c>
      <c r="P42" s="1123">
        <v>1850.4726870248287</v>
      </c>
      <c r="Q42" s="1575">
        <v>16.825972841823617</v>
      </c>
      <c r="R42" s="1575">
        <v>1147.8622316053988</v>
      </c>
      <c r="S42" s="1577">
        <v>7.998089964659165</v>
      </c>
    </row>
    <row r="43" spans="1:19" s="36" customFormat="1" ht="12.75">
      <c r="A43" s="148" t="s">
        <v>1138</v>
      </c>
      <c r="B43" s="1112">
        <v>21086.572246000003</v>
      </c>
      <c r="C43" s="1107">
        <v>25088.72545753901</v>
      </c>
      <c r="D43" s="1107">
        <v>25944.41716643</v>
      </c>
      <c r="E43" s="1107">
        <v>31921.909981309134</v>
      </c>
      <c r="F43" s="1112">
        <v>4002.1532115390073</v>
      </c>
      <c r="G43" s="1107">
        <v>18.979629144315723</v>
      </c>
      <c r="H43" s="1107">
        <v>5977.492814879133</v>
      </c>
      <c r="I43" s="1110">
        <v>23.039611090641614</v>
      </c>
      <c r="K43" s="148" t="s">
        <v>471</v>
      </c>
      <c r="L43" s="1123">
        <v>1012.8081381300001</v>
      </c>
      <c r="M43" s="1118">
        <v>693.134777332</v>
      </c>
      <c r="N43" s="1118">
        <v>694.2135445520001</v>
      </c>
      <c r="O43" s="1118">
        <v>844.3585843180002</v>
      </c>
      <c r="P43" s="1123">
        <v>-319.6733607980001</v>
      </c>
      <c r="Q43" s="1575">
        <v>-31.563071895159677</v>
      </c>
      <c r="R43" s="1575">
        <v>150.14503976600008</v>
      </c>
      <c r="S43" s="1577">
        <v>21.628076972035146</v>
      </c>
    </row>
    <row r="44" spans="1:19" s="36" customFormat="1" ht="12.75">
      <c r="A44" s="148" t="s">
        <v>427</v>
      </c>
      <c r="B44" s="1112">
        <v>3485.0330589</v>
      </c>
      <c r="C44" s="1107">
        <v>3728.0961054540003</v>
      </c>
      <c r="D44" s="1107">
        <v>3739.4449605976015</v>
      </c>
      <c r="E44" s="1107">
        <v>5685.036718158598</v>
      </c>
      <c r="F44" s="1112">
        <v>243.06304655400027</v>
      </c>
      <c r="G44" s="1107">
        <v>6.974483238638762</v>
      </c>
      <c r="H44" s="1107">
        <v>1945.5917575609965</v>
      </c>
      <c r="I44" s="1110">
        <v>52.02889140130762</v>
      </c>
      <c r="K44" s="148" t="s">
        <v>472</v>
      </c>
      <c r="L44" s="1123">
        <v>1287.3400754200002</v>
      </c>
      <c r="M44" s="1118">
        <v>1382.30031062433</v>
      </c>
      <c r="N44" s="1118">
        <v>1519.0526708745301</v>
      </c>
      <c r="O44" s="1118">
        <v>1633.2927840926304</v>
      </c>
      <c r="P44" s="1123">
        <v>94.96023520432982</v>
      </c>
      <c r="Q44" s="1575">
        <v>7.3764685041245714</v>
      </c>
      <c r="R44" s="1575">
        <v>114.2401132181003</v>
      </c>
      <c r="S44" s="1577">
        <v>7.520484010098966</v>
      </c>
    </row>
    <row r="45" spans="1:19" s="36" customFormat="1" ht="12.75">
      <c r="A45" s="148" t="s">
        <v>428</v>
      </c>
      <c r="B45" s="1116">
        <v>14314.63095261</v>
      </c>
      <c r="C45" s="1114">
        <v>17338.336680715103</v>
      </c>
      <c r="D45" s="1114">
        <v>20523.568972443994</v>
      </c>
      <c r="E45" s="1114">
        <v>22249.414862988204</v>
      </c>
      <c r="F45" s="1107">
        <v>3023.705728105104</v>
      </c>
      <c r="G45" s="1107">
        <v>21.123183252962516</v>
      </c>
      <c r="H45" s="1107">
        <v>1725.8458905442094</v>
      </c>
      <c r="I45" s="1110">
        <v>8.409092457853793</v>
      </c>
      <c r="K45" s="148" t="s">
        <v>1157</v>
      </c>
      <c r="L45" s="1123">
        <v>5035.69526515</v>
      </c>
      <c r="M45" s="1118">
        <v>6097.20940151885</v>
      </c>
      <c r="N45" s="1118">
        <v>7886.046288374852</v>
      </c>
      <c r="O45" s="1118">
        <v>9790.371777287852</v>
      </c>
      <c r="P45" s="1123">
        <v>1061.5141363688508</v>
      </c>
      <c r="Q45" s="1575">
        <v>21.07979296752047</v>
      </c>
      <c r="R45" s="1575">
        <v>1904.3254889129994</v>
      </c>
      <c r="S45" s="1577">
        <v>24.14803843746447</v>
      </c>
    </row>
    <row r="46" spans="1:19" s="57" customFormat="1" ht="12.75">
      <c r="A46" s="147" t="s">
        <v>1139</v>
      </c>
      <c r="B46" s="1108">
        <v>75509.86418034998</v>
      </c>
      <c r="C46" s="1106">
        <v>80720.76620135398</v>
      </c>
      <c r="D46" s="1106">
        <v>82535.90366871058</v>
      </c>
      <c r="E46" s="1106">
        <v>88769.34768949561</v>
      </c>
      <c r="F46" s="1106">
        <v>5210.9020210040035</v>
      </c>
      <c r="G46" s="1106">
        <v>6.900955362014864</v>
      </c>
      <c r="H46" s="1106">
        <v>6233.4440207850275</v>
      </c>
      <c r="I46" s="1109">
        <v>7.552402946728903</v>
      </c>
      <c r="K46" s="147" t="s">
        <v>883</v>
      </c>
      <c r="L46" s="1123">
        <v>12041.017653149996</v>
      </c>
      <c r="M46" s="1118">
        <v>12449.985769940995</v>
      </c>
      <c r="N46" s="1118">
        <v>14209.137687900002</v>
      </c>
      <c r="O46" s="1118">
        <v>15445.208850510002</v>
      </c>
      <c r="P46" s="1123">
        <v>408.96811679099847</v>
      </c>
      <c r="Q46" s="1575">
        <v>3.3964580783087728</v>
      </c>
      <c r="R46" s="1575">
        <v>1236.07116261</v>
      </c>
      <c r="S46" s="1577">
        <v>8.699128615402147</v>
      </c>
    </row>
    <row r="47" spans="1:19" s="36" customFormat="1" ht="12.75">
      <c r="A47" s="148" t="s">
        <v>429</v>
      </c>
      <c r="B47" s="1115">
        <v>60819.118470600006</v>
      </c>
      <c r="C47" s="1113">
        <v>63082.09918924999</v>
      </c>
      <c r="D47" s="1113">
        <v>64525.85127080101</v>
      </c>
      <c r="E47" s="1113">
        <v>70215.066245213</v>
      </c>
      <c r="F47" s="1107">
        <v>2262.980718649982</v>
      </c>
      <c r="G47" s="1107">
        <v>3.720837748978404</v>
      </c>
      <c r="H47" s="1107">
        <v>5689.214974411996</v>
      </c>
      <c r="I47" s="1110">
        <v>8.816954542041753</v>
      </c>
      <c r="K47" s="148" t="s">
        <v>884</v>
      </c>
      <c r="L47" s="1123">
        <v>1987.1628727999996</v>
      </c>
      <c r="M47" s="1118">
        <v>2214.561223293</v>
      </c>
      <c r="N47" s="1118">
        <v>2010.8289062089996</v>
      </c>
      <c r="O47" s="1118">
        <v>2490.139747877</v>
      </c>
      <c r="P47" s="1123">
        <v>227.39835049300018</v>
      </c>
      <c r="Q47" s="1575">
        <v>11.44336750679052</v>
      </c>
      <c r="R47" s="1575">
        <v>479.3108416680004</v>
      </c>
      <c r="S47" s="1577">
        <v>23.836480577138783</v>
      </c>
    </row>
    <row r="48" spans="1:19" s="36" customFormat="1" ht="12.75">
      <c r="A48" s="148" t="s">
        <v>430</v>
      </c>
      <c r="B48" s="1112">
        <v>6345.3053733199995</v>
      </c>
      <c r="C48" s="1107">
        <v>8336.355031947998</v>
      </c>
      <c r="D48" s="1107">
        <v>8447.848046062001</v>
      </c>
      <c r="E48" s="1107">
        <v>8408.077227967002</v>
      </c>
      <c r="F48" s="1112">
        <v>1991.0496586279987</v>
      </c>
      <c r="G48" s="1107">
        <v>31.378311073880422</v>
      </c>
      <c r="H48" s="1107">
        <v>-39.77081809499941</v>
      </c>
      <c r="I48" s="1110">
        <v>-0.47078046241064603</v>
      </c>
      <c r="K48" s="148" t="s">
        <v>885</v>
      </c>
      <c r="L48" s="1127">
        <v>15458.596297346998</v>
      </c>
      <c r="M48" s="1125">
        <v>15047.957742155795</v>
      </c>
      <c r="N48" s="1125">
        <v>14589.726833053803</v>
      </c>
      <c r="O48" s="1125">
        <v>15418.471637342798</v>
      </c>
      <c r="P48" s="1118">
        <v>-410.6385551912026</v>
      </c>
      <c r="Q48" s="1575">
        <v>-2.656376732353612</v>
      </c>
      <c r="R48" s="1575">
        <v>828.7448042889955</v>
      </c>
      <c r="S48" s="1577">
        <v>5.680331193120285</v>
      </c>
    </row>
    <row r="49" spans="1:19" s="36" customFormat="1" ht="12.75">
      <c r="A49" s="148" t="s">
        <v>1140</v>
      </c>
      <c r="B49" s="1116">
        <v>8345.439924429998</v>
      </c>
      <c r="C49" s="1114">
        <v>9302.311980155999</v>
      </c>
      <c r="D49" s="1114">
        <v>9562.204351847602</v>
      </c>
      <c r="E49" s="1114">
        <v>10146.2042163156</v>
      </c>
      <c r="F49" s="1107">
        <v>956.8720557260003</v>
      </c>
      <c r="G49" s="1107">
        <v>11.465807247918756</v>
      </c>
      <c r="H49" s="1107">
        <v>583.9998644679981</v>
      </c>
      <c r="I49" s="1110">
        <v>6.1073769497004955</v>
      </c>
      <c r="K49" s="147" t="s">
        <v>1158</v>
      </c>
      <c r="L49" s="1119">
        <v>30831.4693931557</v>
      </c>
      <c r="M49" s="1117">
        <v>31876.8115829928</v>
      </c>
      <c r="N49" s="1117">
        <v>34900.554135189006</v>
      </c>
      <c r="O49" s="1117">
        <v>40163.1229585037</v>
      </c>
      <c r="P49" s="1117">
        <v>1045.342189837098</v>
      </c>
      <c r="Q49" s="1578">
        <v>3.3905039571975584</v>
      </c>
      <c r="R49" s="1578">
        <v>5262.568823314694</v>
      </c>
      <c r="S49" s="1579">
        <v>15.078754345646994</v>
      </c>
    </row>
    <row r="50" spans="1:19" s="57" customFormat="1" ht="12.75">
      <c r="A50" s="147" t="s">
        <v>1141</v>
      </c>
      <c r="B50" s="1108">
        <v>9122.511428770002</v>
      </c>
      <c r="C50" s="1106">
        <v>10583.666766988748</v>
      </c>
      <c r="D50" s="1106">
        <v>10841.456495926503</v>
      </c>
      <c r="E50" s="1106">
        <v>12128.397656514797</v>
      </c>
      <c r="F50" s="1106">
        <v>1461.1553382187467</v>
      </c>
      <c r="G50" s="1106">
        <v>16.017029407172316</v>
      </c>
      <c r="H50" s="1106">
        <v>1286.9411605882942</v>
      </c>
      <c r="I50" s="1109">
        <v>11.870555963323202</v>
      </c>
      <c r="K50" s="836" t="s">
        <v>1159</v>
      </c>
      <c r="L50" s="1126">
        <v>14793.643437050001</v>
      </c>
      <c r="M50" s="1124">
        <v>18138.884156349995</v>
      </c>
      <c r="N50" s="1124">
        <v>21516.542448689997</v>
      </c>
      <c r="O50" s="1124">
        <v>25700.11702327</v>
      </c>
      <c r="P50" s="1118">
        <v>3345.2407192999945</v>
      </c>
      <c r="Q50" s="1575">
        <v>22.61268992682352</v>
      </c>
      <c r="R50" s="1575">
        <v>4183.574574580001</v>
      </c>
      <c r="S50" s="1577">
        <v>19.443526228976964</v>
      </c>
    </row>
    <row r="51" spans="1:19" s="36" customFormat="1" ht="12.75">
      <c r="A51" s="148" t="s">
        <v>431</v>
      </c>
      <c r="B51" s="1115">
        <v>1193.37411953</v>
      </c>
      <c r="C51" s="1113">
        <v>1051.6400871880026</v>
      </c>
      <c r="D51" s="1113">
        <v>1260.6872875608028</v>
      </c>
      <c r="E51" s="1113">
        <v>1569.5431634948025</v>
      </c>
      <c r="F51" s="1107">
        <v>-141.73403234199736</v>
      </c>
      <c r="G51" s="1107">
        <v>-11.876747620253242</v>
      </c>
      <c r="H51" s="1107">
        <v>308.85587593399964</v>
      </c>
      <c r="I51" s="1110">
        <v>24.499007722333644</v>
      </c>
      <c r="K51" s="148" t="s">
        <v>475</v>
      </c>
      <c r="L51" s="1123">
        <v>9567.22357402</v>
      </c>
      <c r="M51" s="1118">
        <v>7194.941449391999</v>
      </c>
      <c r="N51" s="1118">
        <v>6710.770949561001</v>
      </c>
      <c r="O51" s="1118">
        <v>6883.279971636999</v>
      </c>
      <c r="P51" s="1123">
        <v>-2372.282124628</v>
      </c>
      <c r="Q51" s="1575">
        <v>-24.795930671777995</v>
      </c>
      <c r="R51" s="1575">
        <v>172.50902207599847</v>
      </c>
      <c r="S51" s="1577">
        <v>2.570628969049875</v>
      </c>
    </row>
    <row r="52" spans="1:19" s="36" customFormat="1" ht="12.75">
      <c r="A52" s="148" t="s">
        <v>432</v>
      </c>
      <c r="B52" s="1112">
        <v>468.93684657999995</v>
      </c>
      <c r="C52" s="1107">
        <v>521.3134634099999</v>
      </c>
      <c r="D52" s="1107">
        <v>245.9311993105</v>
      </c>
      <c r="E52" s="1107">
        <v>0.989</v>
      </c>
      <c r="F52" s="1112">
        <v>52.37661682999999</v>
      </c>
      <c r="G52" s="1107">
        <v>11.169226136096476</v>
      </c>
      <c r="H52" s="1107">
        <v>-244.9421993105</v>
      </c>
      <c r="I52" s="1110">
        <v>-99.59785500872896</v>
      </c>
      <c r="K52" s="148" t="s">
        <v>476</v>
      </c>
      <c r="L52" s="1123">
        <v>6082.9535693</v>
      </c>
      <c r="M52" s="1118">
        <v>6133.7338611</v>
      </c>
      <c r="N52" s="1118">
        <v>6277.9594112800005</v>
      </c>
      <c r="O52" s="1118">
        <v>7130.6358714299995</v>
      </c>
      <c r="P52" s="1123">
        <v>50.78029179999976</v>
      </c>
      <c r="Q52" s="1575">
        <v>0.8347966365596201</v>
      </c>
      <c r="R52" s="1575">
        <v>852.676460149999</v>
      </c>
      <c r="S52" s="1577">
        <v>13.582063920609968</v>
      </c>
    </row>
    <row r="53" spans="1:19" s="36" customFormat="1" ht="12.75">
      <c r="A53" s="148" t="s">
        <v>433</v>
      </c>
      <c r="B53" s="1112">
        <v>107.56595681000002</v>
      </c>
      <c r="C53" s="1107">
        <v>355.116944064</v>
      </c>
      <c r="D53" s="1107">
        <v>281.37627576399996</v>
      </c>
      <c r="E53" s="1107">
        <v>593.841677188</v>
      </c>
      <c r="F53" s="1112">
        <v>247.55098725399998</v>
      </c>
      <c r="G53" s="1107">
        <v>230.13878609499437</v>
      </c>
      <c r="H53" s="1107">
        <v>312.465401424</v>
      </c>
      <c r="I53" s="1110">
        <v>111.04895058248462</v>
      </c>
      <c r="K53" s="148" t="s">
        <v>477</v>
      </c>
      <c r="L53" s="1127">
        <v>387.64908418569996</v>
      </c>
      <c r="M53" s="1125">
        <v>409.2521161508004</v>
      </c>
      <c r="N53" s="1125">
        <v>395.2813256579997</v>
      </c>
      <c r="O53" s="1125">
        <v>449.1212988067004</v>
      </c>
      <c r="P53" s="1118">
        <v>21.603031965100456</v>
      </c>
      <c r="Q53" s="1575">
        <v>5.572831936512897</v>
      </c>
      <c r="R53" s="1575">
        <v>53.83997314870072</v>
      </c>
      <c r="S53" s="1577">
        <v>13.620672076799162</v>
      </c>
    </row>
    <row r="54" spans="1:19" s="36" customFormat="1" ht="12.75">
      <c r="A54" s="148" t="s">
        <v>1142</v>
      </c>
      <c r="B54" s="1112">
        <v>1396.1685601100003</v>
      </c>
      <c r="C54" s="1107">
        <v>1231.0766159999998</v>
      </c>
      <c r="D54" s="1107">
        <v>1150.70374756</v>
      </c>
      <c r="E54" s="1107">
        <v>1061.4911006899997</v>
      </c>
      <c r="F54" s="1112">
        <v>-165.09194411000044</v>
      </c>
      <c r="G54" s="1107">
        <v>-11.824642727737208</v>
      </c>
      <c r="H54" s="1107">
        <v>-89.2126468700003</v>
      </c>
      <c r="I54" s="1110">
        <v>-7.752877059727188</v>
      </c>
      <c r="K54" s="147" t="s">
        <v>1160</v>
      </c>
      <c r="L54" s="1119">
        <v>1941.5326628</v>
      </c>
      <c r="M54" s="1117">
        <v>1231.26989704</v>
      </c>
      <c r="N54" s="1117">
        <v>1356.0078068900002</v>
      </c>
      <c r="O54" s="1117">
        <v>881.2531511999999</v>
      </c>
      <c r="P54" s="1117">
        <v>-710.2627657600001</v>
      </c>
      <c r="Q54" s="1578">
        <v>-36.58258134764974</v>
      </c>
      <c r="R54" s="1578">
        <v>-474.7546556900003</v>
      </c>
      <c r="S54" s="1579">
        <v>-35.011203717097224</v>
      </c>
    </row>
    <row r="55" spans="1:19" s="36" customFormat="1" ht="12.75">
      <c r="A55" s="148" t="s">
        <v>1143</v>
      </c>
      <c r="B55" s="1112">
        <v>351.36005338999996</v>
      </c>
      <c r="C55" s="1107">
        <v>383.48433166699994</v>
      </c>
      <c r="D55" s="1107">
        <v>363.44708551499997</v>
      </c>
      <c r="E55" s="1107">
        <v>370.236718618</v>
      </c>
      <c r="F55" s="1112">
        <v>32.12427827699997</v>
      </c>
      <c r="G55" s="1107">
        <v>9.142837373531165</v>
      </c>
      <c r="H55" s="1107">
        <v>6.789633103000028</v>
      </c>
      <c r="I55" s="1110">
        <v>1.8681214882709</v>
      </c>
      <c r="K55" s="147" t="s">
        <v>1161</v>
      </c>
      <c r="L55" s="1119">
        <v>115268.98694274659</v>
      </c>
      <c r="M55" s="1119">
        <v>112276.18397927927</v>
      </c>
      <c r="N55" s="1119">
        <v>118011.72599985915</v>
      </c>
      <c r="O55" s="1119">
        <v>134511.38212410087</v>
      </c>
      <c r="P55" s="1117">
        <v>-2992.802963467315</v>
      </c>
      <c r="Q55" s="1578">
        <v>-2.5963644192985074</v>
      </c>
      <c r="R55" s="1578">
        <v>16499.656124241723</v>
      </c>
      <c r="S55" s="1579">
        <v>13.981370058312184</v>
      </c>
    </row>
    <row r="56" spans="1:19" s="36" customFormat="1" ht="13.5" thickBot="1">
      <c r="A56" s="148" t="s">
        <v>434</v>
      </c>
      <c r="B56" s="1112">
        <v>724.08753958</v>
      </c>
      <c r="C56" s="1107">
        <v>804.8958104400001</v>
      </c>
      <c r="D56" s="1107">
        <v>1033.92811181</v>
      </c>
      <c r="E56" s="1107">
        <v>1196.7672052885</v>
      </c>
      <c r="F56" s="1112">
        <v>80.8082708600001</v>
      </c>
      <c r="G56" s="1107">
        <v>11.16001400975249</v>
      </c>
      <c r="H56" s="1107">
        <v>162.8390934785</v>
      </c>
      <c r="I56" s="1110">
        <v>15.749556629564218</v>
      </c>
      <c r="K56" s="838" t="s">
        <v>462</v>
      </c>
      <c r="L56" s="1120">
        <v>702232.1969200062</v>
      </c>
      <c r="M56" s="1120">
        <v>737305.5457709254</v>
      </c>
      <c r="N56" s="1120">
        <v>790466.8427713659</v>
      </c>
      <c r="O56" s="1120">
        <v>889780.5243481742</v>
      </c>
      <c r="P56" s="1120">
        <v>35073.34885091894</v>
      </c>
      <c r="Q56" s="1580">
        <v>4.9945515179666815</v>
      </c>
      <c r="R56" s="1580">
        <v>99313.68157680826</v>
      </c>
      <c r="S56" s="1581">
        <v>12.563927568247626</v>
      </c>
    </row>
    <row r="57" spans="1:11" s="36" customFormat="1" ht="13.5" thickTop="1">
      <c r="A57" s="148" t="s">
        <v>435</v>
      </c>
      <c r="B57" s="1112">
        <v>1719.5312242499997</v>
      </c>
      <c r="C57" s="1107">
        <v>2625.499444449</v>
      </c>
      <c r="D57" s="1107">
        <v>2948.099658088</v>
      </c>
      <c r="E57" s="1107">
        <v>3262.3207490849995</v>
      </c>
      <c r="F57" s="1112">
        <v>905.9682201990001</v>
      </c>
      <c r="G57" s="1107">
        <v>52.68693045071934</v>
      </c>
      <c r="H57" s="1107">
        <v>314.22109099699946</v>
      </c>
      <c r="I57" s="1110">
        <v>10.658428392505177</v>
      </c>
      <c r="K57" s="435" t="s">
        <v>521</v>
      </c>
    </row>
    <row r="58" spans="1:9" s="36" customFormat="1" ht="12.75">
      <c r="A58" s="148" t="s">
        <v>436</v>
      </c>
      <c r="B58" s="1112">
        <v>1094.1946710799998</v>
      </c>
      <c r="C58" s="1107">
        <v>1438.876280790047</v>
      </c>
      <c r="D58" s="1107">
        <v>1430.7957515715</v>
      </c>
      <c r="E58" s="1107">
        <v>2057.8979837168</v>
      </c>
      <c r="F58" s="1112">
        <v>344.68160971004727</v>
      </c>
      <c r="G58" s="1107">
        <v>31.500940264115634</v>
      </c>
      <c r="H58" s="1107">
        <v>627.1022321452999</v>
      </c>
      <c r="I58" s="1110">
        <v>43.82891348793345</v>
      </c>
    </row>
    <row r="59" spans="1:9" s="36" customFormat="1" ht="12.75">
      <c r="A59" s="148" t="s">
        <v>437</v>
      </c>
      <c r="B59" s="1112">
        <v>629.3392322100001</v>
      </c>
      <c r="C59" s="1107">
        <v>730.512373314</v>
      </c>
      <c r="D59" s="1107">
        <v>920.8742726390001</v>
      </c>
      <c r="E59" s="1107">
        <v>683.939988172</v>
      </c>
      <c r="F59" s="1112">
        <v>101.17314110399991</v>
      </c>
      <c r="G59" s="1107">
        <v>16.0760899568772</v>
      </c>
      <c r="H59" s="1107">
        <v>-236.9342844670001</v>
      </c>
      <c r="I59" s="1110">
        <v>-25.72927613538431</v>
      </c>
    </row>
    <row r="60" spans="1:9" s="36" customFormat="1" ht="12.75">
      <c r="A60" s="148" t="s">
        <v>438</v>
      </c>
      <c r="B60" s="1112">
        <v>781.3058933799999</v>
      </c>
      <c r="C60" s="1107">
        <v>793.3155794946998</v>
      </c>
      <c r="D60" s="1107">
        <v>883.7271165937002</v>
      </c>
      <c r="E60" s="1107">
        <v>864.9547932087002</v>
      </c>
      <c r="F60" s="1112">
        <v>12.009686114699889</v>
      </c>
      <c r="G60" s="1107">
        <v>1.5371298509915112</v>
      </c>
      <c r="H60" s="1107">
        <v>-18.77232338500005</v>
      </c>
      <c r="I60" s="1110">
        <v>-2.1242217232574476</v>
      </c>
    </row>
    <row r="61" spans="1:9" s="36" customFormat="1" ht="12.75">
      <c r="A61" s="148" t="s">
        <v>439</v>
      </c>
      <c r="B61" s="1112">
        <v>294.88087944</v>
      </c>
      <c r="C61" s="1107">
        <v>327.969718542</v>
      </c>
      <c r="D61" s="1107">
        <v>264.785038474</v>
      </c>
      <c r="E61" s="1107">
        <v>397.32004028299997</v>
      </c>
      <c r="F61" s="1112">
        <v>33.08883910200001</v>
      </c>
      <c r="G61" s="1107">
        <v>11.22108668586383</v>
      </c>
      <c r="H61" s="1107">
        <v>132.535001809</v>
      </c>
      <c r="I61" s="1110">
        <v>50.05381065819321</v>
      </c>
    </row>
    <row r="62" spans="1:9" s="36" customFormat="1" ht="12.75">
      <c r="A62" s="148" t="s">
        <v>440</v>
      </c>
      <c r="B62" s="1112">
        <v>51.07496027</v>
      </c>
      <c r="C62" s="1107">
        <v>45.64677753</v>
      </c>
      <c r="D62" s="1107">
        <v>43.31450212</v>
      </c>
      <c r="E62" s="1107">
        <v>58.474426680000015</v>
      </c>
      <c r="F62" s="1112">
        <v>-5.428182739999997</v>
      </c>
      <c r="G62" s="1107">
        <v>-10.627874620566978</v>
      </c>
      <c r="H62" s="1107">
        <v>15.159924560000015</v>
      </c>
      <c r="I62" s="1110">
        <v>34.99965096678344</v>
      </c>
    </row>
    <row r="63" spans="1:9" s="36" customFormat="1" ht="13.5" thickBot="1">
      <c r="A63" s="837" t="s">
        <v>441</v>
      </c>
      <c r="B63" s="1377">
        <v>310.691</v>
      </c>
      <c r="C63" s="1377">
        <v>274.31934010000003</v>
      </c>
      <c r="D63" s="1377">
        <v>13.78644892</v>
      </c>
      <c r="E63" s="1377">
        <v>10.620810089999999</v>
      </c>
      <c r="F63" s="1377">
        <v>-36.37165989999994</v>
      </c>
      <c r="G63" s="1377">
        <v>-11.706698906630686</v>
      </c>
      <c r="H63" s="1377">
        <v>-3.1656388300000007</v>
      </c>
      <c r="I63" s="1378">
        <v>-22.961959590678998</v>
      </c>
    </row>
    <row r="64" spans="1:5" ht="13.5" thickTop="1">
      <c r="A64" s="435" t="s">
        <v>521</v>
      </c>
      <c r="B64" s="51"/>
      <c r="C64" s="51"/>
      <c r="D64" s="51"/>
      <c r="E64" s="51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2013-03-11T09:26:46Z</cp:lastPrinted>
  <dcterms:created xsi:type="dcterms:W3CDTF">1996-10-14T23:33:28Z</dcterms:created>
  <dcterms:modified xsi:type="dcterms:W3CDTF">2013-03-15T05:01:15Z</dcterms:modified>
  <cp:category/>
  <cp:version/>
  <cp:contentType/>
  <cp:contentStatus/>
</cp:coreProperties>
</file>