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firstSheet="37" activeTab="42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orwise" sheetId="9" r:id="rId9"/>
    <sheet name="security wise" sheetId="10" r:id="rId10"/>
    <sheet name="Loan on Govt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 " sheetId="22" r:id="rId22"/>
    <sheet name="Share Mkt Acti" sheetId="23" r:id="rId23"/>
    <sheet name="Turnover Detail" sheetId="24" r:id="rId24"/>
    <sheet name="Securities List" sheetId="25" r:id="rId25"/>
    <sheet name="cpI_New 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externalReferences>
    <externalReference r:id="rId49"/>
  </externalReferences>
  <definedNames>
    <definedName name="_xlnm.Print_Area" localSheetId="7">'Deposits'!$A$1:$I$22</definedName>
    <definedName name="_xlnm.Print_Area" localSheetId="34">'Direction'!$B$1:$I$59</definedName>
    <definedName name="_xlnm.Print_Area" localSheetId="30">'GBO'!$A$1:$H$59</definedName>
    <definedName name="_xlnm.Print_Area" localSheetId="10">'Loan on Govt Ent'!$A$1:$I$22</definedName>
    <definedName name="_xlnm.Print_Area" localSheetId="41">'M_India$'!$A$1:$J$19</definedName>
    <definedName name="_xlnm.Print_Area" localSheetId="39">'M-China'!$B$1:$H$49</definedName>
    <definedName name="_xlnm.Print_Area" localSheetId="38">'M-India'!$B$1:$H$58</definedName>
    <definedName name="_xlnm.Print_Area" localSheetId="40">'M-Other'!$B$1:$H$73</definedName>
    <definedName name="_xlnm.Print_Area" localSheetId="1">'MS'!#REF!</definedName>
    <definedName name="_xlnm.Print_Area" localSheetId="33">'ODD'!$A$1:$H$46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  <definedName name="_xlnm.Print_Area" localSheetId="35">'X-India'!$B$1:$H$62</definedName>
    <definedName name="_xlnm.Print_Area" localSheetId="37">'X-Other'!$B$1:$H$21</definedName>
  </definedNames>
  <calcPr fullCalcOnLoad="1"/>
</workbook>
</file>

<file path=xl/sharedStrings.xml><?xml version="1.0" encoding="utf-8"?>
<sst xmlns="http://schemas.openxmlformats.org/spreadsheetml/2006/main" count="2885" uniqueCount="1549">
  <si>
    <t xml:space="preserve">Current Macroeconomic Situation </t>
  </si>
  <si>
    <t>Table No.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</si>
  <si>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</si>
  <si>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</si>
  <si>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</si>
  <si>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</si>
  <si>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</si>
  <si>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</si>
  <si>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</si>
  <si>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Commercial Banks and Financial Institutions</t>
  </si>
  <si>
    <t>Sectorwise Outstanding Credit of Banks and Financial Institutions</t>
  </si>
  <si>
    <t>Securitywise Outstanding Credit of Banks and Financial Institutions</t>
  </si>
  <si>
    <t>Loan of Commercial Banks to Government Enterprises</t>
  </si>
  <si>
    <t>Outright Sale and Purchase Auction</t>
  </si>
  <si>
    <t>Repo and Reverse Repo Auction</t>
  </si>
  <si>
    <t>13 (A)</t>
  </si>
  <si>
    <t xml:space="preserve">Standing Liquidity Facility </t>
  </si>
  <si>
    <t>13 (B)</t>
  </si>
  <si>
    <t>Deposit Auction</t>
  </si>
  <si>
    <t>Weighted Average Treasury Bills Rate</t>
  </si>
  <si>
    <t>Inter-bank Transaction Amount &amp; Weighted Average Interest Rate</t>
  </si>
  <si>
    <t>Structure of Interest Rates</t>
  </si>
  <si>
    <t>Purchase/Sale of Convertible Foreign Currency</t>
  </si>
  <si>
    <t>Indian Currency Purchase</t>
  </si>
  <si>
    <t xml:space="preserve">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</si>
  <si>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</si>
  <si>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</si>
  <si>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</si>
  <si>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</si>
  <si>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</si>
  <si>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</si>
  <si>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</si>
  <si>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>Prices</t>
  </si>
  <si>
    <t>National Consumer Price Index (New Series)</t>
  </si>
  <si>
    <t>National Consumer Price Index (Monthly Series)</t>
  </si>
  <si>
    <t>National Wholesale Price Index</t>
  </si>
  <si>
    <t>National Wholesale Price Index (Monthly Series)</t>
  </si>
  <si>
    <t>National Salary and Wage Rate Index</t>
  </si>
  <si>
    <t>Government Finance</t>
  </si>
  <si>
    <t>Government Budgetary Operation</t>
  </si>
  <si>
    <t>Government Revenue Collection</t>
  </si>
  <si>
    <t xml:space="preserve">Fresh Treasury Bills </t>
  </si>
  <si>
    <t>Outstanding Domestic Debt of the GoN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</si>
  <si>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</si>
  <si>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</si>
  <si>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</si>
  <si>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</si>
  <si>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</si>
  <si>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</si>
  <si>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</si>
  <si>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</si>
  <si>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</si>
  <si>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</si>
  <si>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</si>
  <si>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</si>
  <si>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</si>
  <si>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</si>
  <si>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Table 25</t>
  </si>
  <si>
    <t xml:space="preserve">(2005/06=100) </t>
  </si>
  <si>
    <t>Groups &amp; Sub-groups</t>
  </si>
  <si>
    <t>Weight %</t>
  </si>
  <si>
    <t>2012/13</t>
  </si>
  <si>
    <t>2013/14</t>
  </si>
  <si>
    <t>2014/15</t>
  </si>
  <si>
    <t>Percent Change</t>
  </si>
  <si>
    <t>Jan/Feb</t>
  </si>
  <si>
    <t>Dec/Jan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</si>
  <si>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</si>
  <si>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</si>
  <si>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</si>
  <si>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</si>
  <si>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</si>
  <si>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</si>
  <si>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196.1  </t>
  </si>
  <si>
    <t>211.2  </t>
  </si>
  <si>
    <t>209.8  </t>
  </si>
  <si>
    <t>7.0  </t>
  </si>
  <si>
    <t>1. Food and Beverage</t>
  </si>
  <si>
    <t>46.82  </t>
  </si>
  <si>
    <t>209.6  </t>
  </si>
  <si>
    <t>232.2  </t>
  </si>
  <si>
    <t>257.3  </t>
  </si>
  <si>
    <t>253.4  </t>
  </si>
  <si>
    <t>10.8  </t>
  </si>
  <si>
    <t>9.1  </t>
  </si>
  <si>
    <t>      Cereals Grains &amp; their products</t>
  </si>
  <si>
    <t>14.81  </t>
  </si>
  <si>
    <t>213.7  </t>
  </si>
  <si>
    <t>232.5  </t>
  </si>
  <si>
    <t>231.5  </t>
  </si>
  <si>
    <t>0.2  </t>
  </si>
  <si>
    <t>8.3  </t>
  </si>
  <si>
    <t>-0.4  </t>
  </si>
  <si>
    <t>      Legume Varieties</t>
  </si>
  <si>
    <t>2.01  </t>
  </si>
  <si>
    <t>227.0  </t>
  </si>
  <si>
    <t>258.1  </t>
  </si>
  <si>
    <t>263.9  </t>
  </si>
  <si>
    <t>6.2  </t>
  </si>
  <si>
    <t>0.1  </t>
  </si>
  <si>
    <t>      Vegetables</t>
  </si>
  <si>
    <t>5.65  </t>
  </si>
  <si>
    <t>272.1  </t>
  </si>
  <si>
    <t>333.9  </t>
  </si>
  <si>
    <t>286.0  </t>
  </si>
  <si>
    <t>5.1  </t>
  </si>
  <si>
    <t>      Meat &amp; Fish</t>
  </si>
  <si>
    <t>5.70  </t>
  </si>
  <si>
    <t>271.3  </t>
  </si>
  <si>
    <t>282.3  </t>
  </si>
  <si>
    <t>289.1  </t>
  </si>
  <si>
    <t>2.4  </t>
  </si>
  <si>
    <t>      Milk Products and Egg</t>
  </si>
  <si>
    <t>5.01  </t>
  </si>
  <si>
    <t>210.7  </t>
  </si>
  <si>
    <t>222.7  </t>
  </si>
  <si>
    <t>258.5  </t>
  </si>
  <si>
    <t>261.9  </t>
  </si>
  <si>
    <t>1.2  </t>
  </si>
  <si>
    <t>1.3  </t>
  </si>
  <si>
    <t>      Ghee and Oil</t>
  </si>
  <si>
    <t>2.70  </t>
  </si>
  <si>
    <t>192.4  </t>
  </si>
  <si>
    <t>190.4  </t>
  </si>
  <si>
    <t>190.2  </t>
  </si>
  <si>
    <t>0.9  </t>
  </si>
  <si>
    <t>-0.1  </t>
  </si>
  <si>
    <t>      Fruits</t>
  </si>
  <si>
    <t>2.23  </t>
  </si>
  <si>
    <t>245.1  </t>
  </si>
  <si>
    <t>270.2  </t>
  </si>
  <si>
    <t>266.9  </t>
  </si>
  <si>
    <t>0.4  </t>
  </si>
  <si>
    <t>8.9  </t>
  </si>
  <si>
    <t>      Sugar &amp; Sweets</t>
  </si>
  <si>
    <t>1.36  </t>
  </si>
  <si>
    <t>255.3  </t>
  </si>
  <si>
    <t>254.7  </t>
  </si>
  <si>
    <t>251.1  </t>
  </si>
  <si>
    <t>      Spices</t>
  </si>
  <si>
    <t>1.46  </t>
  </si>
  <si>
    <t>222.6  </t>
  </si>
  <si>
    <t>244.5  </t>
  </si>
  <si>
    <t>243.7  </t>
  </si>
  <si>
    <t>9.5  </t>
  </si>
  <si>
    <t>      Soft Drinks</t>
  </si>
  <si>
    <t>0.96  </t>
  </si>
  <si>
    <t>200.3  </t>
  </si>
  <si>
    <t>206.1  </t>
  </si>
  <si>
    <t>209.1  </t>
  </si>
  <si>
    <t>      Hard Drinks</t>
  </si>
  <si>
    <t>1.72  </t>
  </si>
  <si>
    <t>158.5  </t>
  </si>
  <si>
    <t>194.1  </t>
  </si>
  <si>
    <t>235.0  </t>
  </si>
  <si>
    <t>22.5  </t>
  </si>
  <si>
    <t>0.0  </t>
  </si>
  <si>
    <t>21.1  </t>
  </si>
  <si>
    <t>      Tobacco Products</t>
  </si>
  <si>
    <t>0.85  </t>
  </si>
  <si>
    <t>217.8  </t>
  </si>
  <si>
    <t>272.9  </t>
  </si>
  <si>
    <t>345.6  </t>
  </si>
  <si>
    <t>25.3  </t>
  </si>
  <si>
    <t>26.6  </t>
  </si>
  <si>
    <t>      Restaurant &amp; Hotel</t>
  </si>
  <si>
    <t>2.35  </t>
  </si>
  <si>
    <t>262.8  </t>
  </si>
  <si>
    <t>291.9  </t>
  </si>
  <si>
    <t>293.7  </t>
  </si>
  <si>
    <t>10.4  </t>
  </si>
  <si>
    <t>11.7  </t>
  </si>
  <si>
    <t>0.6  </t>
  </si>
  <si>
    <t>2. Non-Food and Services</t>
  </si>
  <si>
    <t>53.18  </t>
  </si>
  <si>
    <t>158.2  </t>
  </si>
  <si>
    <t>169.1  </t>
  </si>
  <si>
    <t>169.2  </t>
  </si>
  <si>
    <t>177.8  </t>
  </si>
  <si>
    <t>177.9  </t>
  </si>
  <si>
    <t>6.9  </t>
  </si>
  <si>
    <t>      Clothing &amp; Footwear</t>
  </si>
  <si>
    <t>8.49  </t>
  </si>
  <si>
    <t>183.3  </t>
  </si>
  <si>
    <t>205.7  </t>
  </si>
  <si>
    <t>226.3  </t>
  </si>
  <si>
    <t>12.2  </t>
  </si>
  <si>
    <t>10.0  </t>
  </si>
  <si>
    <t>      Housing &amp; Utilities</t>
  </si>
  <si>
    <t>10.87  </t>
  </si>
  <si>
    <t>165.4  </t>
  </si>
  <si>
    <t>167.6  </t>
  </si>
  <si>
    <t>167.2  </t>
  </si>
  <si>
    <t>1.1  </t>
  </si>
  <si>
    <t>4.89  </t>
  </si>
  <si>
    <t>203.6  </t>
  </si>
  <si>
    <t>221.5  </t>
  </si>
  <si>
    <t>221.7  </t>
  </si>
  <si>
    <t>9.4  </t>
  </si>
  <si>
    <t>      Health</t>
  </si>
  <si>
    <t>3.25  </t>
  </si>
  <si>
    <t>137.3  </t>
  </si>
  <si>
    <t>149.8  </t>
  </si>
  <si>
    <t>156.2  </t>
  </si>
  <si>
    <t>4.3  </t>
  </si>
  <si>
    <t>      Transport</t>
  </si>
  <si>
    <t>6.01  </t>
  </si>
  <si>
    <t>183.1  </t>
  </si>
  <si>
    <t>186.6  </t>
  </si>
  <si>
    <t>184.9  </t>
  </si>
  <si>
    <t>      Communication</t>
  </si>
  <si>
    <t>3.64  </t>
  </si>
  <si>
    <t>80.7  </t>
  </si>
  <si>
    <t>80.8  </t>
  </si>
  <si>
    <t>81.0  </t>
  </si>
  <si>
    <t>0.3  </t>
  </si>
  <si>
    <t>      Recreation and Culture</t>
  </si>
  <si>
    <t>5.39  </t>
  </si>
  <si>
    <t>149.2  </t>
  </si>
  <si>
    <t>160.3  </t>
  </si>
  <si>
    <t>6.5  </t>
  </si>
  <si>
    <t>7.5  </t>
  </si>
  <si>
    <t>      Education</t>
  </si>
  <si>
    <t>8.46  </t>
  </si>
  <si>
    <t>174.5  </t>
  </si>
  <si>
    <t>188.1  </t>
  </si>
  <si>
    <t>198.4  </t>
  </si>
  <si>
    <t>7.8  </t>
  </si>
  <si>
    <t>5.5  </t>
  </si>
  <si>
    <t>      Miscellaneous Goods &amp; Services</t>
  </si>
  <si>
    <t>2.17  </t>
  </si>
  <si>
    <t>172.3  </t>
  </si>
  <si>
    <t>184.6  </t>
  </si>
  <si>
    <t>185.5  </t>
  </si>
  <si>
    <t>6.7  </t>
  </si>
  <si>
    <t>0.5  </t>
  </si>
  <si>
    <t xml:space="preserve">Consumer Price Index : Kathmandu Valley </t>
  </si>
  <si>
    <t>201.9  </t>
  </si>
  <si>
    <t>217.2  </t>
  </si>
  <si>
    <t>215.8  </t>
  </si>
  <si>
    <t>8.2  </t>
  </si>
  <si>
    <t>-0.6  </t>
  </si>
  <si>
    <t>49.67  </t>
  </si>
  <si>
    <t>242.8  </t>
  </si>
  <si>
    <t>269.3  </t>
  </si>
  <si>
    <t>266.6  </t>
  </si>
  <si>
    <t>11.2  </t>
  </si>
  <si>
    <t>-1.0  </t>
  </si>
  <si>
    <t>50.33  </t>
  </si>
  <si>
    <t>168.7  </t>
  </si>
  <si>
    <t>176.4  </t>
  </si>
  <si>
    <t>175.9  </t>
  </si>
  <si>
    <t xml:space="preserve">Consumer Price Index : Terai </t>
  </si>
  <si>
    <t>190.3  </t>
  </si>
  <si>
    <t>205.0  </t>
  </si>
  <si>
    <t>203.4  </t>
  </si>
  <si>
    <t>44.49  </t>
  </si>
  <si>
    <t>201.1  </t>
  </si>
  <si>
    <t>228.5  </t>
  </si>
  <si>
    <t>223.6  </t>
  </si>
  <si>
    <t>250.6  </t>
  </si>
  <si>
    <t>244.9  </t>
  </si>
  <si>
    <t>55.51  </t>
  </si>
  <si>
    <t>175.2  </t>
  </si>
  <si>
    <t>176.0  </t>
  </si>
  <si>
    <t xml:space="preserve">Consumer Price Index : Hill </t>
  </si>
  <si>
    <t>183.5  </t>
  </si>
  <si>
    <t>199.1  </t>
  </si>
  <si>
    <t>214.4  </t>
  </si>
  <si>
    <t>213.4  </t>
  </si>
  <si>
    <t>47.26  </t>
  </si>
  <si>
    <t>234.3  </t>
  </si>
  <si>
    <t>254.5  </t>
  </si>
  <si>
    <t>252.2  </t>
  </si>
  <si>
    <t>7.6  </t>
  </si>
  <si>
    <t>52.74  </t>
  </si>
  <si>
    <t>172.4  </t>
  </si>
  <si>
    <t>183.8  </t>
  </si>
  <si>
    <t>183.6  </t>
  </si>
  <si>
    <t>Table 26</t>
  </si>
  <si>
    <t>(2005/06 = 100)</t>
  </si>
  <si>
    <t>(y-o-y changes)</t>
  </si>
  <si>
    <t>Mid- Months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</si>
  <si>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</si>
  <si>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</si>
  <si>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</si>
  <si>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</si>
  <si>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</si>
  <si>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</si>
  <si>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</si>
  <si>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</si>
  <si>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</si>
  <si>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</si>
  <si>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</si>
  <si>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</si>
  <si>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</si>
  <si>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</si>
  <si>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27</t>
  </si>
  <si>
    <t>(1999/00=100)</t>
  </si>
  <si>
    <t>(y-o-y)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</si>
  <si>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</si>
  <si>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</si>
  <si>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</si>
  <si>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</si>
  <si>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</si>
  <si>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</si>
  <si>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</si>
  <si>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</si>
  <si>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</si>
  <si>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</si>
  <si>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</si>
  <si>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</si>
  <si>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</si>
  <si>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</si>
  <si>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</si>
  <si>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</si>
  <si>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</si>
  <si>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</si>
  <si>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</si>
  <si>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</si>
  <si>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</si>
  <si>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</si>
  <si>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</si>
  <si>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</si>
  <si>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</si>
  <si>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</si>
  <si>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</si>
  <si>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</si>
  <si>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</si>
  <si>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</si>
  <si>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</si>
  <si>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</si>
  <si>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</si>
  <si>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</si>
  <si>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</si>
  <si>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</si>
  <si>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</si>
  <si>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</si>
  <si>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National Salary and Wage Rate Indiex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</si>
  <si>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</si>
  <si>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</si>
  <si>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</si>
  <si>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</si>
  <si>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</si>
  <si>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</si>
  <si>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</si>
  <si>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</si>
  <si>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</si>
  <si>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</si>
  <si>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</si>
  <si>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</si>
  <si>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</si>
  <si>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</si>
  <si>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</si>
  <si>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</si>
  <si>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</si>
  <si>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</si>
  <si>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</si>
  <si>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</si>
  <si>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</si>
  <si>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</si>
  <si>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</si>
  <si>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</si>
  <si>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</si>
  <si>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</si>
  <si>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</si>
  <si>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</si>
  <si>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</si>
  <si>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</si>
  <si>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</si>
  <si>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</si>
  <si>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30</t>
  </si>
  <si>
    <t>Government Budgetary Operation+</t>
  </si>
  <si>
    <t>(On Cash Basis)</t>
  </si>
  <si>
    <t xml:space="preserve"> (Rs. in million)</t>
  </si>
  <si>
    <t>Amount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</si>
  <si>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</si>
  <si>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</si>
  <si>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</si>
  <si>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</si>
  <si>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</si>
  <si>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</si>
  <si>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>-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</si>
  <si>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</si>
  <si>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</si>
  <si>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</si>
  <si>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</si>
  <si>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</si>
  <si>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</si>
  <si>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</si>
  <si>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</si>
  <si>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</si>
  <si>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</si>
  <si>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</si>
  <si>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</si>
  <si>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</si>
  <si>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</si>
  <si>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</si>
  <si>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</si>
  <si>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</si>
  <si>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</si>
  <si>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</si>
  <si>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</si>
  <si>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</si>
  <si>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</si>
  <si>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</si>
  <si>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</si>
  <si>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</si>
  <si>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</si>
  <si>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</si>
  <si>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</si>
  <si>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</si>
  <si>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</si>
  <si>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</si>
  <si>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</si>
  <si>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</si>
  <si>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</si>
  <si>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</si>
  <si>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</si>
  <si>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Amount (Rs. in million)</t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</si>
  <si>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</si>
  <si>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</si>
  <si>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</si>
  <si>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</si>
  <si>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</si>
  <si>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</si>
  <si>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</si>
  <si>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</si>
  <si>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</si>
  <si>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</si>
  <si>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</si>
  <si>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</si>
  <si>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</si>
  <si>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</si>
  <si>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(Rs. in million)</t>
  </si>
  <si>
    <t>No.</t>
  </si>
  <si>
    <t xml:space="preserve"> Name of Bonds/Ownership</t>
  </si>
  <si>
    <t>Amount Change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</si>
  <si>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</si>
  <si>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</si>
  <si>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</si>
  <si>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</si>
  <si>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</si>
  <si>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</si>
  <si>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</si>
  <si>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</si>
  <si>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</si>
  <si>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</si>
  <si>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</si>
  <si>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</si>
  <si>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</si>
  <si>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</si>
  <si>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</si>
  <si>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</si>
  <si>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</si>
  <si>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</si>
  <si>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</si>
  <si>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 xml:space="preserve"> +  Based on data reported by 8 offices of NRB,  66 branches of Rastriya Banijya Bank Limited, 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</si>
  <si>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Table 1</t>
  </si>
  <si>
    <t>Monetary Aggregates</t>
  </si>
  <si>
    <t xml:space="preserve">Jul </t>
  </si>
  <si>
    <t>Jul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</si>
  <si>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</si>
  <si>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</si>
  <si>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</si>
  <si>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</si>
  <si>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</si>
  <si>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</si>
  <si>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</si>
  <si>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</si>
  <si>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</si>
  <si>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</si>
  <si>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</si>
  <si>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</si>
  <si>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</si>
  <si>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</si>
  <si>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</si>
  <si>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</si>
  <si>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</si>
  <si>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</si>
  <si>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</si>
  <si>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</si>
  <si>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</si>
  <si>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</si>
  <si>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</si>
  <si>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</si>
  <si>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</si>
  <si>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</si>
  <si>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</si>
  <si>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</si>
  <si>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</si>
  <si>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</si>
  <si>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</si>
  <si>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</si>
  <si>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</si>
  <si>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</si>
  <si>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</si>
  <si>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</si>
  <si>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</si>
  <si>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</si>
  <si>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</si>
  <si>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</si>
  <si>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</si>
  <si>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</si>
  <si>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</si>
  <si>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</si>
  <si>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</si>
  <si>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</si>
  <si>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</si>
  <si>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</si>
  <si>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</si>
  <si>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</si>
  <si>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</si>
  <si>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</si>
  <si>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</si>
  <si>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</si>
  <si>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</si>
  <si>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</si>
  <si>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</si>
  <si>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</si>
  <si>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</si>
  <si>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</si>
  <si>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</si>
  <si>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</si>
  <si>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</si>
  <si>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</si>
  <si>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</si>
  <si>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</si>
  <si>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</si>
  <si>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</si>
  <si>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</si>
  <si>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</si>
  <si>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</si>
  <si>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</si>
  <si>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</si>
  <si>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</si>
  <si>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</si>
  <si>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t>Table 3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</si>
  <si>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</si>
  <si>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</si>
  <si>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</si>
  <si>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</si>
  <si>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</si>
  <si>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</si>
  <si>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</si>
  <si>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</si>
  <si>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</si>
  <si>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</si>
  <si>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</si>
  <si>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</si>
  <si>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</si>
  <si>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</si>
  <si>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</si>
  <si>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</si>
  <si>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</si>
  <si>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</si>
  <si>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</si>
  <si>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</si>
  <si>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</si>
  <si>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</si>
  <si>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</si>
  <si>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</si>
  <si>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</si>
  <si>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</si>
  <si>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</si>
  <si>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</si>
  <si>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</si>
  <si>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p = provisional, e = estimates</t>
  </si>
  <si>
    <t>Table 4</t>
  </si>
  <si>
    <t>2. Borrowings from Nepal Rastra Bank</t>
  </si>
  <si>
    <t xml:space="preserve">    5.2 Balance with Nepal Rastra Bank</t>
  </si>
  <si>
    <t>Table 5</t>
  </si>
  <si>
    <t>Table 6</t>
  </si>
  <si>
    <t>Table 7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</si>
  <si>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</si>
  <si>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</si>
  <si>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</si>
  <si>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</si>
  <si>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</si>
  <si>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</si>
  <si>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</si>
  <si>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</si>
  <si>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</si>
  <si>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</si>
  <si>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</si>
  <si>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</si>
  <si>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</si>
  <si>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</si>
  <si>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</si>
  <si>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</si>
  <si>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</si>
  <si>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</si>
  <si>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</si>
  <si>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</si>
  <si>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</si>
  <si>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</si>
  <si>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</si>
  <si>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</si>
  <si>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</si>
  <si>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</si>
  <si>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</si>
  <si>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</si>
  <si>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</si>
  <si>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</si>
  <si>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</si>
  <si>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</si>
  <si>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</si>
  <si>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</si>
  <si>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</si>
  <si>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</si>
  <si>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</si>
  <si>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</si>
  <si>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</si>
  <si>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</si>
  <si>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</si>
  <si>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</si>
  <si>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</si>
  <si>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</si>
  <si>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</si>
  <si>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</si>
  <si>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</si>
  <si>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</si>
  <si>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</si>
  <si>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</si>
  <si>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</si>
  <si>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</si>
  <si>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</si>
  <si>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</si>
  <si>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</si>
  <si>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</si>
  <si>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</si>
  <si>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</si>
  <si>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</si>
  <si>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</si>
  <si>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</si>
  <si>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</si>
  <si>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</si>
  <si>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</si>
  <si>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</si>
  <si>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</si>
  <si>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</si>
  <si>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</si>
  <si>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</si>
  <si>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</si>
  <si>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</si>
  <si>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</si>
  <si>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</si>
  <si>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</si>
  <si>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</si>
  <si>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</si>
  <si>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</si>
  <si>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</si>
  <si>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</si>
  <si>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</si>
  <si>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</si>
  <si>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</si>
  <si>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</si>
  <si>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</si>
  <si>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</si>
  <si>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</si>
  <si>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</si>
  <si>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</si>
  <si>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</si>
  <si>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</si>
  <si>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</si>
  <si>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</si>
  <si>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</si>
  <si>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</si>
  <si>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</si>
  <si>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</si>
  <si>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</si>
  <si>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</si>
  <si>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</si>
  <si>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</si>
  <si>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</si>
  <si>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</si>
  <si>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</si>
  <si>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</si>
  <si>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</si>
  <si>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</si>
  <si>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</si>
  <si>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</si>
  <si>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</si>
  <si>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</si>
  <si>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</si>
  <si>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</si>
  <si>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</si>
  <si>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</si>
  <si>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</si>
  <si>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</si>
  <si>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</si>
  <si>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</si>
  <si>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</si>
  <si>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</si>
  <si>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</si>
  <si>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</si>
  <si>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</si>
  <si>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</si>
  <si>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</si>
  <si>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</si>
  <si>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</si>
  <si>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</si>
  <si>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</si>
  <si>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</si>
  <si>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</si>
  <si>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</si>
  <si>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</si>
  <si>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</si>
  <si>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</si>
  <si>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</si>
  <si>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</si>
  <si>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</si>
  <si>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</si>
  <si>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</si>
  <si>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</si>
  <si>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</si>
  <si>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</si>
  <si>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</si>
  <si>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</si>
  <si>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</si>
  <si>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</si>
  <si>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</si>
  <si>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</si>
  <si>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</si>
  <si>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</si>
  <si>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</si>
  <si>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</si>
  <si>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</si>
  <si>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</si>
  <si>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</si>
  <si>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</si>
  <si>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</si>
  <si>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</si>
  <si>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</si>
  <si>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</si>
  <si>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</si>
  <si>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</si>
  <si>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</si>
  <si>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</si>
  <si>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</si>
  <si>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</si>
  <si>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</si>
  <si>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</si>
  <si>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</si>
  <si>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</si>
  <si>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</si>
  <si>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</si>
  <si>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</si>
  <si>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</si>
  <si>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</si>
  <si>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</si>
  <si>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</si>
  <si>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</si>
  <si>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</si>
  <si>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</si>
  <si>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Jul</t>
  </si>
  <si>
    <t>Mar</t>
  </si>
  <si>
    <t>(Based on Eight Months' Data of  2014/15)</t>
  </si>
  <si>
    <t>Changes during eight months</t>
  </si>
  <si>
    <t>Mar(e)</t>
  </si>
  <si>
    <t xml:space="preserve">              Non-Government</t>
  </si>
  <si>
    <t xml:space="preserve">     5.2 Repo Lending and SLF</t>
  </si>
  <si>
    <t xml:space="preserve">     8.4 Deposits of Development Banks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</si>
  <si>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</si>
  <si>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</si>
  <si>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 xml:space="preserve">    5.2 Balance with Nepal  Rastra Bank</t>
  </si>
  <si>
    <t xml:space="preserve">Changes during eight months </t>
  </si>
  <si>
    <t>Jul  (p)</t>
  </si>
  <si>
    <t>Changes during  eight months</t>
  </si>
  <si>
    <t>Mid-March 2015</t>
  </si>
  <si>
    <t>Feb/March</t>
  </si>
  <si>
    <t>180.9  </t>
  </si>
  <si>
    <t>196.9  </t>
  </si>
  <si>
    <t>210.9  </t>
  </si>
  <si>
    <t>233.6  </t>
  </si>
  <si>
    <t>255.7  </t>
  </si>
  <si>
    <t>193.6  </t>
  </si>
  <si>
    <t>216.2  </t>
  </si>
  <si>
    <t>233.0  </t>
  </si>
  <si>
    <t>0.7  </t>
  </si>
  <si>
    <t>214.0  </t>
  </si>
  <si>
    <t>266.8  </t>
  </si>
  <si>
    <t>6.8  </t>
  </si>
  <si>
    <t>16.7  </t>
  </si>
  <si>
    <t>239.8  </t>
  </si>
  <si>
    <t>273.1  </t>
  </si>
  <si>
    <t>286.2  </t>
  </si>
  <si>
    <t>13.9  </t>
  </si>
  <si>
    <t>4.8  </t>
  </si>
  <si>
    <t>237.5  </t>
  </si>
  <si>
    <t>269.6  </t>
  </si>
  <si>
    <t>296.2  </t>
  </si>
  <si>
    <t>13.5  </t>
  </si>
  <si>
    <t>9.9  </t>
  </si>
  <si>
    <t>2.5  </t>
  </si>
  <si>
    <t>212.0  </t>
  </si>
  <si>
    <t>226.2  </t>
  </si>
  <si>
    <t>264.1  </t>
  </si>
  <si>
    <t>1.6  </t>
  </si>
  <si>
    <t>16.8  </t>
  </si>
  <si>
    <t>192.7  </t>
  </si>
  <si>
    <t>193.3  </t>
  </si>
  <si>
    <t>217.1  </t>
  </si>
  <si>
    <t>247.7  </t>
  </si>
  <si>
    <t>273.3  </t>
  </si>
  <si>
    <t>14.1  </t>
  </si>
  <si>
    <t>257.9  </t>
  </si>
  <si>
    <t>249.0  </t>
  </si>
  <si>
    <t>248.7  </t>
  </si>
  <si>
    <t>-3.5  </t>
  </si>
  <si>
    <t>-2.5  </t>
  </si>
  <si>
    <t>203.1  </t>
  </si>
  <si>
    <t>224.4  </t>
  </si>
  <si>
    <t>251.3  </t>
  </si>
  <si>
    <t>10.5  </t>
  </si>
  <si>
    <t>0.8  </t>
  </si>
  <si>
    <t>12.0  </t>
  </si>
  <si>
    <t>3.1  </t>
  </si>
  <si>
    <t>196.5  </t>
  </si>
  <si>
    <t>4.2  </t>
  </si>
  <si>
    <t>241.4  </t>
  </si>
  <si>
    <t>264.2  </t>
  </si>
  <si>
    <t>294.2  </t>
  </si>
  <si>
    <t>11.3  </t>
  </si>
  <si>
    <t>158.3  </t>
  </si>
  <si>
    <t>169.6  </t>
  </si>
  <si>
    <t>178.0  </t>
  </si>
  <si>
    <t>7.1  </t>
  </si>
  <si>
    <t>4.9  </t>
  </si>
  <si>
    <t>157.7  </t>
  </si>
  <si>
    <t>165.7  </t>
  </si>
  <si>
    <t>167.1  </t>
  </si>
  <si>
    <t>      Furnishing &amp; Household   Equipment</t>
  </si>
  <si>
    <t>186.2  </t>
  </si>
  <si>
    <t>203.7  </t>
  </si>
  <si>
    <t>221.8  </t>
  </si>
  <si>
    <t>175.6  </t>
  </si>
  <si>
    <t>184.2  </t>
  </si>
  <si>
    <t>185.1  </t>
  </si>
  <si>
    <t>140.3  </t>
  </si>
  <si>
    <t>150.9  </t>
  </si>
  <si>
    <t>162.0  </t>
  </si>
  <si>
    <t>172.5  </t>
  </si>
  <si>
    <t>186.8  </t>
  </si>
  <si>
    <t>186.4  </t>
  </si>
  <si>
    <t>202.6  </t>
  </si>
  <si>
    <t>216.9  </t>
  </si>
  <si>
    <t>8.7  </t>
  </si>
  <si>
    <t>217.7  </t>
  </si>
  <si>
    <t>243.9  </t>
  </si>
  <si>
    <t>269.0  </t>
  </si>
  <si>
    <t>10.3  </t>
  </si>
  <si>
    <t>160.4  </t>
  </si>
  <si>
    <t>5.4  </t>
  </si>
  <si>
    <t>4.1  </t>
  </si>
  <si>
    <t>174.7  </t>
  </si>
  <si>
    <t>191.4  </t>
  </si>
  <si>
    <t>204.5  </t>
  </si>
  <si>
    <t>202.8  </t>
  </si>
  <si>
    <t>225.5  </t>
  </si>
  <si>
    <t>248.0  </t>
  </si>
  <si>
    <t>155.5  </t>
  </si>
  <si>
    <t>168.2  </t>
  </si>
  <si>
    <t>176.1  </t>
  </si>
  <si>
    <t>4.7  </t>
  </si>
  <si>
    <t>184.8  </t>
  </si>
  <si>
    <t>199.5  </t>
  </si>
  <si>
    <t>7.9  </t>
  </si>
  <si>
    <t>216.6  </t>
  </si>
  <si>
    <t>235.1  </t>
  </si>
  <si>
    <t>253.1  </t>
  </si>
  <si>
    <t>8.6  </t>
  </si>
  <si>
    <t>160.5  </t>
  </si>
  <si>
    <t>6.4  </t>
  </si>
  <si>
    <t>Feb/Mar</t>
  </si>
  <si>
    <t>Eight months</t>
  </si>
  <si>
    <t>Percent Change During Eight Months</t>
  </si>
  <si>
    <t>2014/15P</t>
  </si>
  <si>
    <t>Eight Months</t>
  </si>
  <si>
    <t xml:space="preserve">Annual </t>
  </si>
  <si>
    <t>Eight  months</t>
  </si>
  <si>
    <t>Growth Rate During Eight Months</t>
  </si>
  <si>
    <t>Composition During Eight Months</t>
  </si>
  <si>
    <t>Mid-Jul to Mid-Mar</t>
  </si>
  <si>
    <t>Mid-Mar</t>
  </si>
  <si>
    <t>R= Revised</t>
  </si>
  <si>
    <t xml:space="preserve">P= Provisional   </t>
  </si>
  <si>
    <t xml:space="preserve">* Based on customs data </t>
  </si>
  <si>
    <t>Import</t>
  </si>
  <si>
    <t>Export</t>
  </si>
  <si>
    <t>6. Share of  export and import in total trade</t>
  </si>
  <si>
    <t>Other Countries</t>
  </si>
  <si>
    <t>China</t>
  </si>
  <si>
    <t>India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</si>
  <si>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</si>
  <si>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</si>
  <si>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</si>
  <si>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</si>
  <si>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</si>
  <si>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</si>
  <si>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</si>
  <si>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</si>
  <si>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</si>
  <si>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</si>
  <si>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</si>
  <si>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</si>
  <si>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</si>
  <si>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</si>
  <si>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</si>
  <si>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</si>
  <si>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</si>
  <si>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</si>
  <si>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t xml:space="preserve">8 Months' Total </t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</si>
  <si>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</si>
  <si>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9"/>
        <rFont val="Times New Roman"/>
        <family val="1"/>
      </rPr>
      <t>R</t>
    </r>
  </si>
  <si>
    <t>Direction of Foreign Trade*</t>
  </si>
  <si>
    <t>Table 34</t>
  </si>
  <si>
    <t>R= Revised, P= Povisional</t>
  </si>
  <si>
    <t>* includes P.P. fabric</t>
  </si>
  <si>
    <t xml:space="preserve"> Total (A+B)</t>
  </si>
  <si>
    <t xml:space="preserve"> B. Others</t>
  </si>
  <si>
    <t>Zinc Sheet</t>
  </si>
  <si>
    <t>Wire</t>
  </si>
  <si>
    <t>Vegetable</t>
  </si>
  <si>
    <t>Turmeric</t>
  </si>
  <si>
    <t>Tooth Paste</t>
  </si>
  <si>
    <t>Thread</t>
  </si>
  <si>
    <t>Textiles*</t>
  </si>
  <si>
    <t>Turpentine</t>
  </si>
  <si>
    <t>Stone and Sand</t>
  </si>
  <si>
    <t>Soap</t>
  </si>
  <si>
    <t>Skin</t>
  </si>
  <si>
    <t>Shoes and Sandles</t>
  </si>
  <si>
    <t>Shampoos and Hair Oils</t>
  </si>
  <si>
    <t>Rosin</t>
  </si>
  <si>
    <t>Ricebran Oil</t>
  </si>
  <si>
    <t>Readymade garments</t>
  </si>
  <si>
    <t>Raw Jute</t>
  </si>
  <si>
    <t>Pulses</t>
  </si>
  <si>
    <t>Polyster Yarn</t>
  </si>
  <si>
    <t>Plastic Utensils</t>
  </si>
  <si>
    <t>Pashmina</t>
  </si>
  <si>
    <t>Particle Board</t>
  </si>
  <si>
    <t>Paper</t>
  </si>
  <si>
    <t>Oil Cakes</t>
  </si>
  <si>
    <t>Noodles</t>
  </si>
  <si>
    <t>Mustard &amp; Linseed</t>
  </si>
  <si>
    <t>Medicine (Ayurvedic)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</si>
  <si>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</si>
  <si>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</si>
  <si>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</si>
  <si>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</si>
  <si>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</si>
  <si>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</si>
  <si>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Jute Goods</t>
  </si>
  <si>
    <t>Juice</t>
  </si>
  <si>
    <t>Herbs</t>
  </si>
  <si>
    <t>Handicraft Goods</t>
  </si>
  <si>
    <t>Ginger</t>
  </si>
  <si>
    <t>Ghee(Clarified)</t>
  </si>
  <si>
    <t>Ghee (Vegetable)</t>
  </si>
  <si>
    <t>G.I. pipe</t>
  </si>
  <si>
    <t>Fruits</t>
  </si>
  <si>
    <t>Copper Wire Rod</t>
  </si>
  <si>
    <t>Cinnamon</t>
  </si>
  <si>
    <t>Chemicals</t>
  </si>
  <si>
    <t>Cattlefeed</t>
  </si>
  <si>
    <t>Catechue</t>
  </si>
  <si>
    <t>Cardamom</t>
  </si>
  <si>
    <t>Brooms</t>
  </si>
  <si>
    <t>Brans</t>
  </si>
  <si>
    <t>Biscuits</t>
  </si>
  <si>
    <t>Aluminium Section</t>
  </si>
  <si>
    <t>A. Major Commodities</t>
  </si>
  <si>
    <r>
      <t>2014/15</t>
    </r>
    <r>
      <rPr>
        <b/>
        <vertAlign val="superscript"/>
        <sz val="9"/>
        <rFont val="Times New Roman"/>
        <family val="1"/>
      </rPr>
      <t>P</t>
    </r>
  </si>
  <si>
    <t xml:space="preserve"> Exports of Major Commodities to India</t>
  </si>
  <si>
    <t>Table 35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</si>
  <si>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</si>
  <si>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</si>
  <si>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</si>
  <si>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</si>
  <si>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</si>
  <si>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</si>
  <si>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</si>
  <si>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</si>
  <si>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</si>
  <si>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</si>
  <si>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</si>
  <si>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</si>
  <si>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Nepalese Paper &amp; Paper Products</t>
  </si>
  <si>
    <t>Musical Instruments, Parts and Accessories</t>
  </si>
  <si>
    <t>Human Hair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</si>
  <si>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</si>
  <si>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</si>
  <si>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</si>
  <si>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</si>
  <si>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</si>
  <si>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36</t>
  </si>
  <si>
    <t xml:space="preserve">    Total  (A+B)</t>
  </si>
  <si>
    <t>Woolen Carpet</t>
  </si>
  <si>
    <t>Silverware and Jewelleries</t>
  </si>
  <si>
    <t>Nigerseed</t>
  </si>
  <si>
    <t>Handicraft (Metal and Wooden)</t>
  </si>
  <si>
    <r>
      <t>2013/14</t>
    </r>
    <r>
      <rPr>
        <b/>
        <vertAlign val="superscript"/>
        <sz val="10"/>
        <rFont val="Times New Roman"/>
        <family val="1"/>
      </rPr>
      <t>R</t>
    </r>
  </si>
  <si>
    <t xml:space="preserve"> Exports of Major Commodities to Other Countries</t>
  </si>
  <si>
    <t>Table 37</t>
  </si>
  <si>
    <t>Wire Products</t>
  </si>
  <si>
    <t>Vehicles &amp; Spare Parts</t>
  </si>
  <si>
    <t>Tyre, Tubes &amp; Flapes</t>
  </si>
  <si>
    <t>Tobacco</t>
  </si>
  <si>
    <t>Textiles</t>
  </si>
  <si>
    <t>Sugar</t>
  </si>
  <si>
    <t>Steel Sheet</t>
  </si>
  <si>
    <t>Shoes &amp; Sandles</t>
  </si>
  <si>
    <t>Sanitaryware</t>
  </si>
  <si>
    <t>Salt</t>
  </si>
  <si>
    <t>Rice</t>
  </si>
  <si>
    <t>Raw Cotton</t>
  </si>
  <si>
    <t>Radio, TV, Deck &amp; Parts</t>
  </si>
  <si>
    <t>Pipe and Pipe Fittings</t>
  </si>
  <si>
    <t>Petroleum Products</t>
  </si>
  <si>
    <t>Other Stationery Goods</t>
  </si>
  <si>
    <t>Other Machinery &amp; Parts</t>
  </si>
  <si>
    <t>Molasses Sugar</t>
  </si>
  <si>
    <t>Medicine</t>
  </si>
  <si>
    <t>M.S. Wires, Rods, Coils, Bars</t>
  </si>
  <si>
    <t>M.S. Billet</t>
  </si>
  <si>
    <t>Insecticides</t>
  </si>
  <si>
    <t>Incense Sticks</t>
  </si>
  <si>
    <t>Hotrolled Sheet in Coil</t>
  </si>
  <si>
    <t>Glass Sheet and G.Wares</t>
  </si>
  <si>
    <t>Enamel &amp; Other Paints</t>
  </si>
  <si>
    <t>Electrical Equipment</t>
  </si>
  <si>
    <t>Dry Cell Battery</t>
  </si>
  <si>
    <t>Cuminseeds and Peppers</t>
  </si>
  <si>
    <t>Cosmetics</t>
  </si>
  <si>
    <t>Cooking Stoves</t>
  </si>
  <si>
    <t>Coldrolled Sheet in Coil</t>
  </si>
  <si>
    <t>Coal</t>
  </si>
  <si>
    <t>Chemical Fertilizer</t>
  </si>
  <si>
    <t>Cement</t>
  </si>
  <si>
    <t>Books and Magazines</t>
  </si>
  <si>
    <t>Bitumen</t>
  </si>
  <si>
    <t>Almunium Bars, Rods, Profiles, Foil etc.</t>
  </si>
  <si>
    <t>Baby Food &amp; Milk Products</t>
  </si>
  <si>
    <t>Agri. Equip.&amp; Parts</t>
  </si>
  <si>
    <t>Imports of Major Commodities from India</t>
  </si>
  <si>
    <t>Table 38</t>
  </si>
  <si>
    <t>Total (A + B)</t>
  </si>
  <si>
    <t xml:space="preserve">B. Other Commodities </t>
  </si>
  <si>
    <t>Writing &amp; Printing Paper</t>
  </si>
  <si>
    <t>Wheat Products</t>
  </si>
  <si>
    <t>Welding Rods</t>
  </si>
  <si>
    <t>Video Television &amp; Parts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</si>
  <si>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</si>
  <si>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</si>
  <si>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</si>
  <si>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</si>
  <si>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</si>
  <si>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</si>
  <si>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</si>
  <si>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</si>
  <si>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</si>
  <si>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</si>
  <si>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</si>
  <si>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</si>
  <si>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</si>
  <si>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</si>
  <si>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</si>
  <si>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</si>
  <si>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</si>
  <si>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</si>
  <si>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</si>
  <si>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</si>
  <si>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</si>
  <si>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</si>
  <si>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</si>
  <si>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Electrical Goods</t>
  </si>
  <si>
    <t>Cosmetic Goods</t>
  </si>
  <si>
    <t>Chemical</t>
  </si>
  <si>
    <t>Camera</t>
  </si>
  <si>
    <t>Bags</t>
  </si>
  <si>
    <t>Aluminium Scrap, Flake, Foil, Bars, &amp; Rods</t>
  </si>
  <si>
    <t>Imports of Major Commodities from China</t>
  </si>
  <si>
    <t>Table 39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</si>
  <si>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</si>
  <si>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</si>
  <si>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</si>
  <si>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</si>
  <si>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</si>
  <si>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</si>
  <si>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</si>
  <si>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</si>
  <si>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</si>
  <si>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</si>
  <si>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</si>
  <si>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</si>
  <si>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</si>
  <si>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</si>
  <si>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</si>
  <si>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Polythene Granules</t>
  </si>
  <si>
    <t>Pipe &amp; Pipe Fittings</t>
  </si>
  <si>
    <t>Palm Oil</t>
  </si>
  <si>
    <t>P.V.C.Compound</t>
  </si>
  <si>
    <t>Other Machinary &amp; Parts</t>
  </si>
  <si>
    <t>M.S.Wire Rod</t>
  </si>
  <si>
    <t>Gold</t>
  </si>
  <si>
    <t>G.I.Wire</t>
  </si>
  <si>
    <t>Flash Light</t>
  </si>
  <si>
    <t>Edible Oil</t>
  </si>
  <si>
    <t>Drycell Battery</t>
  </si>
  <si>
    <t>Door Locks</t>
  </si>
  <si>
    <t>Cuminseed</t>
  </si>
  <si>
    <t>Crude Soyabean Oil</t>
  </si>
  <si>
    <t>Crude Palm Oil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</si>
  <si>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</si>
  <si>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</si>
  <si>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</si>
  <si>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</si>
  <si>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</si>
  <si>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</si>
  <si>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</si>
  <si>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</si>
  <si>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Aircraft Spareparts</t>
  </si>
  <si>
    <t>Imports of Major Commodities from Other Countries</t>
  </si>
  <si>
    <t>Table 40</t>
  </si>
  <si>
    <t>* The monthly data are updated based on the latest information from custom office and differ from earlier issues.</t>
  </si>
  <si>
    <r>
      <t>2014/15</t>
    </r>
    <r>
      <rPr>
        <b/>
        <vertAlign val="superscript"/>
        <sz val="10"/>
        <rFont val="Times New Roman"/>
        <family val="1"/>
      </rPr>
      <t>p</t>
    </r>
  </si>
  <si>
    <t>2011/12</t>
  </si>
  <si>
    <t>2010/11</t>
  </si>
  <si>
    <t>2009/10</t>
  </si>
  <si>
    <t>2008/09</t>
  </si>
  <si>
    <t>2007/08</t>
  </si>
  <si>
    <t>2006/07</t>
  </si>
  <si>
    <t>Mid-month</t>
  </si>
  <si>
    <t>Imports from India against Payment in US Dollar</t>
  </si>
  <si>
    <t>Table 41</t>
  </si>
  <si>
    <t xml:space="preserve"> (under Group C)  with adjustment of valuation gain/loss.</t>
  </si>
  <si>
    <t xml:space="preserve">* Change in reserve net is derived by netting out  reserves and related items (Group E) and currency and deposits </t>
  </si>
  <si>
    <t>P= Povisional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</si>
  <si>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</si>
  <si>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</si>
  <si>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</si>
  <si>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</si>
  <si>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</si>
  <si>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</si>
  <si>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</si>
  <si>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</si>
  <si>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>D.</t>
  </si>
  <si>
    <t xml:space="preserve">  Total, Group A through C</t>
  </si>
  <si>
    <t>Other liabilities</t>
  </si>
  <si>
    <t>Currency and deposits</t>
  </si>
  <si>
    <t>Other sectors</t>
  </si>
  <si>
    <t>Repayments</t>
  </si>
  <si>
    <t>Drawings</t>
  </si>
  <si>
    <t>General Government</t>
  </si>
  <si>
    <t>Loans</t>
  </si>
  <si>
    <t>Trade credits</t>
  </si>
  <si>
    <t>Other investment: liabilities</t>
  </si>
  <si>
    <t>Other</t>
  </si>
  <si>
    <t>Other investment: assets</t>
  </si>
  <si>
    <t>Portfolio Investment</t>
  </si>
  <si>
    <t>Direct investment in Nepal</t>
  </si>
  <si>
    <t>Financial Account (Excluding Group E)</t>
  </si>
  <si>
    <t>C</t>
  </si>
  <si>
    <t xml:space="preserve">  Total, Groups A plus B</t>
  </si>
  <si>
    <t>Capital Account (Capital Transfer)</t>
  </si>
  <si>
    <t>B</t>
  </si>
  <si>
    <t>Current transfers: debit</t>
  </si>
  <si>
    <t>Other (Indian Excise Refund)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</si>
  <si>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</si>
  <si>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</si>
  <si>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</si>
  <si>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</si>
  <si>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</si>
  <si>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</si>
  <si>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</si>
  <si>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</si>
  <si>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</si>
  <si>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</si>
  <si>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services: debit</t>
  </si>
  <si>
    <t>O/W Education</t>
  </si>
  <si>
    <t>Travel</t>
  </si>
  <si>
    <t>Transportation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</si>
  <si>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</si>
  <si>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</si>
  <si>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</si>
  <si>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</si>
  <si>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</si>
  <si>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</si>
  <si>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</si>
  <si>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</si>
  <si>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</si>
  <si>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</si>
  <si>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 xml:space="preserve">2013/14 </t>
  </si>
  <si>
    <t>8 Months</t>
  </si>
  <si>
    <t>Annual</t>
  </si>
  <si>
    <t>Percent change</t>
  </si>
  <si>
    <t>Particulars</t>
  </si>
  <si>
    <t>(Rs. in million )</t>
  </si>
  <si>
    <t xml:space="preserve">Summary of Balance of Payments Presentation                 </t>
  </si>
  <si>
    <t>Table 42</t>
  </si>
  <si>
    <t>Period-end Buying Rate (Rs/USD)</t>
  </si>
  <si>
    <t>*** After adjusting exchange valuation gain/loss</t>
  </si>
  <si>
    <t>** Change in NFA is derived by taking mid-July as base and minus (-) sign indicates increase.</t>
  </si>
  <si>
    <t>* indicates the "A","B" &amp; " C" class financial institutions licensed by NRB.</t>
  </si>
  <si>
    <t>Sources: Nepal Rastra Bank and Commercial Banks;  Estimated.</t>
  </si>
  <si>
    <t>8.Change in NFA (6+7)***</t>
  </si>
  <si>
    <t xml:space="preserve">7.Exchange Valuation </t>
  </si>
  <si>
    <t>6.Change in NFA (before adj. ex. val.)**</t>
  </si>
  <si>
    <t>5.Net Foreign Assets(3-4)</t>
  </si>
  <si>
    <t>4.Foreign Liabilities</t>
  </si>
  <si>
    <t>3.Gross Foreign Assets(1+2)</t>
  </si>
  <si>
    <t>2.Gold, SDR, IMF Gold Tranche</t>
  </si>
  <si>
    <t>1.Gross Foreign Exchange Reserve</t>
  </si>
  <si>
    <t>Merchandise and Services</t>
  </si>
  <si>
    <t>Merchandise</t>
  </si>
  <si>
    <t>Import Capacity (Equivalent Months)</t>
  </si>
  <si>
    <t xml:space="preserve">      Share in total (in percent)</t>
  </si>
  <si>
    <t>Inconvertible</t>
  </si>
  <si>
    <t>Convertible</t>
  </si>
  <si>
    <t>Total Reserve</t>
  </si>
  <si>
    <t>Bank and Financial Institutions*</t>
  </si>
  <si>
    <t>Gross Foreign Exchange Holding of the Banking Sector</t>
  </si>
  <si>
    <t>Table 43</t>
  </si>
  <si>
    <t>5.Net Foreign Assets (3-4)</t>
  </si>
  <si>
    <t>3.Gross Foreign Assets (1+2)</t>
  </si>
  <si>
    <t>(USD in million)</t>
  </si>
  <si>
    <t>Table 44</t>
  </si>
  <si>
    <t>http://www.kitco.com/gold.londonfix.html</t>
  </si>
  <si>
    <t xml:space="preserve">Sources: http://www.eia.gov/dnav/pet/hist/LeafHandler.ashx?n=PET&amp;s=RBRTE&amp;f=D </t>
  </si>
  <si>
    <t>** Refers to p.m. London historical fix.</t>
  </si>
  <si>
    <t>* Crude Oil Brent</t>
  </si>
  <si>
    <t>Gold ($/ounce)**</t>
  </si>
  <si>
    <t>Oil ($/barrel)*</t>
  </si>
  <si>
    <t>2014</t>
  </si>
  <si>
    <t>2013</t>
  </si>
  <si>
    <t>Mar-Mar</t>
  </si>
  <si>
    <t>Jul-Jul</t>
  </si>
  <si>
    <t>Mid-July</t>
  </si>
  <si>
    <t>Table 46</t>
  </si>
  <si>
    <t>* As per Nepalese Calendar.</t>
  </si>
  <si>
    <t>March</t>
  </si>
  <si>
    <t xml:space="preserve">Feburary </t>
  </si>
  <si>
    <t>January</t>
  </si>
  <si>
    <t>December</t>
  </si>
  <si>
    <t>November</t>
  </si>
  <si>
    <t>October</t>
  </si>
  <si>
    <t>September</t>
  </si>
  <si>
    <t>August</t>
  </si>
  <si>
    <t>Annual Average</t>
  </si>
  <si>
    <t>July</t>
  </si>
  <si>
    <t>June</t>
  </si>
  <si>
    <t>May</t>
  </si>
  <si>
    <t>April</t>
  </si>
  <si>
    <t>February</t>
  </si>
  <si>
    <t xml:space="preserve">Middle </t>
  </si>
  <si>
    <t>Selling</t>
  </si>
  <si>
    <t>Buying</t>
  </si>
  <si>
    <t>Monthly Average*</t>
  </si>
  <si>
    <t>Month End*</t>
  </si>
  <si>
    <t>Mid-Month</t>
  </si>
  <si>
    <t xml:space="preserve">FY </t>
  </si>
  <si>
    <t>Exchange Rate of US Dollar (NRs/USD)</t>
  </si>
  <si>
    <t>Table 45</t>
  </si>
  <si>
    <t>Table 11</t>
  </si>
  <si>
    <t>Outright Sale Auction</t>
  </si>
  <si>
    <t>Outright Purchase Auction</t>
  </si>
  <si>
    <t>Interest Rate* (%)</t>
  </si>
  <si>
    <t>*Weighted average interest rate.</t>
  </si>
  <si>
    <t>Table 12</t>
  </si>
  <si>
    <t>Repo Auction</t>
  </si>
  <si>
    <t>Reverse Repo Auction</t>
  </si>
  <si>
    <t>Table 13 (A)</t>
  </si>
  <si>
    <t>Standing Liquidity Facility</t>
  </si>
  <si>
    <t>(First Eleven Months)</t>
  </si>
  <si>
    <t>Table 13 (B)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</si>
  <si>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</si>
  <si>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</si>
  <si>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</si>
  <si>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</si>
  <si>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</si>
  <si>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</si>
  <si>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</si>
  <si>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</si>
  <si>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</si>
  <si>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</si>
  <si>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</si>
  <si>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</si>
  <si>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</si>
  <si>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</si>
  <si>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</si>
  <si>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</si>
  <si>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</si>
  <si>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</si>
  <si>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</si>
  <si>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</si>
  <si>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</si>
  <si>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</si>
  <si>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</si>
  <si>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</si>
  <si>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</si>
  <si>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</si>
  <si>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</si>
  <si>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</si>
  <si>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</si>
  <si>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</si>
  <si>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</si>
  <si>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</si>
  <si>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</si>
  <si>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</si>
  <si>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</si>
  <si>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</si>
  <si>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</si>
  <si>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</si>
  <si>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</si>
  <si>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</si>
  <si>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</si>
  <si>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</si>
  <si>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</si>
  <si>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</si>
  <si>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</si>
  <si>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</si>
  <si>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</si>
  <si>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</si>
  <si>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</si>
  <si>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</si>
  <si>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</si>
  <si>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</si>
  <si>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</si>
  <si>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</si>
  <si>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</si>
  <si>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</si>
  <si>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</si>
  <si>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</si>
  <si>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</si>
  <si>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</si>
  <si>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</si>
  <si>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</si>
  <si>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</si>
  <si>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</si>
  <si>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</si>
  <si>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</si>
  <si>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</si>
  <si>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</si>
  <si>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</si>
  <si>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</si>
  <si>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Jun</t>
  </si>
  <si>
    <t>Aug</t>
  </si>
  <si>
    <t>Sep</t>
  </si>
  <si>
    <t>Oct</t>
  </si>
  <si>
    <t>Nov</t>
  </si>
  <si>
    <t>Dec</t>
  </si>
  <si>
    <t>Jan</t>
  </si>
  <si>
    <t>Feb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</si>
  <si>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</si>
  <si>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</si>
  <si>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</si>
  <si>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</si>
  <si>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</si>
  <si>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</si>
  <si>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</si>
  <si>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</si>
  <si>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</si>
  <si>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</si>
  <si>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</si>
  <si>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</si>
  <si>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</si>
  <si>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</si>
  <si>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</si>
  <si>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</si>
  <si>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</si>
  <si>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</si>
  <si>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</si>
  <si>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</si>
  <si>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</si>
  <si>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</si>
  <si>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</si>
  <si>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</si>
  <si>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</si>
  <si>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</si>
  <si>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</si>
  <si>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</si>
  <si>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</si>
  <si>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</si>
  <si>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</si>
  <si>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</si>
  <si>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</si>
  <si>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</si>
  <si>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</si>
  <si>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</si>
  <si>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</si>
  <si>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</si>
  <si>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</si>
  <si>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</si>
  <si>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</si>
  <si>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</si>
  <si>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</si>
  <si>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</si>
  <si>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</si>
  <si>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</si>
  <si>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</si>
  <si>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Table 19</t>
  </si>
  <si>
    <t>Mid-March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</si>
  <si>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</si>
  <si>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</si>
  <si>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</si>
  <si>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</si>
  <si>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</si>
  <si>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</si>
  <si>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</si>
  <si>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</si>
  <si>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</si>
  <si>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</si>
  <si>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</si>
  <si>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</si>
  <si>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Source: http://www.nepalstock.com/reports/monthly.php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</si>
  <si>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</si>
  <si>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</si>
  <si>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</si>
  <si>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</si>
  <si>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Current year  GDP for 2013/14</t>
  </si>
  <si>
    <t>GDP at Current Price ( Rs. million)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</si>
  <si>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</si>
  <si>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</si>
  <si>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</si>
  <si>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</si>
  <si>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</si>
  <si>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</si>
  <si>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</si>
  <si>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</si>
  <si>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City Dev elopment Bank Ltd.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</si>
  <si>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</si>
  <si>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</si>
  <si>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</si>
  <si>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</si>
  <si>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</si>
  <si>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</si>
  <si>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</si>
  <si>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</si>
  <si>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</si>
  <si>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First Microf inance Ltd</t>
  </si>
  <si>
    <t>2071-10-18</t>
  </si>
  <si>
    <t>Garima Bikas Bank Ltd</t>
  </si>
  <si>
    <t>2071-10-20</t>
  </si>
  <si>
    <t>Neco Insurance Ltd</t>
  </si>
  <si>
    <t>Sunrise Bank ltd</t>
  </si>
  <si>
    <t>2071-10-21</t>
  </si>
  <si>
    <t>Kabeli Bikas Bank Ltd</t>
  </si>
  <si>
    <t>2071-11-13</t>
  </si>
  <si>
    <t>B. Ordinary Share</t>
  </si>
  <si>
    <t>NMB Sulav Investment Fund 1</t>
  </si>
  <si>
    <t>2071-05-20</t>
  </si>
  <si>
    <t>Global IME BanK Ltd.</t>
  </si>
  <si>
    <t>NIBL Sambridhi Fund-1</t>
  </si>
  <si>
    <t>2071-07-30</t>
  </si>
  <si>
    <t>Nepal Bank Ltd.</t>
  </si>
  <si>
    <t>2071-08-31</t>
  </si>
  <si>
    <t>Upper Tamakoshi Hydro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</si>
  <si>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</si>
  <si>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</si>
  <si>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</si>
  <si>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</si>
  <si>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</si>
  <si>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</si>
  <si>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</si>
  <si>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Janauthhan Samudaik Laghu Bitta</t>
  </si>
  <si>
    <t>2071-10-10</t>
  </si>
  <si>
    <t>Bikas Bank Ltd</t>
  </si>
  <si>
    <t>2071-10-25</t>
  </si>
  <si>
    <t>Mirmire Microf inance Dev Bank Ltd</t>
  </si>
  <si>
    <t>2071-11-11</t>
  </si>
  <si>
    <t>C. Debenture</t>
  </si>
  <si>
    <t xml:space="preserve">     NMB Bank Ltd.</t>
  </si>
  <si>
    <t>2071-09-03</t>
  </si>
  <si>
    <t xml:space="preserve">     Siddharth Bank Ltd.</t>
  </si>
  <si>
    <t>2071-09-04</t>
  </si>
  <si>
    <t>Source: http://www.sebon.gov.np</t>
  </si>
  <si>
    <t>Table 21</t>
  </si>
  <si>
    <t>Listed Companies and  Market Capitalization</t>
  </si>
  <si>
    <t xml:space="preserve">Number of Listed Companies </t>
  </si>
  <si>
    <t>Market Capitalization of Listed Companies (Rs. in million)</t>
  </si>
  <si>
    <t xml:space="preserve">Particulars                                                                    </t>
  </si>
  <si>
    <t>2015</t>
  </si>
  <si>
    <t>3 Over</t>
  </si>
  <si>
    <t xml:space="preserve">5 Over </t>
  </si>
  <si>
    <t>Value</t>
  </si>
  <si>
    <t>Share Percent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</si>
  <si>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</si>
  <si>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</si>
  <si>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</si>
  <si>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</si>
  <si>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</si>
  <si>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</si>
  <si>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</si>
  <si>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</si>
  <si>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</si>
  <si>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</si>
  <si>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 xml:space="preserve">* Including Class "D" Bank and financial Institutions </t>
  </si>
  <si>
    <t>Table 22</t>
  </si>
  <si>
    <t>(February/March)</t>
  </si>
  <si>
    <t>Group</t>
  </si>
  <si>
    <t>Closing</t>
  </si>
  <si>
    <t>High</t>
  </si>
  <si>
    <t>Low</t>
  </si>
  <si>
    <t>4 over 1</t>
  </si>
  <si>
    <t>7 over 4</t>
  </si>
  <si>
    <t>Insurance Companies</t>
  </si>
  <si>
    <t>NEPSE Overall Index*</t>
  </si>
  <si>
    <t xml:space="preserve">     NEPSE Sensitive Index**</t>
  </si>
  <si>
    <t>NEPSE Float Index***</t>
  </si>
  <si>
    <t xml:space="preserve"> Table 23</t>
  </si>
  <si>
    <t xml:space="preserve"> Securities Market Turnover </t>
  </si>
  <si>
    <t>(Mid-February to Mid-March)</t>
  </si>
  <si>
    <t>Share Units ('000)</t>
  </si>
  <si>
    <t>Value       (Rs. million)</t>
  </si>
  <si>
    <t>Percentage Share of Value</t>
  </si>
  <si>
    <t>Value (Rs. million)</t>
  </si>
  <si>
    <t>Hydropower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</si>
  <si>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</si>
  <si>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</si>
  <si>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</si>
  <si>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</si>
  <si>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</si>
  <si>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</si>
  <si>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Mid-March)</t>
  </si>
  <si>
    <t>% Change in Share Value</t>
  </si>
  <si>
    <t>Rs. in million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</si>
  <si>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</si>
  <si>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</si>
  <si>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</si>
  <si>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</si>
  <si>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</si>
  <si>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</si>
  <si>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</si>
  <si>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</si>
  <si>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</si>
  <si>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</si>
  <si>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</si>
  <si>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</si>
  <si>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</si>
  <si>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</si>
  <si>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</si>
  <si>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</si>
  <si>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</si>
  <si>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Debenture </t>
  </si>
  <si>
    <t xml:space="preserve">        Total</t>
  </si>
  <si>
    <t>Table 20</t>
  </si>
  <si>
    <t>during eight months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</si>
</sst>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General_)"/>
    <numFmt numFmtId="166" formatCode="0.0"/>
    <numFmt numFmtId="167" formatCode="#,##0.0"/>
    <numFmt numFmtId="168" formatCode="_(* #,##0.0_);_(* \(#,##0.0\);_(* &quot;-&quot;??_);_(@_)"/>
    <numFmt numFmtId="169" formatCode="0_)"/>
    <numFmt numFmtId="170" formatCode="0.00_)"/>
    <numFmt numFmtId="171" formatCode="0.0000000000"/>
    <numFmt numFmtId="172" formatCode="0.00000000"/>
    <numFmt numFmtId="173" formatCode="0.000_)"/>
    <numFmt numFmtId="174" formatCode="_-* #,##0.0_-;\-* #,##0.0_-;_-* &quot;-&quot;??_-;_-@_-"/>
    <numFmt numFmtId="175" formatCode="_-* #,##0.00_-;\-* #,##0.00_-;_-* &quot;-&quot;??_-;_-@_-"/>
    <numFmt numFmtId="176" formatCode="_-* #,##0.0000_-;\-* #,##0.0000_-;_-* &quot;-&quot;??_-;_-@_-"/>
    <numFmt numFmtId="177" formatCode="0.000"/>
    <numFmt numFmtId="178" formatCode="0.0000"/>
    <numFmt numFmtId="179" formatCode="_(* #,##0.0000_);_(* \(#,##0.0000\);_(* &quot;-&quot;??_);_(@_)"/>
    <numFmt numFmtId="180" formatCode="_-* #,##0.000_-;\-* #,##0.000_-;_-* &quot;-&quot;??_-;_-@_-"/>
    <numFmt numFmtId="181" formatCode="_(* #,##0_);_(* \(#,##0\);_(* \-??_);_(@_)"/>
    <numFmt numFmtId="182" formatCode="_(* #,##0.00_);_(* \(#,##0.00\);_(* \-??_);_(@_)"/>
    <numFmt numFmtId="183" formatCode="0_);[Red]\(0\)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name val="AngsanaUPC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FF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  <border>
      <left style="double"/>
      <right/>
      <top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double"/>
      <right/>
      <top style="thin"/>
      <bottom style="double"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 style="medium"/>
      <top/>
      <bottom style="double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double"/>
      <bottom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thin"/>
      <right style="double"/>
      <top style="double"/>
      <bottom style="thin"/>
    </border>
    <border>
      <left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double">
        <color indexed="8"/>
      </bottom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 style="thin"/>
      <top style="double"/>
      <bottom style="thin"/>
    </border>
    <border>
      <left style="double"/>
      <right/>
      <top/>
      <bottom style="medium"/>
    </border>
  </borders>
  <cellStyleXfs count="230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8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181" fontId="62" fillId="0" borderId="0">
      <alignment/>
      <protection/>
    </xf>
    <xf numFmtId="0" fontId="35" fillId="0" borderId="0" applyFont="0" applyFill="0" applyBorder="0" applyAlignment="0" applyProtection="0"/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81" fontId="62" fillId="0" borderId="0">
      <alignment/>
      <protection/>
    </xf>
    <xf numFmtId="165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5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0" fontId="62" fillId="32" borderId="7" applyNumberFormat="0" applyFont="0" applyAlignment="0" applyProtection="0"/>
    <xf numFmtId="0" fontId="75" fillId="27" borderId="8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9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quotePrefix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16" fontId="11" fillId="33" borderId="14" xfId="0" applyNumberFormat="1" applyFont="1" applyFill="1" applyBorder="1" applyAlignment="1">
      <alignment horizontal="center" wrapText="1"/>
    </xf>
    <xf numFmtId="16" fontId="11" fillId="33" borderId="15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2" fontId="14" fillId="0" borderId="18" xfId="0" applyNumberFormat="1" applyFont="1" applyBorder="1" applyAlignment="1">
      <alignment horizontal="right" wrapText="1"/>
    </xf>
    <xf numFmtId="165" fontId="9" fillId="0" borderId="0" xfId="204" applyFont="1">
      <alignment/>
      <protection/>
    </xf>
    <xf numFmtId="165" fontId="10" fillId="0" borderId="0" xfId="204" applyFont="1" applyBorder="1" applyAlignment="1" quotePrefix="1">
      <alignment horizontal="center"/>
      <protection/>
    </xf>
    <xf numFmtId="165" fontId="9" fillId="0" borderId="0" xfId="204" applyFont="1" applyFill="1">
      <alignment/>
      <protection/>
    </xf>
    <xf numFmtId="166" fontId="9" fillId="0" borderId="0" xfId="204" applyNumberFormat="1" applyFont="1">
      <alignment/>
      <protection/>
    </xf>
    <xf numFmtId="165" fontId="11" fillId="33" borderId="19" xfId="204" applyNumberFormat="1" applyFont="1" applyFill="1" applyBorder="1" applyAlignment="1" applyProtection="1">
      <alignment horizontal="center" vertical="center"/>
      <protection/>
    </xf>
    <xf numFmtId="165" fontId="11" fillId="33" borderId="20" xfId="204" applyNumberFormat="1" applyFont="1" applyFill="1" applyBorder="1" applyAlignment="1" applyProtection="1">
      <alignment horizontal="center" vertical="center"/>
      <protection/>
    </xf>
    <xf numFmtId="165" fontId="11" fillId="33" borderId="21" xfId="204" applyNumberFormat="1" applyFont="1" applyFill="1" applyBorder="1" applyAlignment="1" applyProtection="1">
      <alignment horizontal="center" vertical="center"/>
      <protection/>
    </xf>
    <xf numFmtId="165" fontId="14" fillId="0" borderId="22" xfId="204" applyNumberFormat="1" applyFont="1" applyBorder="1" applyAlignment="1" applyProtection="1">
      <alignment horizontal="left" vertical="center"/>
      <protection/>
    </xf>
    <xf numFmtId="166" fontId="9" fillId="0" borderId="23" xfId="204" applyNumberFormat="1" applyFont="1" applyBorder="1" applyAlignment="1">
      <alignment horizontal="center" vertical="center"/>
      <protection/>
    </xf>
    <xf numFmtId="164" fontId="9" fillId="0" borderId="24" xfId="204" applyNumberFormat="1" applyFont="1" applyBorder="1" applyAlignment="1" applyProtection="1">
      <alignment horizontal="center" vertical="center"/>
      <protection/>
    </xf>
    <xf numFmtId="164" fontId="9" fillId="0" borderId="25" xfId="204" applyNumberFormat="1" applyFont="1" applyBorder="1" applyAlignment="1" applyProtection="1">
      <alignment horizontal="center" vertical="center"/>
      <protection/>
    </xf>
    <xf numFmtId="166" fontId="9" fillId="0" borderId="0" xfId="204" applyNumberFormat="1" applyFont="1" applyAlignment="1">
      <alignment horizontal="right"/>
      <protection/>
    </xf>
    <xf numFmtId="165" fontId="9" fillId="0" borderId="23" xfId="204" applyNumberFormat="1" applyFont="1" applyFill="1" applyBorder="1" applyAlignment="1" applyProtection="1">
      <alignment horizontal="center" vertical="center"/>
      <protection/>
    </xf>
    <xf numFmtId="165" fontId="9" fillId="0" borderId="26" xfId="204" applyNumberFormat="1" applyFont="1" applyFill="1" applyBorder="1" applyAlignment="1" applyProtection="1">
      <alignment horizontal="center" vertical="center"/>
      <protection/>
    </xf>
    <xf numFmtId="164" fontId="9" fillId="0" borderId="26" xfId="204" applyNumberFormat="1" applyFont="1" applyBorder="1" applyAlignment="1" applyProtection="1">
      <alignment horizontal="center" vertical="center"/>
      <protection/>
    </xf>
    <xf numFmtId="165" fontId="9" fillId="0" borderId="0" xfId="204" applyFont="1" applyAlignment="1">
      <alignment horizontal="right"/>
      <protection/>
    </xf>
    <xf numFmtId="166" fontId="9" fillId="0" borderId="23" xfId="0" applyNumberFormat="1" applyFont="1" applyBorder="1" applyAlignment="1">
      <alignment horizontal="center" vertical="center"/>
    </xf>
    <xf numFmtId="166" fontId="9" fillId="0" borderId="26" xfId="204" applyNumberFormat="1" applyFont="1" applyBorder="1" applyAlignment="1">
      <alignment horizontal="center" vertical="center"/>
      <protection/>
    </xf>
    <xf numFmtId="0" fontId="9" fillId="0" borderId="0" xfId="204" applyNumberFormat="1" applyFont="1" applyAlignment="1">
      <alignment horizontal="right"/>
      <protection/>
    </xf>
    <xf numFmtId="164" fontId="9" fillId="0" borderId="0" xfId="204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5" fontId="11" fillId="0" borderId="27" xfId="204" applyNumberFormat="1" applyFont="1" applyBorder="1" applyAlignment="1" applyProtection="1">
      <alignment horizontal="center" vertical="center"/>
      <protection/>
    </xf>
    <xf numFmtId="166" fontId="10" fillId="0" borderId="28" xfId="204" applyNumberFormat="1" applyFont="1" applyBorder="1" applyAlignment="1">
      <alignment horizontal="center" vertical="center"/>
      <protection/>
    </xf>
    <xf numFmtId="166" fontId="10" fillId="0" borderId="29" xfId="204" applyNumberFormat="1" applyFont="1" applyBorder="1" applyAlignment="1">
      <alignment horizontal="center" vertical="center"/>
      <protection/>
    </xf>
    <xf numFmtId="165" fontId="10" fillId="0" borderId="0" xfId="204" applyFont="1">
      <alignment/>
      <protection/>
    </xf>
    <xf numFmtId="165" fontId="9" fillId="0" borderId="0" xfId="204" applyNumberFormat="1" applyFont="1" applyAlignment="1" applyProtection="1">
      <alignment horizontal="left"/>
      <protection/>
    </xf>
    <xf numFmtId="165" fontId="9" fillId="0" borderId="0" xfId="204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 vertical="center"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166" fontId="10" fillId="0" borderId="0" xfId="0" applyNumberFormat="1" applyFont="1" applyBorder="1" applyAlignment="1">
      <alignment horizontal="right" vertical="center"/>
    </xf>
    <xf numFmtId="166" fontId="10" fillId="0" borderId="31" xfId="0" applyNumberFormat="1" applyFont="1" applyBorder="1" applyAlignment="1">
      <alignment horizontal="right" vertical="center"/>
    </xf>
    <xf numFmtId="166" fontId="10" fillId="0" borderId="32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6" fontId="9" fillId="0" borderId="33" xfId="0" applyNumberFormat="1" applyFont="1" applyBorder="1" applyAlignment="1">
      <alignment horizontal="right" vertical="center"/>
    </xf>
    <xf numFmtId="165" fontId="9" fillId="0" borderId="0" xfId="207" applyFont="1">
      <alignment/>
      <protection/>
    </xf>
    <xf numFmtId="165" fontId="9" fillId="0" borderId="32" xfId="204" applyNumberFormat="1" applyFont="1" applyBorder="1" applyAlignment="1" applyProtection="1">
      <alignment horizontal="centerContinuous"/>
      <protection/>
    </xf>
    <xf numFmtId="165" fontId="9" fillId="0" borderId="34" xfId="204" applyFont="1" applyBorder="1" applyAlignment="1">
      <alignment horizontal="centerContinuous"/>
      <protection/>
    </xf>
    <xf numFmtId="165" fontId="11" fillId="33" borderId="35" xfId="204" applyNumberFormat="1" applyFont="1" applyFill="1" applyBorder="1" applyAlignment="1" applyProtection="1">
      <alignment horizontal="center" vertical="center"/>
      <protection/>
    </xf>
    <xf numFmtId="165" fontId="9" fillId="0" borderId="36" xfId="204" applyNumberFormat="1" applyFont="1" applyBorder="1" applyAlignment="1" applyProtection="1">
      <alignment horizontal="center"/>
      <protection/>
    </xf>
    <xf numFmtId="166" fontId="14" fillId="0" borderId="23" xfId="204" applyNumberFormat="1" applyFont="1" applyBorder="1" applyAlignment="1">
      <alignment horizontal="center" vertical="center"/>
      <protection/>
    </xf>
    <xf numFmtId="166" fontId="14" fillId="0" borderId="26" xfId="204" applyNumberFormat="1" applyFont="1" applyBorder="1" applyAlignment="1">
      <alignment horizontal="center" vertical="center"/>
      <protection/>
    </xf>
    <xf numFmtId="166" fontId="11" fillId="0" borderId="28" xfId="204" applyNumberFormat="1" applyFont="1" applyBorder="1" applyAlignment="1">
      <alignment horizontal="center" vertical="center"/>
      <protection/>
    </xf>
    <xf numFmtId="166" fontId="11" fillId="0" borderId="29" xfId="204" applyNumberFormat="1" applyFont="1" applyBorder="1" applyAlignment="1">
      <alignment horizontal="center" vertical="center"/>
      <protection/>
    </xf>
    <xf numFmtId="165" fontId="9" fillId="0" borderId="0" xfId="204" applyFont="1" applyBorder="1">
      <alignment/>
      <protection/>
    </xf>
    <xf numFmtId="165" fontId="9" fillId="0" borderId="0" xfId="204" applyNumberFormat="1" applyFont="1" applyBorder="1" applyAlignment="1" applyProtection="1">
      <alignment horizontal="center" vertical="center"/>
      <protection/>
    </xf>
    <xf numFmtId="167" fontId="10" fillId="0" borderId="37" xfId="44" applyNumberFormat="1" applyFont="1" applyBorder="1" applyAlignment="1" applyProtection="1">
      <alignment horizontal="right" vertical="center"/>
      <protection/>
    </xf>
    <xf numFmtId="167" fontId="9" fillId="0" borderId="26" xfId="44" applyNumberFormat="1" applyFont="1" applyBorder="1" applyAlignment="1" applyProtection="1">
      <alignment horizontal="right" vertical="center"/>
      <protection/>
    </xf>
    <xf numFmtId="167" fontId="21" fillId="0" borderId="26" xfId="44" applyNumberFormat="1" applyFont="1" applyBorder="1" applyAlignment="1" applyProtection="1">
      <alignment horizontal="right" vertical="center"/>
      <protection/>
    </xf>
    <xf numFmtId="167" fontId="21" fillId="0" borderId="35" xfId="44" applyNumberFormat="1" applyFont="1" applyBorder="1" applyAlignment="1" applyProtection="1">
      <alignment horizontal="right" vertical="center"/>
      <protection/>
    </xf>
    <xf numFmtId="167" fontId="9" fillId="0" borderId="35" xfId="44" applyNumberFormat="1" applyFont="1" applyBorder="1" applyAlignment="1" applyProtection="1">
      <alignment horizontal="right" vertical="center"/>
      <protection/>
    </xf>
    <xf numFmtId="167" fontId="9" fillId="0" borderId="35" xfId="44" applyNumberFormat="1" applyFont="1" applyBorder="1" applyAlignment="1" applyProtection="1" quotePrefix="1">
      <alignment horizontal="right" vertical="center"/>
      <protection/>
    </xf>
    <xf numFmtId="167" fontId="10" fillId="0" borderId="21" xfId="44" applyNumberFormat="1" applyFont="1" applyBorder="1" applyAlignment="1" applyProtection="1">
      <alignment horizontal="right" vertical="center"/>
      <protection/>
    </xf>
    <xf numFmtId="167" fontId="10" fillId="0" borderId="26" xfId="44" applyNumberFormat="1" applyFont="1" applyBorder="1" applyAlignment="1" applyProtection="1">
      <alignment horizontal="right" vertical="center"/>
      <protection/>
    </xf>
    <xf numFmtId="168" fontId="9" fillId="0" borderId="26" xfId="44" applyNumberFormat="1" applyFont="1" applyBorder="1" applyAlignment="1" applyProtection="1">
      <alignment horizontal="right" vertical="center"/>
      <protection/>
    </xf>
    <xf numFmtId="167" fontId="9" fillId="0" borderId="38" xfId="44" applyNumberFormat="1" applyFont="1" applyBorder="1" applyAlignment="1" applyProtection="1">
      <alignment horizontal="right" vertical="center"/>
      <protection/>
    </xf>
    <xf numFmtId="167" fontId="9" fillId="0" borderId="0" xfId="44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 applyProtection="1">
      <alignment horizontal="center"/>
      <protection/>
    </xf>
    <xf numFmtId="169" fontId="10" fillId="0" borderId="40" xfId="0" applyNumberFormat="1" applyFont="1" applyBorder="1" applyAlignment="1">
      <alignment horizontal="center"/>
    </xf>
    <xf numFmtId="169" fontId="10" fillId="0" borderId="40" xfId="0" applyNumberFormat="1" applyFont="1" applyFill="1" applyBorder="1" applyAlignment="1">
      <alignment horizontal="center"/>
    </xf>
    <xf numFmtId="169" fontId="10" fillId="0" borderId="41" xfId="0" applyNumberFormat="1" applyFont="1" applyFill="1" applyBorder="1" applyAlignment="1">
      <alignment horizontal="center"/>
    </xf>
    <xf numFmtId="0" fontId="10" fillId="0" borderId="22" xfId="0" applyFont="1" applyBorder="1" applyAlignment="1" quotePrefix="1">
      <alignment horizontal="left"/>
    </xf>
    <xf numFmtId="169" fontId="10" fillId="0" borderId="0" xfId="0" applyNumberFormat="1" applyFont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10" fillId="0" borderId="24" xfId="0" applyNumberFormat="1" applyFont="1" applyFill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 quotePrefix="1">
      <alignment horizontal="center"/>
      <protection/>
    </xf>
    <xf numFmtId="169" fontId="10" fillId="0" borderId="34" xfId="0" applyNumberFormat="1" applyFont="1" applyFill="1" applyBorder="1" applyAlignment="1" applyProtection="1">
      <alignment horizontal="right"/>
      <protection/>
    </xf>
    <xf numFmtId="170" fontId="9" fillId="0" borderId="45" xfId="0" applyNumberFormat="1" applyFont="1" applyBorder="1" applyAlignment="1" applyProtection="1">
      <alignment horizontal="left"/>
      <protection/>
    </xf>
    <xf numFmtId="164" fontId="9" fillId="0" borderId="32" xfId="0" applyNumberFormat="1" applyFont="1" applyBorder="1" applyAlignment="1" applyProtection="1">
      <alignment/>
      <protection/>
    </xf>
    <xf numFmtId="164" fontId="9" fillId="0" borderId="32" xfId="0" applyNumberFormat="1" applyFont="1" applyFill="1" applyBorder="1" applyAlignment="1" applyProtection="1">
      <alignment/>
      <protection/>
    </xf>
    <xf numFmtId="164" fontId="9" fillId="0" borderId="34" xfId="0" applyNumberFormat="1" applyFont="1" applyFill="1" applyBorder="1" applyAlignment="1" applyProtection="1">
      <alignment/>
      <protection/>
    </xf>
    <xf numFmtId="164" fontId="9" fillId="0" borderId="31" xfId="0" applyNumberFormat="1" applyFont="1" applyBorder="1" applyAlignment="1" applyProtection="1">
      <alignment/>
      <protection/>
    </xf>
    <xf numFmtId="169" fontId="26" fillId="0" borderId="34" xfId="0" applyNumberFormat="1" applyFont="1" applyFill="1" applyBorder="1" applyAlignment="1" applyProtection="1">
      <alignment horizontal="left"/>
      <protection/>
    </xf>
    <xf numFmtId="164" fontId="9" fillId="0" borderId="34" xfId="0" applyNumberFormat="1" applyFont="1" applyBorder="1" applyAlignment="1" applyProtection="1">
      <alignment/>
      <protection/>
    </xf>
    <xf numFmtId="169" fontId="26" fillId="0" borderId="34" xfId="0" applyNumberFormat="1" applyFont="1" applyFill="1" applyBorder="1" applyAlignment="1" applyProtection="1" quotePrefix="1">
      <alignment/>
      <protection/>
    </xf>
    <xf numFmtId="164" fontId="9" fillId="0" borderId="46" xfId="0" applyNumberFormat="1" applyFont="1" applyFill="1" applyBorder="1" applyAlignment="1" applyProtection="1">
      <alignment/>
      <protection/>
    </xf>
    <xf numFmtId="164" fontId="9" fillId="0" borderId="0" xfId="0" applyNumberFormat="1" applyFont="1" applyAlignment="1">
      <alignment/>
    </xf>
    <xf numFmtId="170" fontId="9" fillId="0" borderId="22" xfId="0" applyNumberFormat="1" applyFont="1" applyBorder="1" applyAlignment="1" applyProtection="1" quotePrefix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9" fillId="0" borderId="24" xfId="0" applyNumberFormat="1" applyFont="1" applyFill="1" applyBorder="1" applyAlignment="1" applyProtection="1">
      <alignment/>
      <protection/>
    </xf>
    <xf numFmtId="164" fontId="9" fillId="0" borderId="47" xfId="0" applyNumberFormat="1" applyFont="1" applyBorder="1" applyAlignment="1" applyProtection="1">
      <alignment/>
      <protection/>
    </xf>
    <xf numFmtId="169" fontId="9" fillId="0" borderId="24" xfId="0" applyNumberFormat="1" applyFont="1" applyFill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164" fontId="9" fillId="0" borderId="25" xfId="0" applyNumberFormat="1" applyFont="1" applyFill="1" applyBorder="1" applyAlignment="1" applyProtection="1">
      <alignment/>
      <protection/>
    </xf>
    <xf numFmtId="170" fontId="9" fillId="0" borderId="22" xfId="0" applyNumberFormat="1" applyFont="1" applyBorder="1" applyAlignment="1" applyProtection="1">
      <alignment horizontal="left"/>
      <protection/>
    </xf>
    <xf numFmtId="169" fontId="26" fillId="0" borderId="34" xfId="0" applyNumberFormat="1" applyFont="1" applyFill="1" applyBorder="1" applyAlignment="1" applyProtection="1" quotePrefix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24" xfId="0" applyNumberFormat="1" applyFont="1" applyFill="1" applyBorder="1" applyAlignment="1" applyProtection="1">
      <alignment/>
      <protection/>
    </xf>
    <xf numFmtId="164" fontId="15" fillId="0" borderId="25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/>
    </xf>
    <xf numFmtId="169" fontId="27" fillId="0" borderId="24" xfId="0" applyNumberFormat="1" applyFont="1" applyFill="1" applyBorder="1" applyAlignment="1" applyProtection="1" quotePrefix="1">
      <alignment horizontal="left"/>
      <protection/>
    </xf>
    <xf numFmtId="169" fontId="26" fillId="0" borderId="24" xfId="0" applyNumberFormat="1" applyFont="1" applyFill="1" applyBorder="1" applyAlignment="1" applyProtection="1">
      <alignment horizontal="left"/>
      <protection/>
    </xf>
    <xf numFmtId="169" fontId="26" fillId="0" borderId="24" xfId="0" applyNumberFormat="1" applyFont="1" applyFill="1" applyBorder="1" applyAlignment="1" applyProtection="1" quotePrefix="1">
      <alignment horizontal="left"/>
      <protection/>
    </xf>
    <xf numFmtId="169" fontId="9" fillId="0" borderId="34" xfId="0" applyNumberFormat="1" applyFont="1" applyFill="1" applyBorder="1" applyAlignment="1" applyProtection="1">
      <alignment/>
      <protection/>
    </xf>
    <xf numFmtId="166" fontId="9" fillId="0" borderId="25" xfId="0" applyNumberFormat="1" applyFont="1" applyFill="1" applyBorder="1" applyAlignment="1" applyProtection="1">
      <alignment/>
      <protection/>
    </xf>
    <xf numFmtId="170" fontId="9" fillId="0" borderId="42" xfId="0" applyNumberFormat="1" applyFont="1" applyBorder="1" applyAlignment="1" applyProtection="1" quotePrefix="1">
      <alignment horizontal="left"/>
      <protection/>
    </xf>
    <xf numFmtId="164" fontId="9" fillId="0" borderId="44" xfId="0" applyNumberFormat="1" applyFont="1" applyFill="1" applyBorder="1" applyAlignment="1" applyProtection="1">
      <alignment/>
      <protection/>
    </xf>
    <xf numFmtId="164" fontId="9" fillId="0" borderId="36" xfId="0" applyNumberFormat="1" applyFont="1" applyFill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4" fontId="9" fillId="0" borderId="36" xfId="0" applyNumberFormat="1" applyFont="1" applyBorder="1" applyAlignment="1" applyProtection="1">
      <alignment/>
      <protection/>
    </xf>
    <xf numFmtId="164" fontId="9" fillId="0" borderId="48" xfId="0" applyNumberFormat="1" applyFont="1" applyFill="1" applyBorder="1" applyAlignment="1" applyProtection="1">
      <alignment/>
      <protection/>
    </xf>
    <xf numFmtId="170" fontId="9" fillId="0" borderId="49" xfId="0" applyNumberFormat="1" applyFont="1" applyBorder="1" applyAlignment="1" applyProtection="1">
      <alignment horizontal="left"/>
      <protection/>
    </xf>
    <xf numFmtId="164" fontId="9" fillId="0" borderId="33" xfId="0" applyNumberFormat="1" applyFont="1" applyBorder="1" applyAlignment="1" applyProtection="1">
      <alignment/>
      <protection/>
    </xf>
    <xf numFmtId="164" fontId="9" fillId="0" borderId="33" xfId="0" applyNumberFormat="1" applyFont="1" applyFill="1" applyBorder="1" applyAlignment="1" applyProtection="1">
      <alignment/>
      <protection/>
    </xf>
    <xf numFmtId="164" fontId="9" fillId="0" borderId="50" xfId="0" applyNumberFormat="1" applyFont="1" applyFill="1" applyBorder="1" applyAlignment="1" applyProtection="1">
      <alignment/>
      <protection/>
    </xf>
    <xf numFmtId="164" fontId="9" fillId="0" borderId="51" xfId="0" applyNumberFormat="1" applyFont="1" applyBorder="1" applyAlignment="1" applyProtection="1">
      <alignment/>
      <protection/>
    </xf>
    <xf numFmtId="164" fontId="9" fillId="0" borderId="50" xfId="0" applyNumberFormat="1" applyFont="1" applyBorder="1" applyAlignment="1" applyProtection="1">
      <alignment/>
      <protection/>
    </xf>
    <xf numFmtId="164" fontId="9" fillId="0" borderId="5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quotePrefix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 applyProtection="1">
      <alignment/>
      <protection/>
    </xf>
    <xf numFmtId="169" fontId="28" fillId="0" borderId="0" xfId="0" applyNumberFormat="1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quotePrefix="1">
      <alignment horizontal="left"/>
    </xf>
    <xf numFmtId="164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 applyProtection="1">
      <alignment horizontal="left"/>
      <protection/>
    </xf>
    <xf numFmtId="170" fontId="23" fillId="0" borderId="0" xfId="0" applyNumberFormat="1" applyFont="1" applyBorder="1" applyAlignment="1" applyProtection="1" quotePrefix="1">
      <alignment horizontal="left"/>
      <protection/>
    </xf>
    <xf numFmtId="0" fontId="21" fillId="0" borderId="0" xfId="0" applyFont="1" applyBorder="1" applyAlignment="1">
      <alignment/>
    </xf>
    <xf numFmtId="173" fontId="21" fillId="0" borderId="0" xfId="0" applyNumberFormat="1" applyFont="1" applyFill="1" applyBorder="1" applyAlignment="1" applyProtection="1">
      <alignment horizontal="right"/>
      <protection/>
    </xf>
    <xf numFmtId="173" fontId="21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9" fontId="21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173" fontId="21" fillId="0" borderId="0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/>
    </xf>
    <xf numFmtId="170" fontId="21" fillId="0" borderId="0" xfId="0" applyNumberFormat="1" applyFont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 quotePrefix="1">
      <alignment horizontal="center"/>
      <protection/>
    </xf>
    <xf numFmtId="0" fontId="10" fillId="0" borderId="24" xfId="0" applyFont="1" applyFill="1" applyBorder="1" applyAlignment="1" applyProtection="1" quotePrefix="1">
      <alignment horizontal="center"/>
      <protection/>
    </xf>
    <xf numFmtId="169" fontId="10" fillId="0" borderId="53" xfId="0" applyNumberFormat="1" applyFont="1" applyFill="1" applyBorder="1" applyAlignment="1" applyProtection="1">
      <alignment horizontal="right"/>
      <protection/>
    </xf>
    <xf numFmtId="170" fontId="9" fillId="0" borderId="45" xfId="0" applyNumberFormat="1" applyFont="1" applyBorder="1" applyAlignment="1" applyProtection="1" quotePrefix="1">
      <alignment horizontal="left"/>
      <protection/>
    </xf>
    <xf numFmtId="170" fontId="10" fillId="0" borderId="22" xfId="0" applyNumberFormat="1" applyFont="1" applyBorder="1" applyAlignment="1" applyProtection="1">
      <alignment horizontal="left"/>
      <protection/>
    </xf>
    <xf numFmtId="164" fontId="28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centerContinuous"/>
    </xf>
    <xf numFmtId="169" fontId="10" fillId="0" borderId="0" xfId="0" applyNumberFormat="1" applyFont="1" applyFill="1" applyBorder="1" applyAlignment="1">
      <alignment horizontal="centerContinuous"/>
    </xf>
    <xf numFmtId="164" fontId="9" fillId="0" borderId="45" xfId="0" applyNumberFormat="1" applyFont="1" applyBorder="1" applyAlignment="1" applyProtection="1" quotePrefix="1">
      <alignment horizontal="left"/>
      <protection/>
    </xf>
    <xf numFmtId="164" fontId="9" fillId="0" borderId="22" xfId="0" applyNumberFormat="1" applyFont="1" applyBorder="1" applyAlignment="1" applyProtection="1">
      <alignment horizontal="left"/>
      <protection/>
    </xf>
    <xf numFmtId="164" fontId="10" fillId="0" borderId="45" xfId="0" applyNumberFormat="1" applyFont="1" applyBorder="1" applyAlignment="1" applyProtection="1" quotePrefix="1">
      <alignment horizontal="left"/>
      <protection/>
    </xf>
    <xf numFmtId="170" fontId="9" fillId="0" borderId="22" xfId="0" applyNumberFormat="1" applyFont="1" applyBorder="1" applyAlignment="1" applyProtection="1">
      <alignment horizontal="left" indent="3"/>
      <protection/>
    </xf>
    <xf numFmtId="164" fontId="9" fillId="0" borderId="49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>
      <alignment horizontal="center"/>
    </xf>
    <xf numFmtId="169" fontId="10" fillId="0" borderId="24" xfId="0" applyNumberFormat="1" applyFont="1" applyBorder="1" applyAlignment="1">
      <alignment horizontal="centerContinuous"/>
    </xf>
    <xf numFmtId="166" fontId="9" fillId="0" borderId="0" xfId="0" applyNumberFormat="1" applyFont="1" applyFill="1" applyAlignment="1">
      <alignment/>
    </xf>
    <xf numFmtId="0" fontId="10" fillId="0" borderId="54" xfId="0" applyFont="1" applyBorder="1" applyAlignment="1" applyProtection="1">
      <alignment horizontal="center"/>
      <protection/>
    </xf>
    <xf numFmtId="169" fontId="10" fillId="0" borderId="54" xfId="0" applyNumberFormat="1" applyFont="1" applyBorder="1" applyAlignment="1">
      <alignment horizontal="center"/>
    </xf>
    <xf numFmtId="169" fontId="10" fillId="0" borderId="54" xfId="0" applyNumberFormat="1" applyFont="1" applyFill="1" applyBorder="1" applyAlignment="1">
      <alignment horizontal="center"/>
    </xf>
    <xf numFmtId="169" fontId="10" fillId="0" borderId="23" xfId="0" applyNumberFormat="1" applyFont="1" applyBorder="1" applyAlignment="1">
      <alignment horizontal="center"/>
    </xf>
    <xf numFmtId="169" fontId="10" fillId="0" borderId="23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3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45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6" fontId="9" fillId="0" borderId="22" xfId="0" applyNumberFormat="1" applyFont="1" applyFill="1" applyBorder="1" applyAlignment="1">
      <alignment/>
    </xf>
    <xf numFmtId="0" fontId="10" fillId="0" borderId="49" xfId="0" applyFont="1" applyFill="1" applyBorder="1" applyAlignment="1">
      <alignment/>
    </xf>
    <xf numFmtId="170" fontId="9" fillId="0" borderId="0" xfId="0" applyNumberFormat="1" applyFont="1" applyFill="1" applyAlignment="1" applyProtection="1" quotePrefix="1">
      <alignment horizontal="left"/>
      <protection/>
    </xf>
    <xf numFmtId="0" fontId="9" fillId="0" borderId="49" xfId="0" applyFont="1" applyFill="1" applyBorder="1" applyAlignment="1">
      <alignment/>
    </xf>
    <xf numFmtId="0" fontId="10" fillId="0" borderId="49" xfId="0" applyFont="1" applyFill="1" applyBorder="1" applyAlignment="1">
      <alignment horizontal="left"/>
    </xf>
    <xf numFmtId="166" fontId="10" fillId="0" borderId="39" xfId="0" applyNumberFormat="1" applyFont="1" applyFill="1" applyBorder="1" applyAlignment="1">
      <alignment/>
    </xf>
    <xf numFmtId="166" fontId="10" fillId="0" borderId="22" xfId="0" applyNumberFormat="1" applyFont="1" applyFill="1" applyBorder="1" applyAlignment="1">
      <alignment/>
    </xf>
    <xf numFmtId="166" fontId="10" fillId="0" borderId="23" xfId="0" applyNumberFormat="1" applyFont="1" applyFill="1" applyBorder="1" applyAlignment="1">
      <alignment horizontal="center"/>
    </xf>
    <xf numFmtId="166" fontId="10" fillId="0" borderId="26" xfId="0" applyNumberFormat="1" applyFont="1" applyFill="1" applyBorder="1" applyAlignment="1">
      <alignment horizontal="center"/>
    </xf>
    <xf numFmtId="166" fontId="10" fillId="0" borderId="45" xfId="0" applyNumberFormat="1" applyFont="1" applyFill="1" applyBorder="1" applyAlignment="1">
      <alignment/>
    </xf>
    <xf numFmtId="166" fontId="9" fillId="0" borderId="49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/>
    </xf>
    <xf numFmtId="169" fontId="10" fillId="0" borderId="32" xfId="0" applyNumberFormat="1" applyFont="1" applyFill="1" applyBorder="1" applyAlignment="1" applyProtection="1" quotePrefix="1">
      <alignment horizontal="center"/>
      <protection/>
    </xf>
    <xf numFmtId="0" fontId="6" fillId="0" borderId="0" xfId="0" applyFont="1" applyFill="1" applyAlignment="1">
      <alignment horizontal="center"/>
    </xf>
    <xf numFmtId="169" fontId="10" fillId="0" borderId="36" xfId="0" applyNumberFormat="1" applyFont="1" applyBorder="1" applyAlignment="1" applyProtection="1">
      <alignment horizontal="center"/>
      <protection/>
    </xf>
    <xf numFmtId="169" fontId="10" fillId="0" borderId="48" xfId="0" applyNumberFormat="1" applyFont="1" applyFill="1" applyBorder="1" applyAlignment="1" applyProtection="1">
      <alignment horizontal="center"/>
      <protection/>
    </xf>
    <xf numFmtId="169" fontId="10" fillId="0" borderId="40" xfId="0" applyNumberFormat="1" applyFont="1" applyBorder="1" applyAlignment="1" applyProtection="1">
      <alignment horizontal="center"/>
      <protection/>
    </xf>
    <xf numFmtId="169" fontId="10" fillId="0" borderId="40" xfId="0" applyNumberFormat="1" applyFont="1" applyFill="1" applyBorder="1" applyAlignment="1" applyProtection="1">
      <alignment horizontal="center"/>
      <protection/>
    </xf>
    <xf numFmtId="169" fontId="10" fillId="0" borderId="41" xfId="0" applyNumberFormat="1" applyFont="1" applyFill="1" applyBorder="1" applyAlignment="1" applyProtection="1">
      <alignment horizontal="center"/>
      <protection/>
    </xf>
    <xf numFmtId="169" fontId="10" fillId="0" borderId="0" xfId="0" applyNumberFormat="1" applyFont="1" applyBorder="1" applyAlignment="1" applyProtection="1" quotePrefix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169" fontId="10" fillId="0" borderId="2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69" fontId="10" fillId="0" borderId="25" xfId="0" applyNumberFormat="1" applyFont="1" applyFill="1" applyBorder="1" applyAlignment="1" applyProtection="1">
      <alignment horizontal="center"/>
      <protection/>
    </xf>
    <xf numFmtId="169" fontId="27" fillId="0" borderId="34" xfId="0" applyNumberFormat="1" applyFont="1" applyFill="1" applyBorder="1" applyAlignment="1" applyProtection="1">
      <alignment/>
      <protection/>
    </xf>
    <xf numFmtId="169" fontId="27" fillId="0" borderId="34" xfId="0" applyNumberFormat="1" applyFont="1" applyFill="1" applyBorder="1" applyAlignment="1" applyProtection="1" quotePrefix="1">
      <alignment horizontal="left"/>
      <protection/>
    </xf>
    <xf numFmtId="169" fontId="27" fillId="0" borderId="24" xfId="0" applyNumberFormat="1" applyFont="1" applyFill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24" xfId="0" applyNumberFormat="1" applyFont="1" applyBorder="1" applyAlignment="1" applyProtection="1">
      <alignment/>
      <protection/>
    </xf>
    <xf numFmtId="164" fontId="10" fillId="0" borderId="47" xfId="0" applyNumberFormat="1" applyFont="1" applyBorder="1" applyAlignment="1" applyProtection="1">
      <alignment/>
      <protection/>
    </xf>
    <xf numFmtId="169" fontId="22" fillId="0" borderId="24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24" xfId="0" applyNumberFormat="1" applyFont="1" applyFill="1" applyBorder="1" applyAlignment="1" applyProtection="1">
      <alignment/>
      <protection/>
    </xf>
    <xf numFmtId="164" fontId="10" fillId="0" borderId="25" xfId="0" applyNumberFormat="1" applyFont="1" applyFill="1" applyBorder="1" applyAlignment="1" applyProtection="1">
      <alignment/>
      <protection/>
    </xf>
    <xf numFmtId="169" fontId="27" fillId="0" borderId="50" xfId="0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/>
    </xf>
    <xf numFmtId="170" fontId="23" fillId="0" borderId="0" xfId="0" applyNumberFormat="1" applyFont="1" applyBorder="1" applyAlignment="1" applyProtection="1">
      <alignment horizontal="left"/>
      <protection/>
    </xf>
    <xf numFmtId="164" fontId="30" fillId="0" borderId="0" xfId="0" applyNumberFormat="1" applyFont="1" applyFill="1" applyBorder="1" applyAlignment="1" applyProtection="1">
      <alignment/>
      <protection/>
    </xf>
    <xf numFmtId="0" fontId="21" fillId="0" borderId="0" xfId="120" applyFont="1" applyBorder="1">
      <alignment/>
      <protection/>
    </xf>
    <xf numFmtId="166" fontId="21" fillId="0" borderId="0" xfId="120" applyNumberFormat="1" applyFont="1" applyBorder="1" applyProtection="1">
      <alignment/>
      <protection/>
    </xf>
    <xf numFmtId="166" fontId="21" fillId="0" borderId="0" xfId="120" applyNumberFormat="1" applyFont="1" applyFill="1" applyBorder="1" applyProtection="1">
      <alignment/>
      <protection/>
    </xf>
    <xf numFmtId="166" fontId="30" fillId="0" borderId="0" xfId="120" applyNumberFormat="1" applyFont="1" applyFill="1" applyBorder="1" applyProtection="1">
      <alignment/>
      <protection/>
    </xf>
    <xf numFmtId="0" fontId="23" fillId="0" borderId="0" xfId="0" applyFont="1" applyFill="1" applyBorder="1" applyAlignment="1" quotePrefix="1">
      <alignment/>
    </xf>
    <xf numFmtId="0" fontId="21" fillId="0" borderId="0" xfId="0" applyFont="1" applyBorder="1" applyAlignment="1" quotePrefix="1">
      <alignment horizontal="left"/>
    </xf>
    <xf numFmtId="169" fontId="10" fillId="0" borderId="24" xfId="0" applyNumberFormat="1" applyFont="1" applyFill="1" applyBorder="1" applyAlignment="1">
      <alignment horizontal="centerContinuous"/>
    </xf>
    <xf numFmtId="169" fontId="10" fillId="0" borderId="32" xfId="0" applyNumberFormat="1" applyFont="1" applyFill="1" applyBorder="1" applyAlignment="1" applyProtection="1" quotePrefix="1">
      <alignment horizontal="centerContinuous"/>
      <protection/>
    </xf>
    <xf numFmtId="0" fontId="10" fillId="0" borderId="46" xfId="0" applyFont="1" applyFill="1" applyBorder="1" applyAlignment="1" applyProtection="1" quotePrefix="1">
      <alignment horizontal="centerContinuous"/>
      <protection/>
    </xf>
    <xf numFmtId="164" fontId="10" fillId="0" borderId="32" xfId="0" applyNumberFormat="1" applyFont="1" applyBorder="1" applyAlignment="1" applyProtection="1">
      <alignment/>
      <protection/>
    </xf>
    <xf numFmtId="164" fontId="10" fillId="0" borderId="34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169" fontId="22" fillId="0" borderId="34" xfId="0" applyNumberFormat="1" applyFont="1" applyFill="1" applyBorder="1" applyAlignment="1" applyProtection="1">
      <alignment/>
      <protection/>
    </xf>
    <xf numFmtId="164" fontId="10" fillId="0" borderId="32" xfId="0" applyNumberFormat="1" applyFont="1" applyFill="1" applyBorder="1" applyAlignment="1" applyProtection="1">
      <alignment/>
      <protection/>
    </xf>
    <xf numFmtId="164" fontId="10" fillId="0" borderId="34" xfId="0" applyNumberFormat="1" applyFont="1" applyFill="1" applyBorder="1" applyAlignment="1" applyProtection="1">
      <alignment/>
      <protection/>
    </xf>
    <xf numFmtId="164" fontId="10" fillId="0" borderId="46" xfId="0" applyNumberFormat="1" applyFont="1" applyFill="1" applyBorder="1" applyAlignment="1" applyProtection="1">
      <alignment/>
      <protection/>
    </xf>
    <xf numFmtId="164" fontId="9" fillId="34" borderId="24" xfId="0" applyNumberFormat="1" applyFont="1" applyFill="1" applyBorder="1" applyAlignment="1" applyProtection="1">
      <alignment/>
      <protection/>
    </xf>
    <xf numFmtId="164" fontId="9" fillId="0" borderId="44" xfId="0" applyNumberFormat="1" applyFont="1" applyBorder="1" applyAlignment="1" applyProtection="1">
      <alignment/>
      <protection/>
    </xf>
    <xf numFmtId="169" fontId="27" fillId="0" borderId="36" xfId="0" applyNumberFormat="1" applyFont="1" applyFill="1" applyBorder="1" applyAlignment="1" applyProtection="1">
      <alignment/>
      <protection/>
    </xf>
    <xf numFmtId="169" fontId="10" fillId="0" borderId="40" xfId="0" applyNumberFormat="1" applyFont="1" applyBorder="1" applyAlignment="1">
      <alignment horizontal="centerContinuous"/>
    </xf>
    <xf numFmtId="169" fontId="10" fillId="0" borderId="41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 applyProtection="1" quotePrefix="1">
      <alignment horizontal="left"/>
      <protection/>
    </xf>
    <xf numFmtId="166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66" fontId="10" fillId="0" borderId="39" xfId="0" applyNumberFormat="1" applyFont="1" applyFill="1" applyBorder="1" applyAlignment="1" applyProtection="1">
      <alignment horizontal="left" vertical="center"/>
      <protection/>
    </xf>
    <xf numFmtId="1" fontId="10" fillId="0" borderId="54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 applyProtection="1">
      <alignment horizontal="left" vertical="center"/>
      <protection/>
    </xf>
    <xf numFmtId="1" fontId="10" fillId="0" borderId="23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left" vertical="center"/>
    </xf>
    <xf numFmtId="166" fontId="10" fillId="0" borderId="19" xfId="93" applyNumberFormat="1" applyFont="1" applyFill="1" applyBorder="1" applyAlignment="1" quotePrefix="1">
      <alignment horizontal="center" vertical="center"/>
    </xf>
    <xf numFmtId="166" fontId="10" fillId="0" borderId="19" xfId="93" applyNumberFormat="1" applyFont="1" applyFill="1" applyBorder="1" applyAlignment="1">
      <alignment horizontal="right" vertical="center"/>
    </xf>
    <xf numFmtId="2" fontId="10" fillId="0" borderId="19" xfId="93" applyNumberFormat="1" applyFont="1" applyFill="1" applyBorder="1" applyAlignment="1">
      <alignment horizontal="right" vertical="center"/>
    </xf>
    <xf numFmtId="2" fontId="10" fillId="0" borderId="35" xfId="93" applyNumberFormat="1" applyFont="1" applyFill="1" applyBorder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166" fontId="9" fillId="0" borderId="45" xfId="0" applyNumberFormat="1" applyFont="1" applyFill="1" applyBorder="1" applyAlignment="1" applyProtection="1">
      <alignment horizontal="left" vertical="center"/>
      <protection/>
    </xf>
    <xf numFmtId="166" fontId="9" fillId="0" borderId="19" xfId="93" applyNumberFormat="1" applyFont="1" applyFill="1" applyBorder="1" applyAlignment="1">
      <alignment vertical="center"/>
    </xf>
    <xf numFmtId="166" fontId="9" fillId="0" borderId="35" xfId="93" applyNumberFormat="1" applyFont="1" applyFill="1" applyBorder="1" applyAlignment="1">
      <alignment vertical="center"/>
    </xf>
    <xf numFmtId="166" fontId="9" fillId="0" borderId="42" xfId="0" applyNumberFormat="1" applyFont="1" applyFill="1" applyBorder="1" applyAlignment="1" applyProtection="1">
      <alignment horizontal="left" vertical="center"/>
      <protection/>
    </xf>
    <xf numFmtId="166" fontId="9" fillId="0" borderId="20" xfId="93" applyNumberFormat="1" applyFont="1" applyFill="1" applyBorder="1" applyAlignment="1">
      <alignment vertical="center"/>
    </xf>
    <xf numFmtId="166" fontId="9" fillId="0" borderId="21" xfId="93" applyNumberFormat="1" applyFont="1" applyFill="1" applyBorder="1" applyAlignment="1">
      <alignment vertical="center"/>
    </xf>
    <xf numFmtId="166" fontId="9" fillId="0" borderId="22" xfId="0" applyNumberFormat="1" applyFont="1" applyFill="1" applyBorder="1" applyAlignment="1" applyProtection="1">
      <alignment horizontal="left" vertical="center"/>
      <protection/>
    </xf>
    <xf numFmtId="166" fontId="9" fillId="0" borderId="23" xfId="93" applyNumberFormat="1" applyFont="1" applyFill="1" applyBorder="1" applyAlignment="1">
      <alignment vertical="center"/>
    </xf>
    <xf numFmtId="166" fontId="9" fillId="0" borderId="26" xfId="93" applyNumberFormat="1" applyFont="1" applyFill="1" applyBorder="1" applyAlignment="1">
      <alignment vertical="center"/>
    </xf>
    <xf numFmtId="166" fontId="10" fillId="0" borderId="49" xfId="0" applyNumberFormat="1" applyFont="1" applyFill="1" applyBorder="1" applyAlignment="1" applyProtection="1">
      <alignment horizontal="left" vertical="center"/>
      <protection/>
    </xf>
    <xf numFmtId="166" fontId="10" fillId="0" borderId="55" xfId="93" applyNumberFormat="1" applyFont="1" applyFill="1" applyBorder="1" applyAlignment="1">
      <alignment vertical="center"/>
    </xf>
    <xf numFmtId="166" fontId="10" fillId="0" borderId="38" xfId="93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170" fontId="9" fillId="0" borderId="0" xfId="0" applyNumberFormat="1" applyFont="1" applyFill="1" applyAlignment="1" applyProtection="1" quotePrefix="1">
      <alignment horizontal="left" vertical="center"/>
      <protection/>
    </xf>
    <xf numFmtId="166" fontId="21" fillId="0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2" fontId="21" fillId="0" borderId="0" xfId="93" applyNumberFormat="1" applyFont="1" applyFill="1" applyBorder="1" applyAlignment="1">
      <alignment vertical="center"/>
    </xf>
    <xf numFmtId="170" fontId="9" fillId="0" borderId="0" xfId="0" applyNumberFormat="1" applyFont="1" applyFill="1" applyAlignment="1" applyProtection="1">
      <alignment horizontal="left" vertical="center"/>
      <protection/>
    </xf>
    <xf numFmtId="2" fontId="9" fillId="0" borderId="0" xfId="93" applyNumberFormat="1" applyFont="1" applyFill="1" applyBorder="1" applyAlignment="1">
      <alignment vertical="center"/>
    </xf>
    <xf numFmtId="166" fontId="10" fillId="0" borderId="34" xfId="139" applyNumberFormat="1" applyFont="1" applyFill="1" applyBorder="1">
      <alignment/>
      <protection/>
    </xf>
    <xf numFmtId="166" fontId="10" fillId="0" borderId="20" xfId="139" applyNumberFormat="1" applyFont="1" applyFill="1" applyBorder="1">
      <alignment/>
      <protection/>
    </xf>
    <xf numFmtId="166" fontId="10" fillId="0" borderId="21" xfId="139" applyNumberFormat="1" applyFont="1" applyFill="1" applyBorder="1" applyAlignment="1">
      <alignment vertical="center"/>
      <protection/>
    </xf>
    <xf numFmtId="166" fontId="10" fillId="0" borderId="34" xfId="141" applyNumberFormat="1" applyFont="1" applyFill="1" applyBorder="1">
      <alignment/>
      <protection/>
    </xf>
    <xf numFmtId="166" fontId="10" fillId="0" borderId="20" xfId="141" applyNumberFormat="1" applyFont="1" applyFill="1" applyBorder="1">
      <alignment/>
      <protection/>
    </xf>
    <xf numFmtId="166" fontId="11" fillId="0" borderId="21" xfId="141" applyNumberFormat="1" applyFont="1" applyFill="1" applyBorder="1" applyAlignment="1">
      <alignment vertical="center"/>
      <protection/>
    </xf>
    <xf numFmtId="166" fontId="9" fillId="0" borderId="53" xfId="139" applyNumberFormat="1" applyFont="1" applyFill="1" applyBorder="1">
      <alignment/>
      <protection/>
    </xf>
    <xf numFmtId="166" fontId="9" fillId="0" borderId="56" xfId="139" applyNumberFormat="1" applyFont="1" applyFill="1" applyBorder="1">
      <alignment/>
      <protection/>
    </xf>
    <xf numFmtId="166" fontId="9" fillId="0" borderId="23" xfId="139" applyNumberFormat="1" applyFont="1" applyFill="1" applyBorder="1">
      <alignment/>
      <protection/>
    </xf>
    <xf numFmtId="166" fontId="14" fillId="0" borderId="26" xfId="139" applyNumberFormat="1" applyFont="1" applyFill="1" applyBorder="1" applyAlignment="1">
      <alignment vertical="center"/>
      <protection/>
    </xf>
    <xf numFmtId="166" fontId="9" fillId="0" borderId="53" xfId="141" applyNumberFormat="1" applyFont="1" applyFill="1" applyBorder="1">
      <alignment/>
      <protection/>
    </xf>
    <xf numFmtId="166" fontId="9" fillId="0" borderId="56" xfId="141" applyNumberFormat="1" applyFont="1" applyFill="1" applyBorder="1">
      <alignment/>
      <protection/>
    </xf>
    <xf numFmtId="166" fontId="9" fillId="0" borderId="23" xfId="141" applyNumberFormat="1" applyFont="1" applyFill="1" applyBorder="1">
      <alignment/>
      <protection/>
    </xf>
    <xf numFmtId="166" fontId="14" fillId="0" borderId="26" xfId="141" applyNumberFormat="1" applyFont="1" applyFill="1" applyBorder="1" applyAlignment="1">
      <alignment vertical="center"/>
      <protection/>
    </xf>
    <xf numFmtId="166" fontId="9" fillId="0" borderId="24" xfId="139" applyNumberFormat="1" applyFont="1" applyFill="1" applyBorder="1">
      <alignment/>
      <protection/>
    </xf>
    <xf numFmtId="166" fontId="9" fillId="0" borderId="24" xfId="141" applyNumberFormat="1" applyFont="1" applyFill="1" applyBorder="1">
      <alignment/>
      <protection/>
    </xf>
    <xf numFmtId="166" fontId="9" fillId="0" borderId="36" xfId="141" applyNumberFormat="1" applyFont="1" applyFill="1" applyBorder="1">
      <alignment/>
      <protection/>
    </xf>
    <xf numFmtId="166" fontId="9" fillId="0" borderId="19" xfId="141" applyNumberFormat="1" applyFont="1" applyFill="1" applyBorder="1">
      <alignment/>
      <protection/>
    </xf>
    <xf numFmtId="166" fontId="9" fillId="0" borderId="36" xfId="139" applyNumberFormat="1" applyFont="1" applyFill="1" applyBorder="1">
      <alignment/>
      <protection/>
    </xf>
    <xf numFmtId="166" fontId="9" fillId="0" borderId="19" xfId="139" applyNumberFormat="1" applyFont="1" applyFill="1" applyBorder="1">
      <alignment/>
      <protection/>
    </xf>
    <xf numFmtId="166" fontId="9" fillId="0" borderId="24" xfId="141" applyNumberFormat="1" applyFont="1" applyFill="1" applyBorder="1" applyAlignment="1" quotePrefix="1">
      <alignment horizontal="right"/>
      <protection/>
    </xf>
    <xf numFmtId="166" fontId="9" fillId="0" borderId="23" xfId="141" applyNumberFormat="1" applyFont="1" applyFill="1" applyBorder="1" applyAlignment="1" quotePrefix="1">
      <alignment horizontal="right"/>
      <protection/>
    </xf>
    <xf numFmtId="166" fontId="14" fillId="0" borderId="26" xfId="141" applyNumberFormat="1" applyFont="1" applyFill="1" applyBorder="1" applyAlignment="1" quotePrefix="1">
      <alignment horizontal="right" vertical="center"/>
      <protection/>
    </xf>
    <xf numFmtId="166" fontId="9" fillId="0" borderId="23" xfId="141" applyNumberFormat="1" applyFont="1" applyFill="1" applyBorder="1" applyAlignment="1">
      <alignment horizontal="right"/>
      <protection/>
    </xf>
    <xf numFmtId="166" fontId="14" fillId="0" borderId="26" xfId="141" applyNumberFormat="1" applyFont="1" applyFill="1" applyBorder="1" applyAlignment="1">
      <alignment horizontal="right" vertical="center"/>
      <protection/>
    </xf>
    <xf numFmtId="166" fontId="10" fillId="0" borderId="20" xfId="141" applyNumberFormat="1" applyFont="1" applyFill="1" applyBorder="1" applyAlignment="1">
      <alignment horizontal="right"/>
      <protection/>
    </xf>
    <xf numFmtId="166" fontId="11" fillId="0" borderId="21" xfId="141" applyNumberFormat="1" applyFont="1" applyFill="1" applyBorder="1" applyAlignment="1">
      <alignment horizontal="right" vertical="center"/>
      <protection/>
    </xf>
    <xf numFmtId="166" fontId="9" fillId="0" borderId="26" xfId="139" applyNumberFormat="1" applyFont="1" applyFill="1" applyBorder="1" applyAlignment="1">
      <alignment vertical="center"/>
      <protection/>
    </xf>
    <xf numFmtId="166" fontId="9" fillId="0" borderId="24" xfId="139" applyNumberFormat="1" applyFont="1" applyFill="1" applyBorder="1" applyAlignment="1" quotePrefix="1">
      <alignment horizontal="right"/>
      <protection/>
    </xf>
    <xf numFmtId="166" fontId="9" fillId="0" borderId="23" xfId="139" applyNumberFormat="1" applyFont="1" applyFill="1" applyBorder="1" applyAlignment="1" quotePrefix="1">
      <alignment horizontal="right"/>
      <protection/>
    </xf>
    <xf numFmtId="166" fontId="9" fillId="0" borderId="26" xfId="139" applyNumberFormat="1" applyFont="1" applyFill="1" applyBorder="1" applyAlignment="1" quotePrefix="1">
      <alignment horizontal="right"/>
      <protection/>
    </xf>
    <xf numFmtId="166" fontId="9" fillId="0" borderId="23" xfId="139" applyNumberFormat="1" applyFont="1" applyFill="1" applyBorder="1" applyAlignment="1">
      <alignment horizontal="right"/>
      <protection/>
    </xf>
    <xf numFmtId="166" fontId="9" fillId="0" borderId="26" xfId="139" applyNumberFormat="1" applyFont="1" applyFill="1" applyBorder="1" applyAlignment="1">
      <alignment horizontal="right"/>
      <protection/>
    </xf>
    <xf numFmtId="166" fontId="10" fillId="0" borderId="55" xfId="82" applyNumberFormat="1" applyFont="1" applyFill="1" applyBorder="1" applyAlignment="1">
      <alignment/>
    </xf>
    <xf numFmtId="166" fontId="10" fillId="0" borderId="55" xfId="82" applyNumberFormat="1" applyFont="1" applyFill="1" applyBorder="1" applyAlignment="1">
      <alignment horizontal="right"/>
    </xf>
    <xf numFmtId="166" fontId="10" fillId="0" borderId="38" xfId="82" applyNumberFormat="1" applyFont="1" applyFill="1" applyBorder="1" applyAlignment="1">
      <alignment horizontal="right"/>
    </xf>
    <xf numFmtId="166" fontId="9" fillId="0" borderId="55" xfId="139" applyNumberFormat="1" applyFont="1" applyFill="1" applyBorder="1">
      <alignment/>
      <protection/>
    </xf>
    <xf numFmtId="166" fontId="14" fillId="0" borderId="38" xfId="139" applyNumberFormat="1" applyFont="1" applyFill="1" applyBorder="1" applyAlignment="1" quotePrefix="1">
      <alignment horizontal="right" vertical="center"/>
      <protection/>
    </xf>
    <xf numFmtId="166" fontId="10" fillId="0" borderId="20" xfId="143" applyNumberFormat="1" applyFont="1" applyFill="1" applyBorder="1">
      <alignment/>
      <protection/>
    </xf>
    <xf numFmtId="166" fontId="10" fillId="0" borderId="21" xfId="143" applyNumberFormat="1" applyFont="1" applyFill="1" applyBorder="1">
      <alignment/>
      <protection/>
    </xf>
    <xf numFmtId="166" fontId="9" fillId="0" borderId="23" xfId="143" applyNumberFormat="1" applyFont="1" applyFill="1" applyBorder="1">
      <alignment/>
      <protection/>
    </xf>
    <xf numFmtId="166" fontId="9" fillId="0" borderId="26" xfId="143" applyNumberFormat="1" applyFont="1" applyFill="1" applyBorder="1">
      <alignment/>
      <protection/>
    </xf>
    <xf numFmtId="166" fontId="10" fillId="0" borderId="20" xfId="143" applyNumberFormat="1" applyFont="1" applyFill="1" applyBorder="1" applyAlignment="1">
      <alignment vertical="center"/>
      <protection/>
    </xf>
    <xf numFmtId="166" fontId="10" fillId="0" borderId="21" xfId="143" applyNumberFormat="1" applyFont="1" applyFill="1" applyBorder="1" applyAlignment="1">
      <alignment vertical="center"/>
      <protection/>
    </xf>
    <xf numFmtId="166" fontId="10" fillId="0" borderId="20" xfId="143" applyNumberFormat="1" applyFont="1" applyFill="1" applyBorder="1" applyAlignment="1" quotePrefix="1">
      <alignment horizontal="right"/>
      <protection/>
    </xf>
    <xf numFmtId="166" fontId="10" fillId="0" borderId="21" xfId="143" applyNumberFormat="1" applyFont="1" applyFill="1" applyBorder="1" applyAlignment="1" quotePrefix="1">
      <alignment horizontal="right"/>
      <protection/>
    </xf>
    <xf numFmtId="166" fontId="10" fillId="0" borderId="55" xfId="143" applyNumberFormat="1" applyFont="1" applyFill="1" applyBorder="1">
      <alignment/>
      <protection/>
    </xf>
    <xf numFmtId="166" fontId="10" fillId="0" borderId="38" xfId="143" applyNumberFormat="1" applyFont="1" applyFill="1" applyBorder="1">
      <alignment/>
      <protection/>
    </xf>
    <xf numFmtId="166" fontId="1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166" fontId="14" fillId="0" borderId="0" xfId="93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10" fillId="0" borderId="21" xfId="0" applyNumberFormat="1" applyFont="1" applyFill="1" applyBorder="1" applyAlignment="1">
      <alignment/>
    </xf>
    <xf numFmtId="166" fontId="17" fillId="0" borderId="0" xfId="0" applyNumberFormat="1" applyFont="1" applyFill="1" applyBorder="1" applyAlignment="1">
      <alignment/>
    </xf>
    <xf numFmtId="166" fontId="9" fillId="0" borderId="23" xfId="0" applyNumberFormat="1" applyFont="1" applyFill="1" applyBorder="1" applyAlignment="1">
      <alignment/>
    </xf>
    <xf numFmtId="166" fontId="9" fillId="0" borderId="26" xfId="0" applyNumberFormat="1" applyFont="1" applyFill="1" applyBorder="1" applyAlignment="1">
      <alignment/>
    </xf>
    <xf numFmtId="166" fontId="9" fillId="0" borderId="55" xfId="0" applyNumberFormat="1" applyFont="1" applyFill="1" applyBorder="1" applyAlignment="1">
      <alignment/>
    </xf>
    <xf numFmtId="166" fontId="9" fillId="0" borderId="38" xfId="0" applyNumberFormat="1" applyFont="1" applyFill="1" applyBorder="1" applyAlignment="1">
      <alignment/>
    </xf>
    <xf numFmtId="0" fontId="77" fillId="0" borderId="57" xfId="0" applyFont="1" applyBorder="1" applyAlignment="1">
      <alignment horizontal="right" wrapText="1"/>
    </xf>
    <xf numFmtId="0" fontId="77" fillId="0" borderId="58" xfId="0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77" fillId="0" borderId="59" xfId="0" applyFont="1" applyBorder="1" applyAlignment="1">
      <alignment horizontal="right" wrapText="1"/>
    </xf>
    <xf numFmtId="0" fontId="77" fillId="0" borderId="60" xfId="0" applyFont="1" applyBorder="1" applyAlignment="1">
      <alignment horizontal="right" wrapText="1"/>
    </xf>
    <xf numFmtId="0" fontId="77" fillId="0" borderId="61" xfId="0" applyFont="1" applyBorder="1" applyAlignment="1">
      <alignment horizontal="right" wrapText="1"/>
    </xf>
    <xf numFmtId="0" fontId="77" fillId="0" borderId="62" xfId="0" applyFont="1" applyBorder="1" applyAlignment="1">
      <alignment horizontal="right" wrapText="1"/>
    </xf>
    <xf numFmtId="0" fontId="77" fillId="0" borderId="63" xfId="0" applyFont="1" applyBorder="1" applyAlignment="1">
      <alignment horizontal="right" wrapText="1"/>
    </xf>
    <xf numFmtId="0" fontId="9" fillId="0" borderId="0" xfId="205" applyFont="1">
      <alignment/>
      <protection/>
    </xf>
    <xf numFmtId="0" fontId="11" fillId="35" borderId="13" xfId="0" applyFont="1" applyFill="1" applyBorder="1" applyAlignment="1">
      <alignment horizontal="center" wrapText="1"/>
    </xf>
    <xf numFmtId="0" fontId="10" fillId="33" borderId="64" xfId="205" applyFont="1" applyFill="1" applyBorder="1" applyAlignment="1">
      <alignment horizontal="center"/>
      <protection/>
    </xf>
    <xf numFmtId="0" fontId="10" fillId="33" borderId="56" xfId="205" applyFont="1" applyFill="1" applyBorder="1" applyAlignment="1">
      <alignment horizontal="center"/>
      <protection/>
    </xf>
    <xf numFmtId="0" fontId="10" fillId="33" borderId="65" xfId="205" applyFont="1" applyFill="1" applyBorder="1" applyAlignment="1">
      <alignment horizontal="center"/>
      <protection/>
    </xf>
    <xf numFmtId="0" fontId="10" fillId="33" borderId="37" xfId="205" applyFont="1" applyFill="1" applyBorder="1" applyAlignment="1">
      <alignment horizontal="center"/>
      <protection/>
    </xf>
    <xf numFmtId="0" fontId="9" fillId="33" borderId="66" xfId="205" applyNumberFormat="1" applyFont="1" applyFill="1" applyBorder="1" applyAlignment="1">
      <alignment horizontal="center"/>
      <protection/>
    </xf>
    <xf numFmtId="0" fontId="10" fillId="33" borderId="20" xfId="205" applyFont="1" applyFill="1" applyBorder="1" applyAlignment="1">
      <alignment horizontal="center"/>
      <protection/>
    </xf>
    <xf numFmtId="0" fontId="10" fillId="33" borderId="31" xfId="205" applyFont="1" applyFill="1" applyBorder="1" applyAlignment="1">
      <alignment horizontal="center"/>
      <protection/>
    </xf>
    <xf numFmtId="0" fontId="10" fillId="33" borderId="34" xfId="205" applyFont="1" applyFill="1" applyBorder="1" applyAlignment="1">
      <alignment horizontal="center"/>
      <protection/>
    </xf>
    <xf numFmtId="0" fontId="10" fillId="33" borderId="43" xfId="205" applyFont="1" applyFill="1" applyBorder="1" applyAlignment="1">
      <alignment horizontal="center"/>
      <protection/>
    </xf>
    <xf numFmtId="0" fontId="10" fillId="33" borderId="19" xfId="205" applyFont="1" applyFill="1" applyBorder="1" applyAlignment="1">
      <alignment horizontal="center"/>
      <protection/>
    </xf>
    <xf numFmtId="0" fontId="10" fillId="33" borderId="44" xfId="205" applyFont="1" applyFill="1" applyBorder="1" applyAlignment="1">
      <alignment horizontal="center"/>
      <protection/>
    </xf>
    <xf numFmtId="0" fontId="10" fillId="33" borderId="35" xfId="205" applyFont="1" applyFill="1" applyBorder="1" applyAlignment="1">
      <alignment horizontal="center"/>
      <protection/>
    </xf>
    <xf numFmtId="0" fontId="10" fillId="0" borderId="67" xfId="205" applyFont="1" applyBorder="1">
      <alignment/>
      <protection/>
    </xf>
    <xf numFmtId="2" fontId="10" fillId="0" borderId="23" xfId="205" applyNumberFormat="1" applyFont="1" applyBorder="1" applyAlignment="1">
      <alignment horizontal="center" vertical="center"/>
      <protection/>
    </xf>
    <xf numFmtId="166" fontId="10" fillId="0" borderId="32" xfId="201" applyNumberFormat="1" applyFont="1" applyBorder="1" applyAlignment="1">
      <alignment horizontal="right" vertical="center"/>
      <protection/>
    </xf>
    <xf numFmtId="166" fontId="10" fillId="0" borderId="34" xfId="201" applyNumberFormat="1" applyFont="1" applyBorder="1" applyAlignment="1">
      <alignment horizontal="right" vertical="center"/>
      <protection/>
    </xf>
    <xf numFmtId="166" fontId="10" fillId="0" borderId="64" xfId="201" applyNumberFormat="1" applyFont="1" applyBorder="1" applyAlignment="1">
      <alignment horizontal="right" vertical="center"/>
      <protection/>
    </xf>
    <xf numFmtId="166" fontId="10" fillId="0" borderId="65" xfId="201" applyNumberFormat="1" applyFont="1" applyBorder="1" applyAlignment="1">
      <alignment horizontal="right" vertical="center"/>
      <protection/>
    </xf>
    <xf numFmtId="166" fontId="10" fillId="0" borderId="65" xfId="201" applyNumberFormat="1" applyFont="1" applyFill="1" applyBorder="1" applyAlignment="1">
      <alignment horizontal="right" vertical="center"/>
      <protection/>
    </xf>
    <xf numFmtId="166" fontId="10" fillId="0" borderId="68" xfId="201" applyNumberFormat="1" applyFont="1" applyBorder="1" applyAlignment="1">
      <alignment horizontal="center" vertical="center"/>
      <protection/>
    </xf>
    <xf numFmtId="0" fontId="10" fillId="0" borderId="66" xfId="205" applyFont="1" applyBorder="1">
      <alignment/>
      <protection/>
    </xf>
    <xf numFmtId="2" fontId="10" fillId="0" borderId="31" xfId="205" applyNumberFormat="1" applyFont="1" applyBorder="1" applyAlignment="1">
      <alignment horizontal="center" vertical="center"/>
      <protection/>
    </xf>
    <xf numFmtId="166" fontId="10" fillId="0" borderId="31" xfId="201" applyNumberFormat="1" applyFont="1" applyBorder="1" applyAlignment="1">
      <alignment horizontal="right" vertical="center"/>
      <protection/>
    </xf>
    <xf numFmtId="166" fontId="10" fillId="0" borderId="32" xfId="201" applyNumberFormat="1" applyFont="1" applyFill="1" applyBorder="1" applyAlignment="1">
      <alignment horizontal="right" vertical="center"/>
      <protection/>
    </xf>
    <xf numFmtId="166" fontId="10" fillId="0" borderId="46" xfId="201" applyNumberFormat="1" applyFont="1" applyBorder="1" applyAlignment="1">
      <alignment horizontal="center" vertical="center"/>
      <protection/>
    </xf>
    <xf numFmtId="0" fontId="9" fillId="0" borderId="67" xfId="205" applyFont="1" applyBorder="1">
      <alignment/>
      <protection/>
    </xf>
    <xf numFmtId="2" fontId="9" fillId="0" borderId="23" xfId="205" applyNumberFormat="1" applyFont="1" applyBorder="1" applyAlignment="1">
      <alignment horizontal="center" vertical="center"/>
      <protection/>
    </xf>
    <xf numFmtId="166" fontId="9" fillId="0" borderId="65" xfId="201" applyNumberFormat="1" applyFont="1" applyBorder="1" applyAlignment="1">
      <alignment horizontal="right" vertical="center"/>
      <protection/>
    </xf>
    <xf numFmtId="166" fontId="9" fillId="0" borderId="53" xfId="201" applyNumberFormat="1" applyFont="1" applyBorder="1" applyAlignment="1">
      <alignment horizontal="right" vertical="center"/>
      <protection/>
    </xf>
    <xf numFmtId="166" fontId="9" fillId="0" borderId="47" xfId="201" applyNumberFormat="1" applyFont="1" applyBorder="1" applyAlignment="1">
      <alignment horizontal="right" vertical="center"/>
      <protection/>
    </xf>
    <xf numFmtId="166" fontId="9" fillId="0" borderId="0" xfId="201" applyNumberFormat="1" applyFont="1" applyBorder="1" applyAlignment="1">
      <alignment horizontal="right" vertical="center"/>
      <protection/>
    </xf>
    <xf numFmtId="166" fontId="9" fillId="0" borderId="0" xfId="201" applyNumberFormat="1" applyFont="1" applyFill="1" applyBorder="1" applyAlignment="1">
      <alignment horizontal="right" vertical="center"/>
      <protection/>
    </xf>
    <xf numFmtId="166" fontId="9" fillId="0" borderId="25" xfId="201" applyNumberFormat="1" applyFont="1" applyBorder="1" applyAlignment="1">
      <alignment horizontal="center" vertical="center"/>
      <protection/>
    </xf>
    <xf numFmtId="166" fontId="9" fillId="0" borderId="24" xfId="201" applyNumberFormat="1" applyFont="1" applyBorder="1" applyAlignment="1">
      <alignment horizontal="right" vertical="center"/>
      <protection/>
    </xf>
    <xf numFmtId="166" fontId="9" fillId="0" borderId="44" xfId="201" applyNumberFormat="1" applyFont="1" applyBorder="1" applyAlignment="1">
      <alignment horizontal="right" vertical="center"/>
      <protection/>
    </xf>
    <xf numFmtId="166" fontId="9" fillId="0" borderId="36" xfId="201" applyNumberFormat="1" applyFont="1" applyBorder="1" applyAlignment="1">
      <alignment horizontal="right" vertical="center"/>
      <protection/>
    </xf>
    <xf numFmtId="2" fontId="10" fillId="0" borderId="20" xfId="205" applyNumberFormat="1" applyFont="1" applyBorder="1" applyAlignment="1">
      <alignment horizontal="center" vertical="center"/>
      <protection/>
    </xf>
    <xf numFmtId="166" fontId="9" fillId="0" borderId="64" xfId="201" applyNumberFormat="1" applyFont="1" applyBorder="1" applyAlignment="1">
      <alignment horizontal="right" vertical="center"/>
      <protection/>
    </xf>
    <xf numFmtId="166" fontId="9" fillId="0" borderId="65" xfId="201" applyNumberFormat="1" applyFont="1" applyFill="1" applyBorder="1" applyAlignment="1">
      <alignment horizontal="right" vertical="center"/>
      <protection/>
    </xf>
    <xf numFmtId="166" fontId="9" fillId="0" borderId="68" xfId="201" applyNumberFormat="1" applyFont="1" applyBorder="1" applyAlignment="1">
      <alignment horizontal="center" vertical="center"/>
      <protection/>
    </xf>
    <xf numFmtId="166" fontId="9" fillId="0" borderId="43" xfId="201" applyNumberFormat="1" applyFont="1" applyBorder="1" applyAlignment="1">
      <alignment horizontal="right" vertical="center"/>
      <protection/>
    </xf>
    <xf numFmtId="166" fontId="9" fillId="0" borderId="44" xfId="201" applyNumberFormat="1" applyFont="1" applyFill="1" applyBorder="1" applyAlignment="1">
      <alignment horizontal="right" vertical="center"/>
      <protection/>
    </xf>
    <xf numFmtId="166" fontId="9" fillId="0" borderId="48" xfId="201" applyNumberFormat="1" applyFont="1" applyBorder="1" applyAlignment="1">
      <alignment horizontal="center" vertical="center"/>
      <protection/>
    </xf>
    <xf numFmtId="166" fontId="10" fillId="0" borderId="32" xfId="201" applyNumberFormat="1" applyFont="1" applyBorder="1" applyAlignment="1">
      <alignment vertical="center"/>
      <protection/>
    </xf>
    <xf numFmtId="166" fontId="10" fillId="0" borderId="34" xfId="201" applyNumberFormat="1" applyFont="1" applyBorder="1" applyAlignment="1">
      <alignment vertical="center"/>
      <protection/>
    </xf>
    <xf numFmtId="166" fontId="10" fillId="0" borderId="47" xfId="201" applyNumberFormat="1" applyFont="1" applyBorder="1" applyAlignment="1">
      <alignment horizontal="right" vertical="center"/>
      <protection/>
    </xf>
    <xf numFmtId="166" fontId="10" fillId="0" borderId="0" xfId="201" applyNumberFormat="1" applyFont="1" applyBorder="1" applyAlignment="1">
      <alignment horizontal="right" vertical="center"/>
      <protection/>
    </xf>
    <xf numFmtId="166" fontId="10" fillId="0" borderId="0" xfId="201" applyNumberFormat="1" applyFont="1" applyFill="1" applyBorder="1" applyAlignment="1">
      <alignment horizontal="right" vertical="center"/>
      <protection/>
    </xf>
    <xf numFmtId="166" fontId="10" fillId="0" borderId="25" xfId="201" applyNumberFormat="1" applyFont="1" applyBorder="1" applyAlignment="1">
      <alignment horizontal="center" vertical="center"/>
      <protection/>
    </xf>
    <xf numFmtId="0" fontId="10" fillId="0" borderId="0" xfId="205" applyFont="1">
      <alignment/>
      <protection/>
    </xf>
    <xf numFmtId="166" fontId="9" fillId="0" borderId="65" xfId="201" applyNumberFormat="1" applyFont="1" applyBorder="1" applyAlignment="1">
      <alignment vertical="center"/>
      <protection/>
    </xf>
    <xf numFmtId="166" fontId="9" fillId="0" borderId="53" xfId="201" applyNumberFormat="1" applyFont="1" applyBorder="1" applyAlignment="1">
      <alignment vertical="center"/>
      <protection/>
    </xf>
    <xf numFmtId="166" fontId="9" fillId="0" borderId="0" xfId="201" applyNumberFormat="1" applyFont="1" applyBorder="1" applyAlignment="1">
      <alignment vertical="center"/>
      <protection/>
    </xf>
    <xf numFmtId="166" fontId="9" fillId="0" borderId="24" xfId="201" applyNumberFormat="1" applyFont="1" applyBorder="1" applyAlignment="1">
      <alignment vertical="center"/>
      <protection/>
    </xf>
    <xf numFmtId="0" fontId="9" fillId="0" borderId="69" xfId="205" applyFont="1" applyBorder="1">
      <alignment/>
      <protection/>
    </xf>
    <xf numFmtId="2" fontId="9" fillId="0" borderId="55" xfId="205" applyNumberFormat="1" applyFont="1" applyBorder="1" applyAlignment="1">
      <alignment horizontal="center" vertical="center"/>
      <protection/>
    </xf>
    <xf numFmtId="166" fontId="9" fillId="0" borderId="33" xfId="201" applyNumberFormat="1" applyFont="1" applyBorder="1" applyAlignment="1">
      <alignment horizontal="right" vertical="center"/>
      <protection/>
    </xf>
    <xf numFmtId="166" fontId="9" fillId="0" borderId="33" xfId="201" applyNumberFormat="1" applyFont="1" applyBorder="1" applyAlignment="1">
      <alignment vertical="center"/>
      <protection/>
    </xf>
    <xf numFmtId="166" fontId="9" fillId="0" borderId="50" xfId="201" applyNumberFormat="1" applyFont="1" applyBorder="1" applyAlignment="1">
      <alignment vertical="center"/>
      <protection/>
    </xf>
    <xf numFmtId="166" fontId="9" fillId="0" borderId="51" xfId="201" applyNumberFormat="1" applyFont="1" applyBorder="1" applyAlignment="1">
      <alignment horizontal="right" vertical="center"/>
      <protection/>
    </xf>
    <xf numFmtId="166" fontId="9" fillId="0" borderId="33" xfId="201" applyNumberFormat="1" applyFont="1" applyFill="1" applyBorder="1" applyAlignment="1">
      <alignment horizontal="right" vertical="center"/>
      <protection/>
    </xf>
    <xf numFmtId="166" fontId="9" fillId="0" borderId="52" xfId="201" applyNumberFormat="1" applyFont="1" applyBorder="1" applyAlignment="1">
      <alignment horizontal="center" vertical="center"/>
      <protection/>
    </xf>
    <xf numFmtId="0" fontId="9" fillId="0" borderId="0" xfId="205" applyFont="1" applyBorder="1">
      <alignment/>
      <protection/>
    </xf>
    <xf numFmtId="0" fontId="10" fillId="0" borderId="0" xfId="205" applyFont="1" applyAlignment="1">
      <alignment horizontal="center"/>
      <protection/>
    </xf>
    <xf numFmtId="0" fontId="10" fillId="33" borderId="54" xfId="205" applyFont="1" applyFill="1" applyBorder="1" applyAlignment="1">
      <alignment horizontal="center"/>
      <protection/>
    </xf>
    <xf numFmtId="1" fontId="10" fillId="33" borderId="20" xfId="205" applyNumberFormat="1" applyFont="1" applyFill="1" applyBorder="1" applyAlignment="1" quotePrefix="1">
      <alignment horizontal="center"/>
      <protection/>
    </xf>
    <xf numFmtId="0" fontId="10" fillId="0" borderId="42" xfId="205" applyFont="1" applyBorder="1" applyAlignment="1">
      <alignment horizontal="center" vertical="center"/>
      <protection/>
    </xf>
    <xf numFmtId="0" fontId="10" fillId="0" borderId="44" xfId="205" applyFont="1" applyBorder="1" applyAlignment="1">
      <alignment vertical="center"/>
      <protection/>
    </xf>
    <xf numFmtId="166" fontId="10" fillId="0" borderId="19" xfId="205" applyNumberFormat="1" applyFont="1" applyBorder="1" applyAlignment="1">
      <alignment vertical="center"/>
      <protection/>
    </xf>
    <xf numFmtId="166" fontId="31" fillId="0" borderId="20" xfId="0" applyNumberFormat="1" applyFont="1" applyBorder="1" applyAlignment="1">
      <alignment horizontal="center" vertical="center"/>
    </xf>
    <xf numFmtId="166" fontId="6" fillId="0" borderId="70" xfId="205" applyNumberFormat="1" applyFont="1" applyBorder="1" applyAlignment="1">
      <alignment horizontal="center" vertical="center"/>
      <protection/>
    </xf>
    <xf numFmtId="166" fontId="6" fillId="0" borderId="71" xfId="205" applyNumberFormat="1" applyFont="1" applyBorder="1" applyAlignment="1">
      <alignment horizontal="center" vertical="center"/>
      <protection/>
    </xf>
    <xf numFmtId="166" fontId="6" fillId="0" borderId="72" xfId="205" applyNumberFormat="1" applyFont="1" applyBorder="1" applyAlignment="1">
      <alignment horizontal="center" vertical="center"/>
      <protection/>
    </xf>
    <xf numFmtId="0" fontId="10" fillId="0" borderId="22" xfId="205" applyFont="1" applyBorder="1" applyAlignment="1">
      <alignment horizontal="center" vertical="center"/>
      <protection/>
    </xf>
    <xf numFmtId="0" fontId="10" fillId="0" borderId="0" xfId="205" applyFont="1" applyBorder="1" applyAlignment="1">
      <alignment vertical="center"/>
      <protection/>
    </xf>
    <xf numFmtId="166" fontId="10" fillId="0" borderId="23" xfId="205" applyNumberFormat="1" applyFont="1" applyBorder="1" applyAlignment="1">
      <alignment vertical="center"/>
      <protection/>
    </xf>
    <xf numFmtId="166" fontId="31" fillId="0" borderId="56" xfId="0" applyNumberFormat="1" applyFont="1" applyBorder="1" applyAlignment="1">
      <alignment horizontal="center"/>
    </xf>
    <xf numFmtId="166" fontId="31" fillId="0" borderId="23" xfId="0" applyNumberFormat="1" applyFont="1" applyBorder="1" applyAlignment="1">
      <alignment horizontal="center"/>
    </xf>
    <xf numFmtId="166" fontId="31" fillId="0" borderId="53" xfId="0" applyNumberFormat="1" applyFont="1" applyBorder="1" applyAlignment="1">
      <alignment horizontal="center"/>
    </xf>
    <xf numFmtId="166" fontId="6" fillId="0" borderId="0" xfId="205" applyNumberFormat="1" applyFont="1" applyBorder="1" applyAlignment="1">
      <alignment horizontal="center"/>
      <protection/>
    </xf>
    <xf numFmtId="166" fontId="6" fillId="0" borderId="25" xfId="205" applyNumberFormat="1" applyFont="1" applyBorder="1" applyAlignment="1">
      <alignment horizontal="center"/>
      <protection/>
    </xf>
    <xf numFmtId="0" fontId="10" fillId="0" borderId="22" xfId="205" applyFont="1" applyBorder="1" applyAlignment="1">
      <alignment vertical="center"/>
      <protection/>
    </xf>
    <xf numFmtId="0" fontId="9" fillId="0" borderId="0" xfId="205" applyFont="1" applyBorder="1" applyAlignment="1">
      <alignment vertical="center"/>
      <protection/>
    </xf>
    <xf numFmtId="166" fontId="9" fillId="0" borderId="23" xfId="205" applyNumberFormat="1" applyFont="1" applyBorder="1" applyAlignment="1">
      <alignment vertical="center"/>
      <protection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3" fillId="0" borderId="0" xfId="205" applyNumberFormat="1" applyFont="1" applyBorder="1" applyAlignment="1">
      <alignment horizontal="center"/>
      <protection/>
    </xf>
    <xf numFmtId="166" fontId="3" fillId="0" borderId="25" xfId="205" applyNumberFormat="1" applyFont="1" applyBorder="1" applyAlignment="1">
      <alignment horizontal="center"/>
      <protection/>
    </xf>
    <xf numFmtId="166" fontId="10" fillId="0" borderId="23" xfId="206" applyNumberFormat="1" applyFont="1" applyBorder="1" applyAlignment="1">
      <alignment vertical="center"/>
      <protection/>
    </xf>
    <xf numFmtId="166" fontId="31" fillId="0" borderId="24" xfId="0" applyNumberFormat="1" applyFont="1" applyBorder="1" applyAlignment="1">
      <alignment horizontal="center"/>
    </xf>
    <xf numFmtId="166" fontId="9" fillId="0" borderId="23" xfId="206" applyNumberFormat="1" applyFont="1" applyBorder="1" applyAlignment="1">
      <alignment vertical="center"/>
      <protection/>
    </xf>
    <xf numFmtId="2" fontId="9" fillId="0" borderId="0" xfId="205" applyNumberFormat="1" applyFont="1">
      <alignment/>
      <protection/>
    </xf>
    <xf numFmtId="166" fontId="31" fillId="0" borderId="23" xfId="0" applyNumberFormat="1" applyFont="1" applyFill="1" applyBorder="1" applyAlignment="1">
      <alignment horizontal="center"/>
    </xf>
    <xf numFmtId="166" fontId="31" fillId="0" borderId="24" xfId="0" applyNumberFormat="1" applyFont="1" applyFill="1" applyBorder="1" applyAlignment="1">
      <alignment horizontal="center"/>
    </xf>
    <xf numFmtId="166" fontId="6" fillId="0" borderId="0" xfId="205" applyNumberFormat="1" applyFont="1" applyFill="1" applyBorder="1" applyAlignment="1">
      <alignment horizontal="center"/>
      <protection/>
    </xf>
    <xf numFmtId="166" fontId="6" fillId="0" borderId="25" xfId="205" applyNumberFormat="1" applyFont="1" applyFill="1" applyBorder="1" applyAlignment="1">
      <alignment horizontal="center"/>
      <protection/>
    </xf>
    <xf numFmtId="166" fontId="79" fillId="0" borderId="25" xfId="205" applyNumberFormat="1" applyFont="1" applyBorder="1" applyAlignment="1">
      <alignment horizontal="center"/>
      <protection/>
    </xf>
    <xf numFmtId="0" fontId="10" fillId="0" borderId="22" xfId="205" applyFont="1" applyBorder="1" applyAlignment="1">
      <alignment horizontal="center"/>
      <protection/>
    </xf>
    <xf numFmtId="0" fontId="9" fillId="0" borderId="22" xfId="205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10" fillId="0" borderId="49" xfId="205" applyFont="1" applyBorder="1">
      <alignment/>
      <protection/>
    </xf>
    <xf numFmtId="0" fontId="9" fillId="0" borderId="51" xfId="205" applyFont="1" applyBorder="1" applyAlignment="1">
      <alignment vertical="center"/>
      <protection/>
    </xf>
    <xf numFmtId="166" fontId="9" fillId="0" borderId="55" xfId="205" applyNumberFormat="1" applyFont="1" applyBorder="1" applyAlignment="1">
      <alignment vertical="center"/>
      <protection/>
    </xf>
    <xf numFmtId="166" fontId="0" fillId="0" borderId="55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66" fontId="0" fillId="0" borderId="55" xfId="0" applyNumberFormat="1" applyFont="1" applyBorder="1" applyAlignment="1">
      <alignment horizontal="center"/>
    </xf>
    <xf numFmtId="166" fontId="3" fillId="0" borderId="33" xfId="205" applyNumberFormat="1" applyFont="1" applyBorder="1" applyAlignment="1">
      <alignment horizontal="center"/>
      <protection/>
    </xf>
    <xf numFmtId="166" fontId="3" fillId="0" borderId="52" xfId="205" applyNumberFormat="1" applyFont="1" applyBorder="1" applyAlignment="1">
      <alignment horizontal="center"/>
      <protection/>
    </xf>
    <xf numFmtId="0" fontId="9" fillId="0" borderId="0" xfId="205" applyFont="1" applyAlignment="1">
      <alignment horizontal="center"/>
      <protection/>
    </xf>
    <xf numFmtId="0" fontId="16" fillId="0" borderId="0" xfId="120" applyFont="1">
      <alignment/>
      <protection/>
    </xf>
    <xf numFmtId="0" fontId="10" fillId="0" borderId="33" xfId="120" applyFont="1" applyBorder="1" applyAlignment="1">
      <alignment horizontal="center"/>
      <protection/>
    </xf>
    <xf numFmtId="0" fontId="9" fillId="0" borderId="0" xfId="120" applyFont="1">
      <alignment/>
      <protection/>
    </xf>
    <xf numFmtId="49" fontId="10" fillId="33" borderId="20" xfId="120" applyNumberFormat="1" applyFont="1" applyFill="1" applyBorder="1" applyAlignment="1">
      <alignment horizontal="center"/>
      <protection/>
    </xf>
    <xf numFmtId="0" fontId="10" fillId="0" borderId="0" xfId="120" applyFont="1">
      <alignment/>
      <protection/>
    </xf>
    <xf numFmtId="0" fontId="10" fillId="36" borderId="0" xfId="120" applyFont="1" applyFill="1" applyBorder="1">
      <alignment/>
      <protection/>
    </xf>
    <xf numFmtId="49" fontId="10" fillId="33" borderId="34" xfId="120" applyNumberFormat="1" applyFont="1" applyFill="1" applyBorder="1" applyAlignment="1">
      <alignment horizontal="centerContinuous"/>
      <protection/>
    </xf>
    <xf numFmtId="49" fontId="10" fillId="33" borderId="35" xfId="120" applyNumberFormat="1" applyFont="1" applyFill="1" applyBorder="1" applyAlignment="1">
      <alignment horizontal="center"/>
      <protection/>
    </xf>
    <xf numFmtId="0" fontId="10" fillId="0" borderId="73" xfId="120" applyFont="1" applyBorder="1" applyAlignment="1" applyProtection="1">
      <alignment horizontal="left" vertical="center"/>
      <protection/>
    </xf>
    <xf numFmtId="166" fontId="10" fillId="0" borderId="56" xfId="120" applyNumberFormat="1" applyFont="1" applyBorder="1" applyAlignment="1" applyProtection="1">
      <alignment horizontal="right" vertical="center"/>
      <protection/>
    </xf>
    <xf numFmtId="0" fontId="10" fillId="0" borderId="56" xfId="120" applyFont="1" applyBorder="1" applyAlignment="1" applyProtection="1">
      <alignment horizontal="right" vertical="center"/>
      <protection/>
    </xf>
    <xf numFmtId="0" fontId="10" fillId="0" borderId="0" xfId="120" applyFont="1" applyAlignment="1">
      <alignment vertical="center"/>
      <protection/>
    </xf>
    <xf numFmtId="0" fontId="9" fillId="0" borderId="22" xfId="120" applyFont="1" applyBorder="1" applyAlignment="1" applyProtection="1">
      <alignment horizontal="left" vertical="center"/>
      <protection/>
    </xf>
    <xf numFmtId="166" fontId="9" fillId="0" borderId="23" xfId="120" applyNumberFormat="1" applyFont="1" applyBorder="1" applyAlignment="1" applyProtection="1">
      <alignment horizontal="right" vertical="center"/>
      <protection/>
    </xf>
    <xf numFmtId="0" fontId="9" fillId="0" borderId="23" xfId="120" applyFont="1" applyBorder="1" applyAlignment="1" applyProtection="1">
      <alignment horizontal="right" vertical="center"/>
      <protection/>
    </xf>
    <xf numFmtId="0" fontId="9" fillId="0" borderId="0" xfId="120" applyFont="1" applyAlignment="1">
      <alignment vertical="center"/>
      <protection/>
    </xf>
    <xf numFmtId="0" fontId="21" fillId="0" borderId="0" xfId="120" applyFont="1" applyAlignment="1">
      <alignment vertical="center"/>
      <protection/>
    </xf>
    <xf numFmtId="166" fontId="21" fillId="0" borderId="23" xfId="120" applyNumberFormat="1" applyFont="1" applyBorder="1" applyAlignment="1" applyProtection="1">
      <alignment horizontal="right" vertical="center"/>
      <protection/>
    </xf>
    <xf numFmtId="0" fontId="9" fillId="0" borderId="42" xfId="120" applyFont="1" applyBorder="1" applyAlignment="1" applyProtection="1">
      <alignment horizontal="left" vertical="center"/>
      <protection/>
    </xf>
    <xf numFmtId="166" fontId="9" fillId="0" borderId="19" xfId="120" applyNumberFormat="1" applyFont="1" applyBorder="1" applyAlignment="1" applyProtection="1">
      <alignment horizontal="right" vertical="center"/>
      <protection/>
    </xf>
    <xf numFmtId="166" fontId="21" fillId="0" borderId="19" xfId="120" applyNumberFormat="1" applyFont="1" applyBorder="1" applyAlignment="1" applyProtection="1">
      <alignment horizontal="right" vertical="center"/>
      <protection/>
    </xf>
    <xf numFmtId="0" fontId="10" fillId="0" borderId="22" xfId="120" applyFont="1" applyBorder="1" applyAlignment="1" applyProtection="1">
      <alignment horizontal="left" vertical="center"/>
      <protection/>
    </xf>
    <xf numFmtId="166" fontId="10" fillId="0" borderId="23" xfId="120" applyNumberFormat="1" applyFont="1" applyBorder="1" applyAlignment="1" applyProtection="1">
      <alignment horizontal="right" vertical="center"/>
      <protection/>
    </xf>
    <xf numFmtId="0" fontId="10" fillId="0" borderId="45" xfId="120" applyFont="1" applyBorder="1" applyAlignment="1" applyProtection="1">
      <alignment horizontal="left" vertical="center"/>
      <protection/>
    </xf>
    <xf numFmtId="166" fontId="10" fillId="0" borderId="20" xfId="120" applyNumberFormat="1" applyFont="1" applyBorder="1" applyAlignment="1" applyProtection="1">
      <alignment horizontal="right" vertical="center"/>
      <protection/>
    </xf>
    <xf numFmtId="0" fontId="10" fillId="0" borderId="20" xfId="120" applyFont="1" applyBorder="1" applyAlignment="1" applyProtection="1">
      <alignment horizontal="right" vertical="center"/>
      <protection/>
    </xf>
    <xf numFmtId="0" fontId="10" fillId="0" borderId="23" xfId="120" applyFont="1" applyBorder="1" applyAlignment="1" applyProtection="1">
      <alignment horizontal="right" vertical="center"/>
      <protection/>
    </xf>
    <xf numFmtId="166" fontId="9" fillId="0" borderId="0" xfId="120" applyNumberFormat="1" applyFont="1" applyAlignment="1">
      <alignment vertical="center"/>
      <protection/>
    </xf>
    <xf numFmtId="0" fontId="9" fillId="0" borderId="19" xfId="120" applyFont="1" applyBorder="1" applyAlignment="1" applyProtection="1">
      <alignment horizontal="right" vertical="center"/>
      <protection/>
    </xf>
    <xf numFmtId="0" fontId="10" fillId="0" borderId="45" xfId="120" applyFont="1" applyBorder="1" applyAlignment="1" applyProtection="1">
      <alignment vertical="center"/>
      <protection/>
    </xf>
    <xf numFmtId="0" fontId="9" fillId="0" borderId="0" xfId="120" applyFont="1" applyBorder="1" applyAlignment="1">
      <alignment vertical="center"/>
      <protection/>
    </xf>
    <xf numFmtId="0" fontId="9" fillId="0" borderId="49" xfId="120" applyFont="1" applyBorder="1" applyAlignment="1" applyProtection="1">
      <alignment horizontal="left" vertical="center"/>
      <protection/>
    </xf>
    <xf numFmtId="166" fontId="9" fillId="0" borderId="55" xfId="120" applyNumberFormat="1" applyFont="1" applyBorder="1" applyAlignment="1" applyProtection="1">
      <alignment horizontal="right" vertical="center"/>
      <protection/>
    </xf>
    <xf numFmtId="0" fontId="9" fillId="0" borderId="0" xfId="120" applyFont="1" applyBorder="1" applyAlignment="1" applyProtection="1">
      <alignment horizontal="left" vertical="center"/>
      <protection/>
    </xf>
    <xf numFmtId="166" fontId="9" fillId="0" borderId="0" xfId="120" applyNumberFormat="1" applyFont="1" applyBorder="1" applyAlignment="1" applyProtection="1">
      <alignment horizontal="right" vertical="center"/>
      <protection/>
    </xf>
    <xf numFmtId="0" fontId="9" fillId="0" borderId="0" xfId="120" applyFont="1" applyBorder="1" applyAlignment="1" applyProtection="1">
      <alignment horizontal="right" vertical="center"/>
      <protection/>
    </xf>
    <xf numFmtId="0" fontId="20" fillId="0" borderId="0" xfId="120" applyFont="1" applyBorder="1" applyAlignment="1" applyProtection="1">
      <alignment vertical="justify" wrapText="1"/>
      <protection/>
    </xf>
    <xf numFmtId="0" fontId="9" fillId="0" borderId="0" xfId="120" applyFont="1" applyBorder="1" quotePrefix="1">
      <alignment/>
      <protection/>
    </xf>
    <xf numFmtId="0" fontId="20" fillId="0" borderId="0" xfId="120" applyFont="1" applyAlignment="1">
      <alignment horizontal="left"/>
      <protection/>
    </xf>
    <xf numFmtId="0" fontId="20" fillId="0" borderId="0" xfId="120" applyFont="1" applyBorder="1" applyAlignment="1">
      <alignment horizontal="left"/>
      <protection/>
    </xf>
    <xf numFmtId="0" fontId="20" fillId="0" borderId="0" xfId="120" applyFont="1" applyBorder="1">
      <alignment/>
      <protection/>
    </xf>
    <xf numFmtId="0" fontId="20" fillId="0" borderId="0" xfId="120" applyFont="1">
      <alignment/>
      <protection/>
    </xf>
    <xf numFmtId="0" fontId="9" fillId="0" borderId="0" xfId="120" applyFont="1" applyBorder="1">
      <alignment/>
      <protection/>
    </xf>
    <xf numFmtId="0" fontId="20" fillId="0" borderId="0" xfId="120" applyFont="1" applyAlignment="1" applyProtection="1">
      <alignment horizontal="left"/>
      <protection/>
    </xf>
    <xf numFmtId="0" fontId="9" fillId="0" borderId="0" xfId="120" applyFont="1" applyAlignment="1" applyProtection="1">
      <alignment horizontal="left"/>
      <protection/>
    </xf>
    <xf numFmtId="0" fontId="5" fillId="0" borderId="0" xfId="120" applyFont="1">
      <alignment/>
      <protection/>
    </xf>
    <xf numFmtId="0" fontId="3" fillId="0" borderId="0" xfId="120" applyFont="1">
      <alignment/>
      <protection/>
    </xf>
    <xf numFmtId="0" fontId="23" fillId="36" borderId="56" xfId="120" applyFont="1" applyFill="1" applyBorder="1" applyAlignment="1">
      <alignment horizontal="center"/>
      <protection/>
    </xf>
    <xf numFmtId="0" fontId="10" fillId="36" borderId="64" xfId="120" applyFont="1" applyFill="1" applyBorder="1">
      <alignment/>
      <protection/>
    </xf>
    <xf numFmtId="49" fontId="10" fillId="36" borderId="20" xfId="120" applyNumberFormat="1" applyFont="1" applyFill="1" applyBorder="1" applyAlignment="1">
      <alignment horizontal="center"/>
      <protection/>
    </xf>
    <xf numFmtId="0" fontId="10" fillId="36" borderId="65" xfId="120" applyFont="1" applyFill="1" applyBorder="1">
      <alignment/>
      <protection/>
    </xf>
    <xf numFmtId="0" fontId="10" fillId="36" borderId="53" xfId="120" applyFont="1" applyFill="1" applyBorder="1">
      <alignment/>
      <protection/>
    </xf>
    <xf numFmtId="0" fontId="23" fillId="36" borderId="74" xfId="120" applyFont="1" applyFill="1" applyBorder="1" applyAlignment="1">
      <alignment horizontal="center"/>
      <protection/>
    </xf>
    <xf numFmtId="0" fontId="23" fillId="36" borderId="74" xfId="120" applyFont="1" applyFill="1" applyBorder="1" applyAlignment="1" quotePrefix="1">
      <alignment horizontal="center"/>
      <protection/>
    </xf>
    <xf numFmtId="0" fontId="23" fillId="36" borderId="75" xfId="120" applyFont="1" applyFill="1" applyBorder="1" applyAlignment="1">
      <alignment horizontal="center"/>
      <protection/>
    </xf>
    <xf numFmtId="0" fontId="9" fillId="0" borderId="76" xfId="120" applyFont="1" applyBorder="1">
      <alignment/>
      <protection/>
    </xf>
    <xf numFmtId="166" fontId="9" fillId="0" borderId="23" xfId="120" applyNumberFormat="1" applyFont="1" applyBorder="1">
      <alignment/>
      <protection/>
    </xf>
    <xf numFmtId="166" fontId="9" fillId="0" borderId="23" xfId="120" applyNumberFormat="1" applyFont="1" applyFill="1" applyBorder="1" applyAlignment="1">
      <alignment horizontal="right"/>
      <protection/>
    </xf>
    <xf numFmtId="167" fontId="9" fillId="0" borderId="23" xfId="120" applyNumberFormat="1" applyFont="1" applyBorder="1" applyAlignment="1">
      <alignment horizontal="center"/>
      <protection/>
    </xf>
    <xf numFmtId="166" fontId="9" fillId="0" borderId="23" xfId="120" applyNumberFormat="1" applyFont="1" applyBorder="1" applyAlignment="1">
      <alignment horizontal="center"/>
      <protection/>
    </xf>
    <xf numFmtId="166" fontId="9" fillId="0" borderId="77" xfId="120" applyNumberFormat="1" applyFont="1" applyBorder="1" applyAlignment="1">
      <alignment horizontal="center"/>
      <protection/>
    </xf>
    <xf numFmtId="166" fontId="9" fillId="0" borderId="23" xfId="120" applyNumberFormat="1" applyFont="1" applyBorder="1" applyAlignment="1">
      <alignment horizontal="right"/>
      <protection/>
    </xf>
    <xf numFmtId="167" fontId="9" fillId="0" borderId="23" xfId="120" applyNumberFormat="1" applyFont="1" applyBorder="1" applyAlignment="1" quotePrefix="1">
      <alignment horizontal="center"/>
      <protection/>
    </xf>
    <xf numFmtId="0" fontId="10" fillId="0" borderId="78" xfId="120" applyFont="1" applyBorder="1">
      <alignment/>
      <protection/>
    </xf>
    <xf numFmtId="166" fontId="10" fillId="0" borderId="79" xfId="120" applyNumberFormat="1" applyFont="1" applyBorder="1">
      <alignment/>
      <protection/>
    </xf>
    <xf numFmtId="166" fontId="10" fillId="0" borderId="79" xfId="120" applyNumberFormat="1" applyFont="1" applyBorder="1" applyAlignment="1">
      <alignment horizontal="right"/>
      <protection/>
    </xf>
    <xf numFmtId="167" fontId="10" fillId="0" borderId="79" xfId="120" applyNumberFormat="1" applyFont="1" applyBorder="1" applyAlignment="1">
      <alignment horizontal="center"/>
      <protection/>
    </xf>
    <xf numFmtId="166" fontId="10" fillId="0" borderId="79" xfId="120" applyNumberFormat="1" applyFont="1" applyBorder="1" applyAlignment="1">
      <alignment horizontal="center"/>
      <protection/>
    </xf>
    <xf numFmtId="166" fontId="10" fillId="0" borderId="80" xfId="120" applyNumberFormat="1" applyFont="1" applyBorder="1" applyAlignment="1">
      <alignment horizontal="center"/>
      <protection/>
    </xf>
    <xf numFmtId="166" fontId="3" fillId="0" borderId="0" xfId="120" applyNumberFormat="1" applyFont="1">
      <alignment/>
      <protection/>
    </xf>
    <xf numFmtId="0" fontId="0" fillId="0" borderId="0" xfId="120" applyFill="1">
      <alignment/>
      <protection/>
    </xf>
    <xf numFmtId="0" fontId="0" fillId="0" borderId="0" xfId="120">
      <alignment/>
      <protection/>
    </xf>
    <xf numFmtId="0" fontId="10" fillId="33" borderId="54" xfId="120" applyFont="1" applyFill="1" applyBorder="1" applyAlignment="1">
      <alignment horizontal="center" vertical="center"/>
      <protection/>
    </xf>
    <xf numFmtId="0" fontId="10" fillId="33" borderId="23" xfId="120" applyFont="1" applyFill="1" applyBorder="1" applyAlignment="1">
      <alignment horizontal="center" vertical="center"/>
      <protection/>
    </xf>
    <xf numFmtId="0" fontId="10" fillId="33" borderId="23" xfId="120" applyFont="1" applyFill="1" applyBorder="1" applyAlignment="1" applyProtection="1">
      <alignment horizontal="center"/>
      <protection locked="0"/>
    </xf>
    <xf numFmtId="0" fontId="10" fillId="33" borderId="20" xfId="120" applyFont="1" applyFill="1" applyBorder="1" applyAlignment="1">
      <alignment horizontal="center"/>
      <protection/>
    </xf>
    <xf numFmtId="0" fontId="10" fillId="33" borderId="21" xfId="120" applyFont="1" applyFill="1" applyBorder="1" applyAlignment="1">
      <alignment horizontal="center"/>
      <protection/>
    </xf>
    <xf numFmtId="1" fontId="10" fillId="0" borderId="73" xfId="120" applyNumberFormat="1" applyFont="1" applyBorder="1" applyAlignment="1" applyProtection="1">
      <alignment horizontal="center"/>
      <protection locked="0"/>
    </xf>
    <xf numFmtId="0" fontId="10" fillId="0" borderId="64" xfId="120" applyFont="1" applyBorder="1" applyAlignment="1" applyProtection="1">
      <alignment horizontal="left"/>
      <protection locked="0"/>
    </xf>
    <xf numFmtId="164" fontId="10" fillId="0" borderId="56" xfId="120" applyNumberFormat="1" applyFont="1" applyBorder="1" applyAlignment="1" applyProtection="1">
      <alignment horizontal="right"/>
      <protection locked="0"/>
    </xf>
    <xf numFmtId="164" fontId="10" fillId="0" borderId="37" xfId="120" applyNumberFormat="1" applyFont="1" applyBorder="1" applyAlignment="1" applyProtection="1">
      <alignment horizontal="right"/>
      <protection locked="0"/>
    </xf>
    <xf numFmtId="164" fontId="0" fillId="0" borderId="0" xfId="120" applyNumberFormat="1">
      <alignment/>
      <protection/>
    </xf>
    <xf numFmtId="164" fontId="17" fillId="34" borderId="0" xfId="120" applyNumberFormat="1" applyFont="1" applyFill="1" applyBorder="1" applyAlignment="1" applyProtection="1">
      <alignment horizontal="right"/>
      <protection/>
    </xf>
    <xf numFmtId="164" fontId="0" fillId="0" borderId="0" xfId="120" applyNumberFormat="1" applyBorder="1">
      <alignment/>
      <protection/>
    </xf>
    <xf numFmtId="0" fontId="6" fillId="0" borderId="0" xfId="120" applyFont="1" applyBorder="1" applyAlignment="1" applyProtection="1">
      <alignment horizontal="left"/>
      <protection/>
    </xf>
    <xf numFmtId="1" fontId="21" fillId="0" borderId="22" xfId="120" applyNumberFormat="1" applyFont="1" applyBorder="1" applyAlignment="1" applyProtection="1">
      <alignment horizontal="center"/>
      <protection locked="0"/>
    </xf>
    <xf numFmtId="0" fontId="9" fillId="0" borderId="47" xfId="120" applyFont="1" applyBorder="1" applyAlignment="1" applyProtection="1">
      <alignment horizontal="left"/>
      <protection locked="0"/>
    </xf>
    <xf numFmtId="164" fontId="9" fillId="0" borderId="23" xfId="120" applyNumberFormat="1" applyFont="1" applyBorder="1" applyAlignment="1">
      <alignment horizontal="right"/>
      <protection/>
    </xf>
    <xf numFmtId="164" fontId="9" fillId="0" borderId="23" xfId="120" applyNumberFormat="1" applyFont="1" applyBorder="1">
      <alignment/>
      <protection/>
    </xf>
    <xf numFmtId="164" fontId="9" fillId="0" borderId="26" xfId="120" applyNumberFormat="1" applyFont="1" applyBorder="1">
      <alignment/>
      <protection/>
    </xf>
    <xf numFmtId="166" fontId="0" fillId="0" borderId="0" xfId="120" applyNumberFormat="1" applyBorder="1">
      <alignment/>
      <protection/>
    </xf>
    <xf numFmtId="0" fontId="25" fillId="0" borderId="0" xfId="120" applyFont="1" applyBorder="1" applyAlignment="1" applyProtection="1">
      <alignment horizontal="left"/>
      <protection/>
    </xf>
    <xf numFmtId="0" fontId="18" fillId="0" borderId="0" xfId="120" applyFont="1" applyBorder="1" applyAlignment="1" applyProtection="1">
      <alignment horizontal="left"/>
      <protection/>
    </xf>
    <xf numFmtId="1" fontId="10" fillId="0" borderId="22" xfId="120" applyNumberFormat="1" applyFont="1" applyBorder="1" applyAlignment="1" applyProtection="1">
      <alignment horizontal="center"/>
      <protection locked="0"/>
    </xf>
    <xf numFmtId="164" fontId="9" fillId="0" borderId="23" xfId="120" applyNumberFormat="1" applyFont="1" applyBorder="1" applyAlignment="1" applyProtection="1">
      <alignment horizontal="right"/>
      <protection locked="0"/>
    </xf>
    <xf numFmtId="1" fontId="9" fillId="0" borderId="22" xfId="120" applyNumberFormat="1" applyFont="1" applyBorder="1" applyAlignment="1" applyProtection="1">
      <alignment horizontal="center"/>
      <protection locked="0"/>
    </xf>
    <xf numFmtId="1" fontId="23" fillId="0" borderId="22" xfId="120" applyNumberFormat="1" applyFont="1" applyBorder="1" applyAlignment="1" applyProtection="1">
      <alignment horizontal="center"/>
      <protection locked="0"/>
    </xf>
    <xf numFmtId="0" fontId="10" fillId="0" borderId="47" xfId="120" applyFont="1" applyBorder="1" applyAlignment="1" applyProtection="1">
      <alignment horizontal="left"/>
      <protection locked="0"/>
    </xf>
    <xf numFmtId="164" fontId="10" fillId="0" borderId="23" xfId="120" applyNumberFormat="1" applyFont="1" applyBorder="1" applyAlignment="1" applyProtection="1">
      <alignment horizontal="right"/>
      <protection locked="0"/>
    </xf>
    <xf numFmtId="164" fontId="10" fillId="0" borderId="26" xfId="120" applyNumberFormat="1" applyFont="1" applyBorder="1" applyAlignment="1" applyProtection="1">
      <alignment horizontal="right"/>
      <protection locked="0"/>
    </xf>
    <xf numFmtId="164" fontId="9" fillId="0" borderId="23" xfId="120" applyNumberFormat="1" applyFont="1" applyBorder="1" applyAlignment="1" applyProtection="1">
      <alignment horizontal="right"/>
      <protection/>
    </xf>
    <xf numFmtId="0" fontId="23" fillId="0" borderId="0" xfId="120" applyFont="1" applyBorder="1" applyAlignment="1" applyProtection="1">
      <alignment horizontal="left"/>
      <protection/>
    </xf>
    <xf numFmtId="0" fontId="9" fillId="0" borderId="0" xfId="120" applyFont="1" applyBorder="1" applyAlignment="1" applyProtection="1">
      <alignment horizontal="left"/>
      <protection/>
    </xf>
    <xf numFmtId="164" fontId="9" fillId="0" borderId="23" xfId="120" applyNumberFormat="1" applyFont="1" applyFill="1" applyBorder="1" applyAlignment="1">
      <alignment horizontal="right"/>
      <protection/>
    </xf>
    <xf numFmtId="164" fontId="9" fillId="0" borderId="26" xfId="120" applyNumberFormat="1" applyFont="1" applyFill="1" applyBorder="1" applyAlignment="1">
      <alignment horizontal="right"/>
      <protection/>
    </xf>
    <xf numFmtId="164" fontId="9" fillId="34" borderId="26" xfId="120" applyNumberFormat="1" applyFont="1" applyFill="1" applyBorder="1" applyAlignment="1" applyProtection="1">
      <alignment horizontal="right"/>
      <protection/>
    </xf>
    <xf numFmtId="166" fontId="21" fillId="34" borderId="26" xfId="120" applyNumberFormat="1" applyFont="1" applyFill="1" applyBorder="1" applyAlignment="1" applyProtection="1">
      <alignment horizontal="right" vertical="center"/>
      <protection/>
    </xf>
    <xf numFmtId="164" fontId="9" fillId="0" borderId="23" xfId="120" applyNumberFormat="1" applyFont="1" applyFill="1" applyBorder="1" applyAlignment="1" applyProtection="1">
      <alignment horizontal="right"/>
      <protection locked="0"/>
    </xf>
    <xf numFmtId="164" fontId="10" fillId="0" borderId="23" xfId="120" applyNumberFormat="1" applyFont="1" applyBorder="1" applyAlignment="1" applyProtection="1">
      <alignment horizontal="right"/>
      <protection/>
    </xf>
    <xf numFmtId="164" fontId="10" fillId="0" borderId="23" xfId="120" applyNumberFormat="1" applyFont="1" applyBorder="1">
      <alignment/>
      <protection/>
    </xf>
    <xf numFmtId="164" fontId="10" fillId="34" borderId="26" xfId="120" applyNumberFormat="1" applyFont="1" applyFill="1" applyBorder="1" applyAlignment="1" applyProtection="1">
      <alignment horizontal="right"/>
      <protection/>
    </xf>
    <xf numFmtId="0" fontId="9" fillId="0" borderId="47" xfId="120" applyFont="1" applyBorder="1" applyAlignment="1">
      <alignment horizontal="left" indent="1"/>
      <protection/>
    </xf>
    <xf numFmtId="2" fontId="9" fillId="0" borderId="23" xfId="120" applyNumberFormat="1" applyFont="1" applyBorder="1" applyAlignment="1" applyProtection="1">
      <alignment horizontal="right"/>
      <protection/>
    </xf>
    <xf numFmtId="2" fontId="9" fillId="0" borderId="23" xfId="120" applyNumberFormat="1" applyFont="1" applyBorder="1" applyAlignment="1" applyProtection="1">
      <alignment horizontal="right"/>
      <protection locked="0"/>
    </xf>
    <xf numFmtId="166" fontId="9" fillId="34" borderId="26" xfId="120" applyNumberFormat="1" applyFont="1" applyFill="1" applyBorder="1" applyAlignment="1" applyProtection="1">
      <alignment horizontal="right"/>
      <protection/>
    </xf>
    <xf numFmtId="164" fontId="21" fillId="34" borderId="26" xfId="120" applyNumberFormat="1" applyFont="1" applyFill="1" applyBorder="1" applyAlignment="1" applyProtection="1">
      <alignment horizontal="right"/>
      <protection/>
    </xf>
    <xf numFmtId="0" fontId="0" fillId="0" borderId="0" xfId="120" applyBorder="1">
      <alignment/>
      <protection/>
    </xf>
    <xf numFmtId="0" fontId="10" fillId="0" borderId="22" xfId="120" applyFont="1" applyBorder="1" applyAlignment="1">
      <alignment horizontal="center"/>
      <protection/>
    </xf>
    <xf numFmtId="0" fontId="10" fillId="0" borderId="47" xfId="120" applyFont="1" applyBorder="1">
      <alignment/>
      <protection/>
    </xf>
    <xf numFmtId="0" fontId="9" fillId="0" borderId="22" xfId="120" applyFont="1" applyBorder="1" applyAlignment="1">
      <alignment horizontal="center"/>
      <protection/>
    </xf>
    <xf numFmtId="164" fontId="9" fillId="0" borderId="26" xfId="120" applyNumberFormat="1" applyFont="1" applyFill="1" applyBorder="1" applyAlignment="1" applyProtection="1">
      <alignment horizontal="right"/>
      <protection locked="0"/>
    </xf>
    <xf numFmtId="0" fontId="9" fillId="0" borderId="22" xfId="120" applyFont="1" applyBorder="1">
      <alignment/>
      <protection/>
    </xf>
    <xf numFmtId="0" fontId="9" fillId="0" borderId="47" xfId="120" applyFont="1" applyBorder="1">
      <alignment/>
      <protection/>
    </xf>
    <xf numFmtId="0" fontId="19" fillId="0" borderId="0" xfId="120" applyFont="1" applyBorder="1" applyAlignment="1" applyProtection="1">
      <alignment horizontal="left"/>
      <protection/>
    </xf>
    <xf numFmtId="0" fontId="10" fillId="0" borderId="22" xfId="120" applyFont="1" applyBorder="1">
      <alignment/>
      <protection/>
    </xf>
    <xf numFmtId="0" fontId="17" fillId="0" borderId="47" xfId="120" applyFont="1" applyBorder="1">
      <alignment/>
      <protection/>
    </xf>
    <xf numFmtId="164" fontId="9" fillId="0" borderId="26" xfId="120" applyNumberFormat="1" applyFont="1" applyBorder="1" applyAlignment="1" applyProtection="1">
      <alignment horizontal="right"/>
      <protection locked="0"/>
    </xf>
    <xf numFmtId="0" fontId="9" fillId="0" borderId="49" xfId="120" applyFont="1" applyBorder="1">
      <alignment/>
      <protection/>
    </xf>
    <xf numFmtId="0" fontId="9" fillId="0" borderId="51" xfId="120" applyFont="1" applyBorder="1">
      <alignment/>
      <protection/>
    </xf>
    <xf numFmtId="164" fontId="9" fillId="0" borderId="55" xfId="120" applyNumberFormat="1" applyFont="1" applyFill="1" applyBorder="1" applyAlignment="1" applyProtection="1">
      <alignment horizontal="right"/>
      <protection locked="0"/>
    </xf>
    <xf numFmtId="164" fontId="9" fillId="0" borderId="55" xfId="120" applyNumberFormat="1" applyFont="1" applyBorder="1" applyAlignment="1" applyProtection="1">
      <alignment horizontal="right"/>
      <protection locked="0"/>
    </xf>
    <xf numFmtId="164" fontId="9" fillId="0" borderId="38" xfId="120" applyNumberFormat="1" applyFont="1" applyBorder="1" applyAlignment="1" applyProtection="1">
      <alignment horizontal="right"/>
      <protection locked="0"/>
    </xf>
    <xf numFmtId="0" fontId="0" fillId="0" borderId="0" xfId="120" applyFont="1">
      <alignment/>
      <protection/>
    </xf>
    <xf numFmtId="0" fontId="0" fillId="34" borderId="0" xfId="120" applyFont="1" applyFill="1">
      <alignment/>
      <protection/>
    </xf>
    <xf numFmtId="0" fontId="0" fillId="0" borderId="0" xfId="120" applyFont="1" applyFill="1">
      <alignment/>
      <protection/>
    </xf>
    <xf numFmtId="164" fontId="0" fillId="0" borderId="0" xfId="120" applyNumberFormat="1" applyFont="1" applyFill="1">
      <alignment/>
      <protection/>
    </xf>
    <xf numFmtId="164" fontId="0" fillId="34" borderId="0" xfId="120" applyNumberFormat="1" applyFont="1" applyFill="1">
      <alignment/>
      <protection/>
    </xf>
    <xf numFmtId="164" fontId="25" fillId="34" borderId="0" xfId="120" applyNumberFormat="1" applyFont="1" applyFill="1" applyBorder="1" applyAlignment="1" applyProtection="1">
      <alignment horizontal="right"/>
      <protection/>
    </xf>
    <xf numFmtId="164" fontId="18" fillId="34" borderId="0" xfId="120" applyNumberFormat="1" applyFont="1" applyFill="1" applyBorder="1" applyAlignment="1" applyProtection="1">
      <alignment horizontal="right"/>
      <protection/>
    </xf>
    <xf numFmtId="2" fontId="0" fillId="0" borderId="0" xfId="120" applyNumberFormat="1" applyFont="1">
      <alignment/>
      <protection/>
    </xf>
    <xf numFmtId="2" fontId="0" fillId="34" borderId="0" xfId="120" applyNumberFormat="1" applyFont="1" applyFill="1">
      <alignment/>
      <protection/>
    </xf>
    <xf numFmtId="2" fontId="0" fillId="0" borderId="0" xfId="120" applyNumberFormat="1" applyFont="1" applyFill="1">
      <alignment/>
      <protection/>
    </xf>
    <xf numFmtId="164" fontId="25" fillId="34" borderId="0" xfId="120" applyNumberFormat="1" applyFont="1" applyFill="1" applyBorder="1">
      <alignment/>
      <protection/>
    </xf>
    <xf numFmtId="0" fontId="6" fillId="0" borderId="0" xfId="120" applyFont="1" applyBorder="1" applyAlignment="1">
      <alignment wrapText="1"/>
      <protection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208" applyFont="1" applyFill="1">
      <alignment/>
      <protection/>
    </xf>
    <xf numFmtId="164" fontId="9" fillId="0" borderId="19" xfId="208" applyNumberFormat="1" applyFont="1" applyFill="1" applyBorder="1" applyAlignment="1" applyProtection="1">
      <alignment horizontal="right"/>
      <protection/>
    </xf>
    <xf numFmtId="164" fontId="9" fillId="0" borderId="43" xfId="208" applyNumberFormat="1" applyFont="1" applyFill="1" applyBorder="1" applyAlignment="1" applyProtection="1">
      <alignment horizontal="right"/>
      <protection/>
    </xf>
    <xf numFmtId="164" fontId="9" fillId="0" borderId="43" xfId="208" applyNumberFormat="1" applyFont="1" applyFill="1" applyBorder="1" applyAlignment="1" applyProtection="1">
      <alignment horizontal="left"/>
      <protection/>
    </xf>
    <xf numFmtId="164" fontId="9" fillId="0" borderId="56" xfId="208" applyNumberFormat="1" applyFont="1" applyFill="1" applyBorder="1" applyAlignment="1" applyProtection="1">
      <alignment horizontal="right"/>
      <protection/>
    </xf>
    <xf numFmtId="164" fontId="9" fillId="0" borderId="47" xfId="208" applyNumberFormat="1" applyFont="1" applyFill="1" applyBorder="1" applyAlignment="1" applyProtection="1">
      <alignment horizontal="right"/>
      <protection/>
    </xf>
    <xf numFmtId="164" fontId="9" fillId="0" borderId="47" xfId="208" applyNumberFormat="1" applyFont="1" applyFill="1" applyBorder="1" applyAlignment="1" applyProtection="1">
      <alignment horizontal="left"/>
      <protection/>
    </xf>
    <xf numFmtId="164" fontId="9" fillId="0" borderId="36" xfId="208" applyNumberFormat="1" applyFont="1" applyFill="1" applyBorder="1" applyAlignment="1" applyProtection="1">
      <alignment horizontal="right"/>
      <protection/>
    </xf>
    <xf numFmtId="164" fontId="9" fillId="0" borderId="19" xfId="208" applyNumberFormat="1" applyFont="1" applyFill="1" applyBorder="1" applyAlignment="1" applyProtection="1">
      <alignment horizontal="left"/>
      <protection/>
    </xf>
    <xf numFmtId="164" fontId="9" fillId="0" borderId="24" xfId="208" applyNumberFormat="1" applyFont="1" applyFill="1" applyBorder="1" applyAlignment="1" applyProtection="1">
      <alignment horizontal="right"/>
      <protection/>
    </xf>
    <xf numFmtId="164" fontId="9" fillId="0" borderId="23" xfId="208" applyNumberFormat="1" applyFont="1" applyFill="1" applyBorder="1" applyAlignment="1" applyProtection="1">
      <alignment horizontal="left"/>
      <protection/>
    </xf>
    <xf numFmtId="164" fontId="9" fillId="0" borderId="53" xfId="208" applyNumberFormat="1" applyFont="1" applyFill="1" applyBorder="1" applyAlignment="1" applyProtection="1" quotePrefix="1">
      <alignment horizontal="right"/>
      <protection/>
    </xf>
    <xf numFmtId="164" fontId="9" fillId="0" borderId="56" xfId="208" applyNumberFormat="1" applyFont="1" applyFill="1" applyBorder="1" applyAlignment="1" applyProtection="1" quotePrefix="1">
      <alignment horizontal="left"/>
      <protection/>
    </xf>
    <xf numFmtId="164" fontId="9" fillId="0" borderId="23" xfId="208" applyNumberFormat="1" applyFont="1" applyFill="1" applyBorder="1" applyAlignment="1" applyProtection="1">
      <alignment horizontal="right"/>
      <protection/>
    </xf>
    <xf numFmtId="164" fontId="9" fillId="0" borderId="56" xfId="208" applyNumberFormat="1" applyFont="1" applyFill="1" applyBorder="1" applyAlignment="1" applyProtection="1" quotePrefix="1">
      <alignment horizontal="right"/>
      <protection/>
    </xf>
    <xf numFmtId="164" fontId="9" fillId="0" borderId="64" xfId="208" applyNumberFormat="1" applyFont="1" applyFill="1" applyBorder="1" applyAlignment="1" applyProtection="1" quotePrefix="1">
      <alignment horizontal="right"/>
      <protection/>
    </xf>
    <xf numFmtId="164" fontId="9" fillId="0" borderId="64" xfId="208" applyNumberFormat="1" applyFont="1" applyFill="1" applyBorder="1" applyAlignment="1" applyProtection="1" quotePrefix="1">
      <alignment horizontal="left"/>
      <protection/>
    </xf>
    <xf numFmtId="164" fontId="10" fillId="0" borderId="64" xfId="208" applyNumberFormat="1" applyFont="1" applyFill="1" applyBorder="1" applyAlignment="1" applyProtection="1" quotePrefix="1">
      <alignment horizontal="left"/>
      <protection/>
    </xf>
    <xf numFmtId="166" fontId="9" fillId="0" borderId="0" xfId="208" applyNumberFormat="1" applyFont="1" applyFill="1" applyAlignment="1">
      <alignment horizontal="right"/>
      <protection/>
    </xf>
    <xf numFmtId="0" fontId="9" fillId="0" borderId="0" xfId="208" applyFont="1" applyFill="1" applyAlignment="1">
      <alignment horizontal="right"/>
      <protection/>
    </xf>
    <xf numFmtId="166" fontId="9" fillId="0" borderId="0" xfId="208" applyNumberFormat="1" applyFont="1" applyFill="1">
      <alignment/>
      <protection/>
    </xf>
    <xf numFmtId="166" fontId="9" fillId="0" borderId="38" xfId="209" applyNumberFormat="1" applyFont="1" applyFill="1" applyBorder="1">
      <alignment/>
      <protection/>
    </xf>
    <xf numFmtId="166" fontId="9" fillId="0" borderId="55" xfId="209" applyNumberFormat="1" applyFont="1" applyFill="1" applyBorder="1">
      <alignment/>
      <protection/>
    </xf>
    <xf numFmtId="0" fontId="9" fillId="0" borderId="69" xfId="208" applyFont="1" applyFill="1" applyBorder="1" applyAlignment="1" applyProtection="1">
      <alignment horizontal="left"/>
      <protection/>
    </xf>
    <xf numFmtId="166" fontId="9" fillId="0" borderId="26" xfId="209" applyNumberFormat="1" applyFont="1" applyFill="1" applyBorder="1">
      <alignment/>
      <protection/>
    </xf>
    <xf numFmtId="166" fontId="9" fillId="0" borderId="23" xfId="209" applyNumberFormat="1" applyFont="1" applyFill="1" applyBorder="1">
      <alignment/>
      <protection/>
    </xf>
    <xf numFmtId="0" fontId="9" fillId="0" borderId="67" xfId="208" applyFont="1" applyFill="1" applyBorder="1" applyAlignment="1" applyProtection="1">
      <alignment horizontal="left"/>
      <protection/>
    </xf>
    <xf numFmtId="166" fontId="10" fillId="0" borderId="26" xfId="209" applyNumberFormat="1" applyFont="1" applyFill="1" applyBorder="1">
      <alignment/>
      <protection/>
    </xf>
    <xf numFmtId="166" fontId="10" fillId="0" borderId="23" xfId="209" applyNumberFormat="1" applyFont="1" applyFill="1" applyBorder="1">
      <alignment/>
      <protection/>
    </xf>
    <xf numFmtId="0" fontId="10" fillId="0" borderId="67" xfId="208" applyFont="1" applyFill="1" applyBorder="1" applyAlignment="1" applyProtection="1">
      <alignment horizontal="left"/>
      <protection/>
    </xf>
    <xf numFmtId="0" fontId="9" fillId="0" borderId="67" xfId="208" applyFont="1" applyFill="1" applyBorder="1">
      <alignment/>
      <protection/>
    </xf>
    <xf numFmtId="166" fontId="9" fillId="0" borderId="35" xfId="209" applyNumberFormat="1" applyFont="1" applyFill="1" applyBorder="1">
      <alignment/>
      <protection/>
    </xf>
    <xf numFmtId="166" fontId="9" fillId="0" borderId="19" xfId="209" applyNumberFormat="1" applyFont="1" applyFill="1" applyBorder="1">
      <alignment/>
      <protection/>
    </xf>
    <xf numFmtId="0" fontId="9" fillId="0" borderId="81" xfId="208" applyFont="1" applyFill="1" applyBorder="1" applyAlignment="1" applyProtection="1">
      <alignment horizontal="left"/>
      <protection/>
    </xf>
    <xf numFmtId="0" fontId="9" fillId="0" borderId="26" xfId="208" applyFont="1" applyFill="1" applyBorder="1" applyAlignment="1">
      <alignment horizontal="center"/>
      <protection/>
    </xf>
    <xf numFmtId="0" fontId="9" fillId="0" borderId="24" xfId="208" applyFont="1" applyFill="1" applyBorder="1" applyAlignment="1">
      <alignment horizontal="center"/>
      <protection/>
    </xf>
    <xf numFmtId="0" fontId="9" fillId="0" borderId="23" xfId="208" applyFont="1" applyFill="1" applyBorder="1" applyAlignment="1">
      <alignment horizontal="center"/>
      <protection/>
    </xf>
    <xf numFmtId="0" fontId="9" fillId="0" borderId="56" xfId="208" applyFont="1" applyFill="1" applyBorder="1" applyAlignment="1">
      <alignment horizontal="center"/>
      <protection/>
    </xf>
    <xf numFmtId="0" fontId="21" fillId="0" borderId="0" xfId="208" applyFont="1" applyFill="1" applyAlignment="1" applyProtection="1">
      <alignment horizontal="right"/>
      <protection/>
    </xf>
    <xf numFmtId="164" fontId="14" fillId="0" borderId="0" xfId="210" applyNumberFormat="1" applyFont="1" applyBorder="1">
      <alignment/>
      <protection/>
    </xf>
    <xf numFmtId="164" fontId="11" fillId="0" borderId="0" xfId="210" applyNumberFormat="1" applyFont="1" applyBorder="1" applyAlignment="1" quotePrefix="1">
      <alignment horizontal="right"/>
      <protection/>
    </xf>
    <xf numFmtId="164" fontId="14" fillId="0" borderId="0" xfId="210" applyNumberFormat="1" applyFont="1" applyBorder="1" applyAlignment="1">
      <alignment horizontal="right"/>
      <protection/>
    </xf>
    <xf numFmtId="164" fontId="11" fillId="0" borderId="0" xfId="210" applyNumberFormat="1" applyFont="1" applyBorder="1" applyAlignment="1">
      <alignment horizontal="right"/>
      <protection/>
    </xf>
    <xf numFmtId="164" fontId="11" fillId="0" borderId="0" xfId="210" applyNumberFormat="1" applyFont="1" applyBorder="1">
      <alignment/>
      <protection/>
    </xf>
    <xf numFmtId="164" fontId="11" fillId="0" borderId="38" xfId="163" applyFont="1" applyBorder="1" applyAlignment="1" quotePrefix="1">
      <alignment horizontal="right"/>
      <protection/>
    </xf>
    <xf numFmtId="164" fontId="11" fillId="0" borderId="55" xfId="163" applyFont="1" applyBorder="1" applyAlignment="1" quotePrefix="1">
      <alignment horizontal="right"/>
      <protection/>
    </xf>
    <xf numFmtId="164" fontId="11" fillId="0" borderId="55" xfId="163" applyFont="1" applyBorder="1" applyAlignment="1">
      <alignment horizontal="right"/>
      <protection/>
    </xf>
    <xf numFmtId="164" fontId="11" fillId="0" borderId="50" xfId="163" applyFont="1" applyBorder="1">
      <alignment/>
      <protection/>
    </xf>
    <xf numFmtId="164" fontId="14" fillId="0" borderId="49" xfId="163" applyFont="1" applyBorder="1">
      <alignment/>
      <protection/>
    </xf>
    <xf numFmtId="164" fontId="11" fillId="0" borderId="26" xfId="163" applyFont="1" applyBorder="1" applyAlignment="1" quotePrefix="1">
      <alignment horizontal="right"/>
      <protection/>
    </xf>
    <xf numFmtId="164" fontId="11" fillId="0" borderId="23" xfId="163" applyFont="1" applyBorder="1" applyAlignment="1" quotePrefix="1">
      <alignment horizontal="right"/>
      <protection/>
    </xf>
    <xf numFmtId="164" fontId="11" fillId="0" borderId="23" xfId="163" applyFont="1" applyBorder="1">
      <alignment/>
      <protection/>
    </xf>
    <xf numFmtId="169" fontId="11" fillId="0" borderId="22" xfId="163" applyNumberFormat="1" applyFont="1" applyBorder="1" applyAlignment="1">
      <alignment horizontal="left"/>
      <protection/>
    </xf>
    <xf numFmtId="164" fontId="14" fillId="0" borderId="26" xfId="163" applyFont="1" applyBorder="1" applyAlignment="1">
      <alignment horizontal="right"/>
      <protection/>
    </xf>
    <xf numFmtId="164" fontId="14" fillId="0" borderId="23" xfId="163" applyFont="1" applyBorder="1" applyAlignment="1">
      <alignment horizontal="right"/>
      <protection/>
    </xf>
    <xf numFmtId="164" fontId="14" fillId="0" borderId="23" xfId="163" applyFont="1" applyBorder="1">
      <alignment/>
      <protection/>
    </xf>
    <xf numFmtId="169" fontId="14" fillId="0" borderId="22" xfId="163" applyNumberFormat="1" applyFont="1" applyBorder="1" applyAlignment="1">
      <alignment horizontal="center"/>
      <protection/>
    </xf>
    <xf numFmtId="164" fontId="14" fillId="0" borderId="22" xfId="163" applyFont="1" applyBorder="1" applyAlignment="1">
      <alignment horizontal="center"/>
      <protection/>
    </xf>
    <xf numFmtId="49" fontId="11" fillId="33" borderId="35" xfId="210" applyNumberFormat="1" applyFont="1" applyFill="1" applyBorder="1" applyAlignment="1">
      <alignment horizontal="center"/>
      <protection/>
    </xf>
    <xf numFmtId="49" fontId="11" fillId="33" borderId="19" xfId="210" applyNumberFormat="1" applyFont="1" applyFill="1" applyBorder="1" applyAlignment="1">
      <alignment horizontal="center"/>
      <protection/>
    </xf>
    <xf numFmtId="164" fontId="11" fillId="33" borderId="19" xfId="210" applyNumberFormat="1" applyFont="1" applyFill="1" applyBorder="1" applyAlignment="1">
      <alignment horizontal="center"/>
      <protection/>
    </xf>
    <xf numFmtId="164" fontId="11" fillId="33" borderId="42" xfId="210" applyNumberFormat="1" applyFont="1" applyFill="1" applyBorder="1" applyAlignment="1">
      <alignment horizontal="center"/>
      <protection/>
    </xf>
    <xf numFmtId="164" fontId="11" fillId="33" borderId="54" xfId="210" applyNumberFormat="1" applyFont="1" applyFill="1" applyBorder="1">
      <alignment/>
      <protection/>
    </xf>
    <xf numFmtId="164" fontId="11" fillId="33" borderId="39" xfId="210" applyNumberFormat="1" applyFont="1" applyFill="1" applyBorder="1" applyAlignment="1">
      <alignment horizontal="center"/>
      <protection/>
    </xf>
    <xf numFmtId="164" fontId="14" fillId="0" borderId="40" xfId="211" applyNumberFormat="1" applyFont="1" applyBorder="1">
      <alignment/>
      <protection/>
    </xf>
    <xf numFmtId="0" fontId="9" fillId="0" borderId="40" xfId="0" applyFont="1" applyBorder="1" applyAlignment="1">
      <alignment/>
    </xf>
    <xf numFmtId="164" fontId="11" fillId="0" borderId="29" xfId="163" applyFont="1" applyBorder="1" applyAlignment="1">
      <alignment horizontal="right"/>
      <protection/>
    </xf>
    <xf numFmtId="164" fontId="11" fillId="0" borderId="82" xfId="163" applyFont="1" applyBorder="1" applyAlignment="1">
      <alignment horizontal="right"/>
      <protection/>
    </xf>
    <xf numFmtId="164" fontId="11" fillId="0" borderId="28" xfId="163" applyFont="1" applyBorder="1" applyAlignment="1">
      <alignment horizontal="right"/>
      <protection/>
    </xf>
    <xf numFmtId="164" fontId="11" fillId="0" borderId="28" xfId="163" applyFont="1" applyBorder="1">
      <alignment/>
      <protection/>
    </xf>
    <xf numFmtId="169" fontId="11" fillId="0" borderId="27" xfId="163" applyNumberFormat="1" applyFont="1" applyBorder="1" applyAlignment="1">
      <alignment horizontal="center"/>
      <protection/>
    </xf>
    <xf numFmtId="164" fontId="11" fillId="0" borderId="26" xfId="163" applyFont="1" applyBorder="1" applyAlignment="1">
      <alignment horizontal="right"/>
      <protection/>
    </xf>
    <xf numFmtId="164" fontId="11" fillId="0" borderId="47" xfId="163" applyFont="1" applyBorder="1" applyAlignment="1">
      <alignment horizontal="right"/>
      <protection/>
    </xf>
    <xf numFmtId="164" fontId="11" fillId="0" borderId="23" xfId="163" applyFont="1" applyBorder="1" applyAlignment="1">
      <alignment horizontal="right"/>
      <protection/>
    </xf>
    <xf numFmtId="169" fontId="11" fillId="0" borderId="22" xfId="163" applyNumberFormat="1" applyFont="1" applyBorder="1" applyAlignment="1">
      <alignment horizontal="center"/>
      <protection/>
    </xf>
    <xf numFmtId="164" fontId="14" fillId="0" borderId="47" xfId="163" applyFont="1" applyBorder="1" applyAlignment="1">
      <alignment horizontal="right"/>
      <protection/>
    </xf>
    <xf numFmtId="164" fontId="11" fillId="0" borderId="47" xfId="163" applyFont="1" applyBorder="1">
      <alignment/>
      <protection/>
    </xf>
    <xf numFmtId="49" fontId="11" fillId="33" borderId="35" xfId="211" applyNumberFormat="1" applyFont="1" applyFill="1" applyBorder="1" applyAlignment="1">
      <alignment horizontal="center"/>
      <protection/>
    </xf>
    <xf numFmtId="49" fontId="11" fillId="33" borderId="19" xfId="211" applyNumberFormat="1" applyFont="1" applyFill="1" applyBorder="1" applyAlignment="1">
      <alignment horizontal="center"/>
      <protection/>
    </xf>
    <xf numFmtId="164" fontId="11" fillId="33" borderId="19" xfId="211" applyNumberFormat="1" applyFont="1" applyFill="1" applyBorder="1" applyAlignment="1">
      <alignment horizontal="center"/>
      <protection/>
    </xf>
    <xf numFmtId="164" fontId="11" fillId="33" borderId="42" xfId="211" applyNumberFormat="1" applyFont="1" applyFill="1" applyBorder="1" applyAlignment="1">
      <alignment horizontal="center"/>
      <protection/>
    </xf>
    <xf numFmtId="164" fontId="11" fillId="33" borderId="54" xfId="211" applyNumberFormat="1" applyFont="1" applyFill="1" applyBorder="1">
      <alignment/>
      <protection/>
    </xf>
    <xf numFmtId="164" fontId="11" fillId="33" borderId="39" xfId="211" applyNumberFormat="1" applyFont="1" applyFill="1" applyBorder="1" applyAlignment="1">
      <alignment horizontal="center"/>
      <protection/>
    </xf>
    <xf numFmtId="164" fontId="11" fillId="0" borderId="38" xfId="190" applyFont="1" applyBorder="1" applyAlignment="1" quotePrefix="1">
      <alignment horizontal="right"/>
      <protection/>
    </xf>
    <xf numFmtId="164" fontId="11" fillId="0" borderId="51" xfId="190" applyFont="1" applyBorder="1" applyAlignment="1">
      <alignment horizontal="right"/>
      <protection/>
    </xf>
    <xf numFmtId="164" fontId="11" fillId="0" borderId="55" xfId="190" applyFont="1" applyBorder="1" applyAlignment="1">
      <alignment horizontal="right"/>
      <protection/>
    </xf>
    <xf numFmtId="164" fontId="11" fillId="0" borderId="55" xfId="190" applyFont="1" applyBorder="1">
      <alignment/>
      <protection/>
    </xf>
    <xf numFmtId="164" fontId="14" fillId="0" borderId="49" xfId="190" applyFont="1" applyBorder="1">
      <alignment/>
      <protection/>
    </xf>
    <xf numFmtId="164" fontId="11" fillId="0" borderId="26" xfId="190" applyFont="1" applyBorder="1" applyAlignment="1" quotePrefix="1">
      <alignment horizontal="right"/>
      <protection/>
    </xf>
    <xf numFmtId="164" fontId="11" fillId="0" borderId="47" xfId="190" applyFont="1" applyBorder="1" applyAlignment="1">
      <alignment horizontal="right"/>
      <protection/>
    </xf>
    <xf numFmtId="164" fontId="11" fillId="0" borderId="23" xfId="190" applyFont="1" applyBorder="1" applyAlignment="1">
      <alignment horizontal="right"/>
      <protection/>
    </xf>
    <xf numFmtId="164" fontId="11" fillId="0" borderId="23" xfId="190" applyFont="1" applyBorder="1">
      <alignment/>
      <protection/>
    </xf>
    <xf numFmtId="164" fontId="14" fillId="0" borderId="22" xfId="190" applyFont="1" applyBorder="1">
      <alignment/>
      <protection/>
    </xf>
    <xf numFmtId="164" fontId="14" fillId="0" borderId="26" xfId="190" applyFont="1" applyBorder="1" applyAlignment="1">
      <alignment horizontal="right"/>
      <protection/>
    </xf>
    <xf numFmtId="164" fontId="14" fillId="0" borderId="47" xfId="190" applyFont="1" applyBorder="1" applyAlignment="1">
      <alignment horizontal="right"/>
      <protection/>
    </xf>
    <xf numFmtId="164" fontId="14" fillId="0" borderId="23" xfId="190" applyFont="1" applyBorder="1" applyAlignment="1">
      <alignment horizontal="right"/>
      <protection/>
    </xf>
    <xf numFmtId="164" fontId="14" fillId="0" borderId="23" xfId="190" applyFont="1" applyBorder="1">
      <alignment/>
      <protection/>
    </xf>
    <xf numFmtId="169" fontId="14" fillId="0" borderId="22" xfId="190" applyNumberFormat="1" applyFont="1" applyBorder="1" applyAlignment="1">
      <alignment horizontal="center"/>
      <protection/>
    </xf>
    <xf numFmtId="164" fontId="14" fillId="0" borderId="26" xfId="190" applyFont="1" applyBorder="1" applyAlignment="1" quotePrefix="1">
      <alignment horizontal="right"/>
      <protection/>
    </xf>
    <xf numFmtId="164" fontId="11" fillId="0" borderId="47" xfId="190" applyFont="1" applyBorder="1" applyAlignment="1" quotePrefix="1">
      <alignment horizontal="right"/>
      <protection/>
    </xf>
    <xf numFmtId="164" fontId="11" fillId="0" borderId="23" xfId="190" applyFont="1" applyBorder="1" applyAlignment="1" quotePrefix="1">
      <alignment horizontal="right"/>
      <protection/>
    </xf>
    <xf numFmtId="164" fontId="10" fillId="33" borderId="35" xfId="212" applyNumberFormat="1" applyFont="1" applyFill="1" applyBorder="1" applyAlignment="1" quotePrefix="1">
      <alignment horizontal="center"/>
      <protection/>
    </xf>
    <xf numFmtId="164" fontId="10" fillId="33" borderId="19" xfId="212" applyNumberFormat="1" applyFont="1" applyFill="1" applyBorder="1" applyAlignment="1" quotePrefix="1">
      <alignment horizontal="center"/>
      <protection/>
    </xf>
    <xf numFmtId="164" fontId="10" fillId="33" borderId="20" xfId="212" applyNumberFormat="1" applyFont="1" applyFill="1" applyBorder="1" applyAlignment="1" quotePrefix="1">
      <alignment horizontal="center"/>
      <protection/>
    </xf>
    <xf numFmtId="164" fontId="10" fillId="33" borderId="19" xfId="212" applyNumberFormat="1" applyFont="1" applyFill="1" applyBorder="1" applyAlignment="1">
      <alignment horizontal="center"/>
      <protection/>
    </xf>
    <xf numFmtId="164" fontId="10" fillId="33" borderId="42" xfId="212" applyNumberFormat="1" applyFont="1" applyFill="1" applyBorder="1" applyAlignment="1">
      <alignment horizontal="center"/>
      <protection/>
    </xf>
    <xf numFmtId="164" fontId="10" fillId="33" borderId="54" xfId="212" applyNumberFormat="1" applyFont="1" applyFill="1" applyBorder="1">
      <alignment/>
      <protection/>
    </xf>
    <xf numFmtId="164" fontId="10" fillId="33" borderId="39" xfId="212" applyNumberFormat="1" applyFont="1" applyFill="1" applyBorder="1">
      <alignment/>
      <protection/>
    </xf>
    <xf numFmtId="0" fontId="10" fillId="0" borderId="0" xfId="0" applyFont="1" applyAlignment="1">
      <alignment horizontal="center"/>
    </xf>
    <xf numFmtId="164" fontId="11" fillId="0" borderId="0" xfId="191" applyFont="1" applyBorder="1" applyAlignment="1" quotePrefix="1">
      <alignment horizontal="right"/>
      <protection/>
    </xf>
    <xf numFmtId="164" fontId="11" fillId="0" borderId="38" xfId="191" applyFont="1" applyBorder="1" applyAlignment="1" quotePrefix="1">
      <alignment horizontal="right"/>
      <protection/>
    </xf>
    <xf numFmtId="164" fontId="11" fillId="0" borderId="55" xfId="191" applyFont="1" applyBorder="1" applyAlignment="1" quotePrefix="1">
      <alignment horizontal="right"/>
      <protection/>
    </xf>
    <xf numFmtId="164" fontId="11" fillId="0" borderId="55" xfId="191" applyFont="1" applyBorder="1" applyAlignment="1">
      <alignment/>
      <protection/>
    </xf>
    <xf numFmtId="169" fontId="11" fillId="0" borderId="55" xfId="191" applyNumberFormat="1" applyFont="1" applyBorder="1" applyAlignment="1">
      <alignment horizontal="left"/>
      <protection/>
    </xf>
    <xf numFmtId="169" fontId="14" fillId="0" borderId="49" xfId="191" applyNumberFormat="1" applyFont="1" applyBorder="1" applyAlignment="1">
      <alignment horizontal="left"/>
      <protection/>
    </xf>
    <xf numFmtId="164" fontId="11" fillId="0" borderId="26" xfId="191" applyFont="1" applyBorder="1" applyAlignment="1" quotePrefix="1">
      <alignment horizontal="right"/>
      <protection/>
    </xf>
    <xf numFmtId="164" fontId="11" fillId="0" borderId="23" xfId="191" applyFont="1" applyBorder="1" applyAlignment="1" quotePrefix="1">
      <alignment horizontal="right"/>
      <protection/>
    </xf>
    <xf numFmtId="164" fontId="11" fillId="0" borderId="23" xfId="191" applyFont="1" applyBorder="1" applyAlignment="1">
      <alignment/>
      <protection/>
    </xf>
    <xf numFmtId="169" fontId="11" fillId="0" borderId="23" xfId="191" applyNumberFormat="1" applyFont="1" applyBorder="1" applyAlignment="1">
      <alignment horizontal="left"/>
      <protection/>
    </xf>
    <xf numFmtId="169" fontId="14" fillId="0" borderId="22" xfId="191" applyNumberFormat="1" applyFont="1" applyBorder="1" applyAlignment="1">
      <alignment horizontal="left"/>
      <protection/>
    </xf>
    <xf numFmtId="164" fontId="14" fillId="0" borderId="0" xfId="191" applyFont="1" applyBorder="1" applyAlignment="1">
      <alignment horizontal="right"/>
      <protection/>
    </xf>
    <xf numFmtId="164" fontId="14" fillId="0" borderId="26" xfId="191" applyFont="1" applyBorder="1" applyAlignment="1">
      <alignment horizontal="right"/>
      <protection/>
    </xf>
    <xf numFmtId="164" fontId="14" fillId="0" borderId="23" xfId="191" applyFont="1" applyBorder="1" applyAlignment="1">
      <alignment horizontal="right"/>
      <protection/>
    </xf>
    <xf numFmtId="164" fontId="14" fillId="0" borderId="23" xfId="191" applyFont="1" applyBorder="1" applyAlignment="1">
      <alignment/>
      <protection/>
    </xf>
    <xf numFmtId="169" fontId="14" fillId="0" borderId="23" xfId="191" applyNumberFormat="1" applyFont="1" applyBorder="1" applyAlignment="1">
      <alignment horizontal="left"/>
      <protection/>
    </xf>
    <xf numFmtId="169" fontId="14" fillId="0" borderId="22" xfId="191" applyNumberFormat="1" applyFont="1" applyBorder="1" applyAlignment="1">
      <alignment horizontal="center"/>
      <protection/>
    </xf>
    <xf numFmtId="164" fontId="11" fillId="0" borderId="23" xfId="191" applyFont="1" applyBorder="1" applyAlignment="1" quotePrefix="1">
      <alignment/>
      <protection/>
    </xf>
    <xf numFmtId="164" fontId="11" fillId="0" borderId="23" xfId="191" applyFont="1" applyBorder="1">
      <alignment/>
      <protection/>
    </xf>
    <xf numFmtId="164" fontId="14" fillId="0" borderId="22" xfId="191" applyFont="1" applyBorder="1" applyAlignment="1">
      <alignment horizontal="left"/>
      <protection/>
    </xf>
    <xf numFmtId="164" fontId="11" fillId="0" borderId="0" xfId="136" applyNumberFormat="1" applyFont="1" applyFill="1" applyBorder="1" applyAlignment="1" quotePrefix="1">
      <alignment horizontal="center"/>
      <protection/>
    </xf>
    <xf numFmtId="164" fontId="11" fillId="33" borderId="35" xfId="136" applyNumberFormat="1" applyFont="1" applyFill="1" applyBorder="1" applyAlignment="1" quotePrefix="1">
      <alignment horizontal="center"/>
      <protection/>
    </xf>
    <xf numFmtId="164" fontId="11" fillId="33" borderId="36" xfId="136" applyNumberFormat="1" applyFont="1" applyFill="1" applyBorder="1" applyAlignment="1" quotePrefix="1">
      <alignment horizontal="center"/>
      <protection/>
    </xf>
    <xf numFmtId="164" fontId="11" fillId="33" borderId="19" xfId="136" applyNumberFormat="1" applyFont="1" applyFill="1" applyBorder="1" applyAlignment="1" quotePrefix="1">
      <alignment horizontal="center"/>
      <protection/>
    </xf>
    <xf numFmtId="164" fontId="10" fillId="33" borderId="43" xfId="213" applyNumberFormat="1" applyFont="1" applyFill="1" applyBorder="1" applyAlignment="1">
      <alignment horizontal="center"/>
      <protection/>
    </xf>
    <xf numFmtId="164" fontId="10" fillId="33" borderId="42" xfId="213" applyNumberFormat="1" applyFont="1" applyFill="1" applyBorder="1" applyAlignment="1">
      <alignment horizontal="center"/>
      <protection/>
    </xf>
    <xf numFmtId="164" fontId="10" fillId="0" borderId="0" xfId="213" applyNumberFormat="1" applyFont="1" applyFill="1" applyBorder="1" applyAlignment="1">
      <alignment horizontal="center"/>
      <protection/>
    </xf>
    <xf numFmtId="164" fontId="10" fillId="33" borderId="83" xfId="213" applyNumberFormat="1" applyFont="1" applyFill="1" applyBorder="1">
      <alignment/>
      <protection/>
    </xf>
    <xf numFmtId="164" fontId="10" fillId="33" borderId="39" xfId="213" applyNumberFormat="1" applyFont="1" applyFill="1" applyBorder="1" applyAlignment="1">
      <alignment horizontal="left"/>
      <protection/>
    </xf>
    <xf numFmtId="164" fontId="21" fillId="0" borderId="0" xfId="213" applyNumberFormat="1" applyFont="1" applyAlignment="1" applyProtection="1">
      <alignment horizontal="right"/>
      <protection/>
    </xf>
    <xf numFmtId="164" fontId="6" fillId="0" borderId="0" xfId="213" applyNumberFormat="1" applyFont="1" applyAlignment="1" applyProtection="1">
      <alignment horizontal="center"/>
      <protection/>
    </xf>
    <xf numFmtId="164" fontId="11" fillId="0" borderId="0" xfId="191" applyFont="1" applyBorder="1" applyAlignment="1">
      <alignment/>
      <protection/>
    </xf>
    <xf numFmtId="169" fontId="11" fillId="0" borderId="0" xfId="191" applyNumberFormat="1" applyFont="1" applyBorder="1" applyAlignment="1">
      <alignment horizontal="left"/>
      <protection/>
    </xf>
    <xf numFmtId="169" fontId="14" fillId="0" borderId="0" xfId="191" applyNumberFormat="1" applyFont="1" applyBorder="1" applyAlignment="1">
      <alignment horizontal="left"/>
      <protection/>
    </xf>
    <xf numFmtId="164" fontId="14" fillId="0" borderId="0" xfId="191" applyFont="1" applyBorder="1" applyAlignment="1">
      <alignment/>
      <protection/>
    </xf>
    <xf numFmtId="169" fontId="14" fillId="0" borderId="0" xfId="191" applyNumberFormat="1" applyFont="1" applyBorder="1" applyAlignment="1">
      <alignment horizontal="center"/>
      <protection/>
    </xf>
    <xf numFmtId="164" fontId="14" fillId="0" borderId="40" xfId="191" applyFont="1" applyBorder="1" applyAlignment="1">
      <alignment horizontal="right"/>
      <protection/>
    </xf>
    <xf numFmtId="164" fontId="14" fillId="0" borderId="40" xfId="191" applyFont="1" applyBorder="1" applyAlignment="1">
      <alignment/>
      <protection/>
    </xf>
    <xf numFmtId="164" fontId="11" fillId="0" borderId="29" xfId="191" applyFont="1" applyBorder="1" applyAlignment="1">
      <alignment horizontal="right"/>
      <protection/>
    </xf>
    <xf numFmtId="164" fontId="11" fillId="0" borderId="82" xfId="191" applyFont="1" applyBorder="1" applyAlignment="1">
      <alignment/>
      <protection/>
    </xf>
    <xf numFmtId="164" fontId="11" fillId="0" borderId="28" xfId="191" applyFont="1" applyBorder="1" applyAlignment="1">
      <alignment/>
      <protection/>
    </xf>
    <xf numFmtId="169" fontId="11" fillId="0" borderId="28" xfId="191" applyNumberFormat="1" applyFont="1" applyBorder="1" applyAlignment="1">
      <alignment horizontal="left"/>
      <protection/>
    </xf>
    <xf numFmtId="169" fontId="14" fillId="0" borderId="27" xfId="191" applyNumberFormat="1" applyFont="1" applyBorder="1" applyAlignment="1">
      <alignment horizontal="center"/>
      <protection/>
    </xf>
    <xf numFmtId="164" fontId="11" fillId="0" borderId="26" xfId="191" applyFont="1" applyBorder="1" applyAlignment="1">
      <alignment horizontal="right"/>
      <protection/>
    </xf>
    <xf numFmtId="164" fontId="11" fillId="0" borderId="47" xfId="191" applyFont="1" applyBorder="1" applyAlignment="1">
      <alignment/>
      <protection/>
    </xf>
    <xf numFmtId="164" fontId="14" fillId="0" borderId="47" xfId="191" applyFont="1" applyBorder="1" applyAlignment="1">
      <alignment/>
      <protection/>
    </xf>
    <xf numFmtId="164" fontId="11" fillId="0" borderId="47" xfId="191" applyFont="1" applyBorder="1" applyAlignment="1" quotePrefix="1">
      <alignment/>
      <protection/>
    </xf>
    <xf numFmtId="164" fontId="11" fillId="33" borderId="20" xfId="136" applyNumberFormat="1" applyFont="1" applyFill="1" applyBorder="1" applyAlignment="1" quotePrefix="1">
      <alignment horizontal="center"/>
      <protection/>
    </xf>
    <xf numFmtId="164" fontId="10" fillId="33" borderId="43" xfId="214" applyNumberFormat="1" applyFont="1" applyFill="1" applyBorder="1" applyAlignment="1">
      <alignment horizontal="center"/>
      <protection/>
    </xf>
    <xf numFmtId="164" fontId="10" fillId="33" borderId="42" xfId="214" applyNumberFormat="1" applyFont="1" applyFill="1" applyBorder="1" applyAlignment="1">
      <alignment horizontal="center"/>
      <protection/>
    </xf>
    <xf numFmtId="164" fontId="10" fillId="33" borderId="83" xfId="214" applyNumberFormat="1" applyFont="1" applyFill="1" applyBorder="1">
      <alignment/>
      <protection/>
    </xf>
    <xf numFmtId="164" fontId="10" fillId="33" borderId="39" xfId="214" applyNumberFormat="1" applyFont="1" applyFill="1" applyBorder="1" applyAlignment="1">
      <alignment horizontal="left"/>
      <protection/>
    </xf>
    <xf numFmtId="164" fontId="11" fillId="0" borderId="38" xfId="192" applyFont="1" applyBorder="1" applyAlignment="1" quotePrefix="1">
      <alignment horizontal="right"/>
      <protection/>
    </xf>
    <xf numFmtId="164" fontId="11" fillId="0" borderId="51" xfId="192" applyFont="1" applyBorder="1" applyAlignment="1">
      <alignment horizontal="right"/>
      <protection/>
    </xf>
    <xf numFmtId="164" fontId="11" fillId="0" borderId="55" xfId="192" applyFont="1" applyBorder="1" applyAlignment="1">
      <alignment horizontal="right"/>
      <protection/>
    </xf>
    <xf numFmtId="169" fontId="11" fillId="0" borderId="55" xfId="192" applyNumberFormat="1" applyFont="1" applyBorder="1" applyAlignment="1">
      <alignment horizontal="left"/>
      <protection/>
    </xf>
    <xf numFmtId="169" fontId="14" fillId="0" borderId="49" xfId="192" applyNumberFormat="1" applyFont="1" applyBorder="1" applyAlignment="1">
      <alignment horizontal="left"/>
      <protection/>
    </xf>
    <xf numFmtId="164" fontId="11" fillId="0" borderId="26" xfId="192" applyFont="1" applyBorder="1" applyAlignment="1" quotePrefix="1">
      <alignment horizontal="right"/>
      <protection/>
    </xf>
    <xf numFmtId="164" fontId="11" fillId="0" borderId="47" xfId="192" applyFont="1" applyBorder="1" applyAlignment="1">
      <alignment horizontal="right"/>
      <protection/>
    </xf>
    <xf numFmtId="164" fontId="11" fillId="0" borderId="23" xfId="192" applyFont="1" applyBorder="1" applyAlignment="1">
      <alignment horizontal="right"/>
      <protection/>
    </xf>
    <xf numFmtId="169" fontId="11" fillId="0" borderId="23" xfId="192" applyNumberFormat="1" applyFont="1" applyBorder="1" applyAlignment="1">
      <alignment horizontal="left"/>
      <protection/>
    </xf>
    <xf numFmtId="169" fontId="14" fillId="0" borderId="22" xfId="192" applyNumberFormat="1" applyFont="1" applyBorder="1" applyAlignment="1">
      <alignment horizontal="left"/>
      <protection/>
    </xf>
    <xf numFmtId="164" fontId="14" fillId="0" borderId="26" xfId="192" applyFont="1" applyBorder="1" applyAlignment="1">
      <alignment horizontal="right"/>
      <protection/>
    </xf>
    <xf numFmtId="164" fontId="14" fillId="0" borderId="47" xfId="192" applyFont="1" applyBorder="1" applyAlignment="1">
      <alignment horizontal="right"/>
      <protection/>
    </xf>
    <xf numFmtId="164" fontId="14" fillId="0" borderId="23" xfId="192" applyFont="1" applyBorder="1" applyAlignment="1">
      <alignment horizontal="right"/>
      <protection/>
    </xf>
    <xf numFmtId="169" fontId="14" fillId="0" borderId="23" xfId="192" applyNumberFormat="1" applyFont="1" applyBorder="1" applyAlignment="1">
      <alignment horizontal="left"/>
      <protection/>
    </xf>
    <xf numFmtId="169" fontId="14" fillId="0" borderId="22" xfId="192" applyNumberFormat="1" applyFont="1" applyBorder="1" applyAlignment="1">
      <alignment horizontal="center"/>
      <protection/>
    </xf>
    <xf numFmtId="164" fontId="11" fillId="0" borderId="47" xfId="192" applyFont="1" applyBorder="1" applyAlignment="1" quotePrefix="1">
      <alignment horizontal="right"/>
      <protection/>
    </xf>
    <xf numFmtId="164" fontId="11" fillId="0" borderId="23" xfId="192" applyFont="1" applyBorder="1" applyAlignment="1" quotePrefix="1">
      <alignment horizontal="right"/>
      <protection/>
    </xf>
    <xf numFmtId="164" fontId="11" fillId="0" borderId="23" xfId="192" applyFont="1" applyBorder="1">
      <alignment/>
      <protection/>
    </xf>
    <xf numFmtId="164" fontId="14" fillId="0" borderId="22" xfId="192" applyFont="1" applyBorder="1" applyAlignment="1">
      <alignment horizontal="left"/>
      <protection/>
    </xf>
    <xf numFmtId="164" fontId="10" fillId="33" borderId="35" xfId="215" applyNumberFormat="1" applyFont="1" applyFill="1" applyBorder="1" applyAlignment="1" quotePrefix="1">
      <alignment horizontal="center"/>
      <protection/>
    </xf>
    <xf numFmtId="164" fontId="10" fillId="33" borderId="19" xfId="215" applyNumberFormat="1" applyFont="1" applyFill="1" applyBorder="1" applyAlignment="1" quotePrefix="1">
      <alignment horizontal="center"/>
      <protection/>
    </xf>
    <xf numFmtId="164" fontId="10" fillId="33" borderId="19" xfId="215" applyNumberFormat="1" applyFont="1" applyFill="1" applyBorder="1" applyAlignment="1">
      <alignment horizontal="center"/>
      <protection/>
    </xf>
    <xf numFmtId="164" fontId="10" fillId="33" borderId="42" xfId="215" applyNumberFormat="1" applyFont="1" applyFill="1" applyBorder="1" applyAlignment="1">
      <alignment horizontal="center"/>
      <protection/>
    </xf>
    <xf numFmtId="164" fontId="10" fillId="33" borderId="54" xfId="215" applyNumberFormat="1" applyFont="1" applyFill="1" applyBorder="1">
      <alignment/>
      <protection/>
    </xf>
    <xf numFmtId="164" fontId="10" fillId="33" borderId="39" xfId="215" applyNumberFormat="1" applyFont="1" applyFill="1" applyBorder="1" applyAlignment="1">
      <alignment horizontal="left"/>
      <protection/>
    </xf>
    <xf numFmtId="0" fontId="9" fillId="0" borderId="0" xfId="196" applyFont="1">
      <alignment/>
      <protection/>
    </xf>
    <xf numFmtId="170" fontId="7" fillId="0" borderId="0" xfId="135" applyNumberFormat="1" applyFont="1">
      <alignment/>
      <protection/>
    </xf>
    <xf numFmtId="164" fontId="7" fillId="0" borderId="0" xfId="135" applyNumberFormat="1" applyFont="1">
      <alignment/>
      <protection/>
    </xf>
    <xf numFmtId="164" fontId="9" fillId="0" borderId="0" xfId="135" applyNumberFormat="1" applyFont="1" applyFill="1">
      <alignment/>
      <protection/>
    </xf>
    <xf numFmtId="164" fontId="9" fillId="0" borderId="0" xfId="135" applyNumberFormat="1" applyFont="1">
      <alignment/>
      <protection/>
    </xf>
    <xf numFmtId="166" fontId="9" fillId="0" borderId="0" xfId="135" applyNumberFormat="1" applyFont="1">
      <alignment/>
      <protection/>
    </xf>
    <xf numFmtId="2" fontId="10" fillId="0" borderId="29" xfId="196" applyNumberFormat="1" applyFont="1" applyBorder="1">
      <alignment/>
      <protection/>
    </xf>
    <xf numFmtId="2" fontId="10" fillId="0" borderId="82" xfId="193" applyNumberFormat="1" applyFont="1" applyBorder="1">
      <alignment/>
      <protection/>
    </xf>
    <xf numFmtId="2" fontId="10" fillId="0" borderId="28" xfId="193" applyNumberFormat="1" applyFont="1" applyBorder="1">
      <alignment/>
      <protection/>
    </xf>
    <xf numFmtId="164" fontId="10" fillId="0" borderId="84" xfId="135" applyNumberFormat="1" applyFont="1" applyBorder="1" applyAlignment="1">
      <alignment horizontal="center"/>
      <protection/>
    </xf>
    <xf numFmtId="2" fontId="9" fillId="0" borderId="21" xfId="196" applyNumberFormat="1" applyFont="1" applyBorder="1">
      <alignment/>
      <protection/>
    </xf>
    <xf numFmtId="2" fontId="9" fillId="0" borderId="31" xfId="193" applyNumberFormat="1" applyFont="1" applyBorder="1" applyAlignment="1" quotePrefix="1">
      <alignment horizontal="right"/>
      <protection/>
    </xf>
    <xf numFmtId="2" fontId="9" fillId="0" borderId="20" xfId="193" applyNumberFormat="1" applyFont="1" applyBorder="1">
      <alignment/>
      <protection/>
    </xf>
    <xf numFmtId="2" fontId="9" fillId="0" borderId="20" xfId="193" applyNumberFormat="1" applyFont="1" applyFill="1" applyBorder="1">
      <alignment/>
      <protection/>
    </xf>
    <xf numFmtId="164" fontId="9" fillId="0" borderId="66" xfId="135" applyNumberFormat="1" applyFont="1" applyBorder="1" applyAlignment="1">
      <alignment horizontal="left"/>
      <protection/>
    </xf>
    <xf numFmtId="2" fontId="9" fillId="0" borderId="31" xfId="193" applyNumberFormat="1" applyFont="1" applyBorder="1">
      <alignment/>
      <protection/>
    </xf>
    <xf numFmtId="0" fontId="10" fillId="33" borderId="85" xfId="196" applyFont="1" applyFill="1" applyBorder="1" applyAlignment="1">
      <alignment horizontal="center"/>
      <protection/>
    </xf>
    <xf numFmtId="164" fontId="10" fillId="33" borderId="83" xfId="135" applyNumberFormat="1" applyFont="1" applyFill="1" applyBorder="1" applyAlignment="1" quotePrefix="1">
      <alignment horizontal="center"/>
      <protection/>
    </xf>
    <xf numFmtId="164" fontId="10" fillId="33" borderId="54" xfId="135" applyNumberFormat="1" applyFont="1" applyFill="1" applyBorder="1" applyAlignment="1" quotePrefix="1">
      <alignment horizontal="center"/>
      <protection/>
    </xf>
    <xf numFmtId="164" fontId="10" fillId="33" borderId="54" xfId="135" applyNumberFormat="1" applyFont="1" applyFill="1" applyBorder="1" applyAlignment="1">
      <alignment horizontal="center"/>
      <protection/>
    </xf>
    <xf numFmtId="164" fontId="10" fillId="33" borderId="86" xfId="135" applyNumberFormat="1" applyFont="1" applyFill="1" applyBorder="1" applyAlignment="1">
      <alignment horizontal="center"/>
      <protection/>
    </xf>
    <xf numFmtId="0" fontId="9" fillId="0" borderId="0" xfId="157" applyFont="1" applyFill="1">
      <alignment/>
      <protection/>
    </xf>
    <xf numFmtId="166" fontId="9" fillId="0" borderId="29" xfId="135" applyNumberFormat="1" applyFont="1" applyFill="1" applyBorder="1" applyAlignment="1">
      <alignment horizontal="right"/>
      <protection/>
    </xf>
    <xf numFmtId="166" fontId="9" fillId="0" borderId="28" xfId="135" applyNumberFormat="1" applyFont="1" applyFill="1" applyBorder="1" applyAlignment="1">
      <alignment horizontal="right"/>
      <protection/>
    </xf>
    <xf numFmtId="166" fontId="9" fillId="0" borderId="28" xfId="135" applyNumberFormat="1" applyFont="1" applyFill="1" applyBorder="1">
      <alignment/>
      <protection/>
    </xf>
    <xf numFmtId="0" fontId="9" fillId="0" borderId="87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6" fontId="9" fillId="0" borderId="26" xfId="135" applyNumberFormat="1" applyFont="1" applyBorder="1" applyAlignment="1">
      <alignment horizontal="right"/>
      <protection/>
    </xf>
    <xf numFmtId="166" fontId="9" fillId="0" borderId="23" xfId="135" applyNumberFormat="1" applyFont="1" applyBorder="1" applyAlignment="1">
      <alignment horizontal="right"/>
      <protection/>
    </xf>
    <xf numFmtId="166" fontId="9" fillId="0" borderId="23" xfId="135" applyNumberFormat="1" applyFont="1" applyBorder="1">
      <alignment/>
      <protection/>
    </xf>
    <xf numFmtId="0" fontId="9" fillId="0" borderId="67" xfId="0" applyFont="1" applyFill="1" applyBorder="1" applyAlignment="1">
      <alignment/>
    </xf>
    <xf numFmtId="166" fontId="9" fillId="0" borderId="35" xfId="135" applyNumberFormat="1" applyFont="1" applyBorder="1" applyAlignment="1">
      <alignment horizontal="right"/>
      <protection/>
    </xf>
    <xf numFmtId="166" fontId="9" fillId="0" borderId="19" xfId="135" applyNumberFormat="1" applyFont="1" applyBorder="1" applyAlignment="1">
      <alignment horizontal="right"/>
      <protection/>
    </xf>
    <xf numFmtId="166" fontId="9" fillId="0" borderId="19" xfId="135" applyNumberFormat="1" applyFont="1" applyBorder="1">
      <alignment/>
      <protection/>
    </xf>
    <xf numFmtId="0" fontId="9" fillId="0" borderId="44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166" fontId="9" fillId="0" borderId="37" xfId="135" applyNumberFormat="1" applyFont="1" applyBorder="1" applyAlignment="1">
      <alignment horizontal="right"/>
      <protection/>
    </xf>
    <xf numFmtId="166" fontId="9" fillId="0" borderId="56" xfId="135" applyNumberFormat="1" applyFont="1" applyBorder="1" applyAlignment="1">
      <alignment horizontal="right"/>
      <protection/>
    </xf>
    <xf numFmtId="166" fontId="9" fillId="0" borderId="56" xfId="135" applyNumberFormat="1" applyFont="1" applyBorder="1">
      <alignment/>
      <protection/>
    </xf>
    <xf numFmtId="0" fontId="9" fillId="0" borderId="65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80" fillId="0" borderId="0" xfId="0" applyFont="1" applyFill="1" applyAlignment="1">
      <alignment/>
    </xf>
    <xf numFmtId="166" fontId="9" fillId="0" borderId="35" xfId="135" applyNumberFormat="1" applyFont="1" applyBorder="1" applyAlignment="1" quotePrefix="1">
      <alignment horizontal="right"/>
      <protection/>
    </xf>
    <xf numFmtId="0" fontId="9" fillId="0" borderId="0" xfId="135" applyFont="1" applyBorder="1" applyAlignment="1">
      <alignment horizontal="right"/>
      <protection/>
    </xf>
    <xf numFmtId="166" fontId="9" fillId="0" borderId="25" xfId="0" applyNumberFormat="1" applyFont="1" applyFill="1" applyBorder="1" applyAlignment="1">
      <alignment/>
    </xf>
    <xf numFmtId="166" fontId="9" fillId="0" borderId="37" xfId="135" applyNumberFormat="1" applyFont="1" applyBorder="1" applyAlignment="1" quotePrefix="1">
      <alignment horizontal="right"/>
      <protection/>
    </xf>
    <xf numFmtId="0" fontId="10" fillId="36" borderId="21" xfId="135" applyFont="1" applyFill="1" applyBorder="1">
      <alignment/>
      <protection/>
    </xf>
    <xf numFmtId="0" fontId="10" fillId="36" borderId="20" xfId="135" applyFont="1" applyFill="1" applyBorder="1" applyAlignment="1">
      <alignment horizontal="center"/>
      <protection/>
    </xf>
    <xf numFmtId="0" fontId="10" fillId="33" borderId="48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89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right"/>
    </xf>
    <xf numFmtId="170" fontId="9" fillId="34" borderId="0" xfId="0" applyNumberFormat="1" applyFont="1" applyFill="1" applyBorder="1" applyAlignment="1">
      <alignment horizontal="right"/>
    </xf>
    <xf numFmtId="170" fontId="9" fillId="34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left"/>
    </xf>
    <xf numFmtId="164" fontId="10" fillId="0" borderId="38" xfId="194" applyFont="1" applyFill="1" applyBorder="1" applyAlignment="1">
      <alignment horizontal="right"/>
      <protection/>
    </xf>
    <xf numFmtId="164" fontId="10" fillId="0" borderId="50" xfId="194" applyFont="1" applyFill="1" applyBorder="1" applyAlignment="1">
      <alignment horizontal="right"/>
      <protection/>
    </xf>
    <xf numFmtId="164" fontId="10" fillId="34" borderId="55" xfId="194" applyFont="1" applyFill="1" applyBorder="1" applyAlignment="1">
      <alignment horizontal="right"/>
      <protection/>
    </xf>
    <xf numFmtId="164" fontId="10" fillId="34" borderId="55" xfId="194" applyFont="1" applyFill="1" applyBorder="1">
      <alignment/>
      <protection/>
    </xf>
    <xf numFmtId="0" fontId="9" fillId="0" borderId="50" xfId="0" applyFont="1" applyBorder="1" applyAlignment="1">
      <alignment/>
    </xf>
    <xf numFmtId="0" fontId="10" fillId="0" borderId="69" xfId="0" applyFont="1" applyBorder="1" applyAlignment="1" quotePrefix="1">
      <alignment horizontal="left"/>
    </xf>
    <xf numFmtId="164" fontId="9" fillId="0" borderId="26" xfId="194" applyFont="1" applyFill="1" applyBorder="1" applyAlignment="1">
      <alignment horizontal="right"/>
      <protection/>
    </xf>
    <xf numFmtId="164" fontId="9" fillId="0" borderId="24" xfId="194" applyFont="1" applyFill="1" applyBorder="1" applyAlignment="1">
      <alignment horizontal="right"/>
      <protection/>
    </xf>
    <xf numFmtId="164" fontId="9" fillId="34" borderId="23" xfId="194" applyFont="1" applyFill="1" applyBorder="1" applyAlignment="1">
      <alignment horizontal="right"/>
      <protection/>
    </xf>
    <xf numFmtId="164" fontId="9" fillId="34" borderId="23" xfId="194" applyFont="1" applyFill="1" applyBorder="1">
      <alignment/>
      <protection/>
    </xf>
    <xf numFmtId="0" fontId="9" fillId="0" borderId="24" xfId="0" applyFont="1" applyBorder="1" applyAlignment="1">
      <alignment/>
    </xf>
    <xf numFmtId="0" fontId="9" fillId="0" borderId="67" xfId="0" applyFont="1" applyBorder="1" applyAlignment="1" quotePrefix="1">
      <alignment horizontal="left"/>
    </xf>
    <xf numFmtId="164" fontId="9" fillId="0" borderId="25" xfId="194" applyFont="1" applyFill="1" applyBorder="1" applyAlignment="1">
      <alignment horizontal="right"/>
      <protection/>
    </xf>
    <xf numFmtId="164" fontId="9" fillId="34" borderId="56" xfId="194" applyFont="1" applyFill="1" applyBorder="1" applyAlignment="1">
      <alignment horizontal="right"/>
      <protection/>
    </xf>
    <xf numFmtId="0" fontId="9" fillId="0" borderId="53" xfId="0" applyFont="1" applyBorder="1" applyAlignment="1">
      <alignment/>
    </xf>
    <xf numFmtId="0" fontId="9" fillId="0" borderId="88" xfId="0" applyFont="1" applyBorder="1" applyAlignment="1" quotePrefix="1">
      <alignment horizontal="left"/>
    </xf>
    <xf numFmtId="164" fontId="9" fillId="0" borderId="48" xfId="194" applyFont="1" applyFill="1" applyBorder="1" applyAlignment="1">
      <alignment horizontal="right"/>
      <protection/>
    </xf>
    <xf numFmtId="164" fontId="9" fillId="0" borderId="19" xfId="194" applyFont="1" applyFill="1" applyBorder="1" applyAlignment="1">
      <alignment horizontal="right"/>
      <protection/>
    </xf>
    <xf numFmtId="164" fontId="9" fillId="0" borderId="23" xfId="194" applyFont="1" applyFill="1" applyBorder="1" applyAlignment="1">
      <alignment horizontal="right"/>
      <protection/>
    </xf>
    <xf numFmtId="164" fontId="9" fillId="34" borderId="19" xfId="194" applyFont="1" applyFill="1" applyBorder="1" applyAlignment="1">
      <alignment horizontal="right"/>
      <protection/>
    </xf>
    <xf numFmtId="164" fontId="9" fillId="34" borderId="19" xfId="194" applyFont="1" applyFill="1" applyBorder="1">
      <alignment/>
      <protection/>
    </xf>
    <xf numFmtId="164" fontId="3" fillId="0" borderId="37" xfId="194" applyFont="1" applyFill="1" applyBorder="1">
      <alignment/>
      <protection/>
    </xf>
    <xf numFmtId="164" fontId="3" fillId="0" borderId="53" xfId="194" applyFont="1" applyFill="1" applyBorder="1">
      <alignment/>
      <protection/>
    </xf>
    <xf numFmtId="164" fontId="9" fillId="34" borderId="24" xfId="194" applyFont="1" applyFill="1" applyBorder="1" applyAlignment="1">
      <alignment horizontal="right"/>
      <protection/>
    </xf>
    <xf numFmtId="164" fontId="3" fillId="34" borderId="56" xfId="194" applyFont="1" applyFill="1" applyBorder="1">
      <alignment/>
      <protection/>
    </xf>
    <xf numFmtId="164" fontId="9" fillId="34" borderId="56" xfId="194" applyFont="1" applyFill="1" applyBorder="1">
      <alignment/>
      <protection/>
    </xf>
    <xf numFmtId="0" fontId="9" fillId="0" borderId="53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81" xfId="0" applyFont="1" applyBorder="1" applyAlignment="1">
      <alignment/>
    </xf>
    <xf numFmtId="0" fontId="9" fillId="0" borderId="24" xfId="0" applyFont="1" applyBorder="1" applyAlignment="1" quotePrefix="1">
      <alignment horizontal="left"/>
    </xf>
    <xf numFmtId="0" fontId="9" fillId="0" borderId="67" xfId="0" applyFont="1" applyBorder="1" applyAlignment="1">
      <alignment/>
    </xf>
    <xf numFmtId="166" fontId="9" fillId="0" borderId="26" xfId="194" applyNumberFormat="1" applyFont="1" applyFill="1" applyBorder="1" applyAlignment="1">
      <alignment horizontal="right"/>
      <protection/>
    </xf>
    <xf numFmtId="166" fontId="9" fillId="0" borderId="24" xfId="194" applyNumberFormat="1" applyFont="1" applyFill="1" applyBorder="1" applyAlignment="1">
      <alignment horizontal="right"/>
      <protection/>
    </xf>
    <xf numFmtId="166" fontId="9" fillId="34" borderId="24" xfId="194" applyNumberFormat="1" applyFont="1" applyFill="1" applyBorder="1" applyAlignment="1">
      <alignment horizontal="right"/>
      <protection/>
    </xf>
    <xf numFmtId="166" fontId="9" fillId="34" borderId="23" xfId="194" applyNumberFormat="1" applyFont="1" applyFill="1" applyBorder="1" applyAlignment="1">
      <alignment horizontal="right"/>
      <protection/>
    </xf>
    <xf numFmtId="164" fontId="10" fillId="0" borderId="25" xfId="194" applyFont="1" applyFill="1" applyBorder="1" applyAlignment="1">
      <alignment horizontal="right"/>
      <protection/>
    </xf>
    <xf numFmtId="164" fontId="10" fillId="0" borderId="24" xfId="194" applyFont="1" applyFill="1" applyBorder="1" applyAlignment="1">
      <alignment horizontal="right"/>
      <protection/>
    </xf>
    <xf numFmtId="164" fontId="10" fillId="34" borderId="23" xfId="194" applyFont="1" applyFill="1" applyBorder="1">
      <alignment/>
      <protection/>
    </xf>
    <xf numFmtId="0" fontId="37" fillId="0" borderId="24" xfId="0" applyFont="1" applyBorder="1" applyAlignment="1">
      <alignment/>
    </xf>
    <xf numFmtId="0" fontId="10" fillId="0" borderId="67" xfId="0" applyFont="1" applyBorder="1" applyAlignment="1">
      <alignment/>
    </xf>
    <xf numFmtId="164" fontId="3" fillId="0" borderId="36" xfId="194" applyFont="1" applyFill="1" applyBorder="1">
      <alignment/>
      <protection/>
    </xf>
    <xf numFmtId="164" fontId="3" fillId="34" borderId="36" xfId="194" applyFont="1" applyFill="1" applyBorder="1">
      <alignment/>
      <protection/>
    </xf>
    <xf numFmtId="164" fontId="3" fillId="34" borderId="19" xfId="194" applyFont="1" applyFill="1" applyBorder="1">
      <alignment/>
      <protection/>
    </xf>
    <xf numFmtId="0" fontId="9" fillId="0" borderId="36" xfId="0" applyFont="1" applyBorder="1" applyAlignment="1">
      <alignment/>
    </xf>
    <xf numFmtId="164" fontId="9" fillId="0" borderId="37" xfId="194" applyFont="1" applyFill="1" applyBorder="1" applyAlignment="1">
      <alignment horizontal="right"/>
      <protection/>
    </xf>
    <xf numFmtId="164" fontId="9" fillId="0" borderId="53" xfId="194" applyFont="1" applyFill="1" applyBorder="1" applyAlignment="1">
      <alignment horizontal="right"/>
      <protection/>
    </xf>
    <xf numFmtId="164" fontId="9" fillId="34" borderId="53" xfId="194" applyFont="1" applyFill="1" applyBorder="1" applyAlignment="1">
      <alignment horizontal="right"/>
      <protection/>
    </xf>
    <xf numFmtId="0" fontId="9" fillId="0" borderId="88" xfId="0" applyFont="1" applyBorder="1" applyAlignment="1">
      <alignment/>
    </xf>
    <xf numFmtId="164" fontId="9" fillId="0" borderId="35" xfId="194" applyFont="1" applyFill="1" applyBorder="1" applyAlignment="1">
      <alignment horizontal="right"/>
      <protection/>
    </xf>
    <xf numFmtId="164" fontId="7" fillId="0" borderId="0" xfId="194" applyBorder="1">
      <alignment/>
      <protection/>
    </xf>
    <xf numFmtId="164" fontId="9" fillId="34" borderId="36" xfId="194" applyFont="1" applyFill="1" applyBorder="1" applyAlignment="1">
      <alignment horizontal="right"/>
      <protection/>
    </xf>
    <xf numFmtId="164" fontId="9" fillId="0" borderId="0" xfId="194" applyFont="1" applyFill="1" applyBorder="1" applyAlignment="1">
      <alignment horizontal="right"/>
      <protection/>
    </xf>
    <xf numFmtId="164" fontId="10" fillId="0" borderId="26" xfId="194" applyFont="1" applyFill="1" applyBorder="1" applyAlignment="1">
      <alignment horizontal="right"/>
      <protection/>
    </xf>
    <xf numFmtId="164" fontId="10" fillId="0" borderId="0" xfId="194" applyFont="1" applyFill="1" applyBorder="1" applyAlignment="1">
      <alignment horizontal="right"/>
      <protection/>
    </xf>
    <xf numFmtId="164" fontId="10" fillId="0" borderId="23" xfId="194" applyFont="1" applyFill="1" applyBorder="1">
      <alignment/>
      <protection/>
    </xf>
    <xf numFmtId="0" fontId="9" fillId="0" borderId="37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56" xfId="0" applyFont="1" applyBorder="1" applyAlignment="1">
      <alignment/>
    </xf>
    <xf numFmtId="169" fontId="10" fillId="33" borderId="21" xfId="0" applyNumberFormat="1" applyFont="1" applyFill="1" applyBorder="1" applyAlignment="1" quotePrefix="1">
      <alignment horizontal="center"/>
    </xf>
    <xf numFmtId="169" fontId="10" fillId="33" borderId="20" xfId="0" applyNumberFormat="1" applyFont="1" applyFill="1" applyBorder="1" applyAlignment="1" quotePrefix="1">
      <alignment horizontal="center"/>
    </xf>
    <xf numFmtId="169" fontId="10" fillId="33" borderId="19" xfId="0" applyNumberFormat="1" applyFont="1" applyFill="1" applyBorder="1" applyAlignment="1" quotePrefix="1">
      <alignment horizontal="center"/>
    </xf>
    <xf numFmtId="0" fontId="9" fillId="33" borderId="36" xfId="0" applyFont="1" applyFill="1" applyBorder="1" applyAlignment="1">
      <alignment/>
    </xf>
    <xf numFmtId="0" fontId="9" fillId="33" borderId="81" xfId="0" applyFont="1" applyFill="1" applyBorder="1" applyAlignment="1">
      <alignment/>
    </xf>
    <xf numFmtId="164" fontId="10" fillId="33" borderId="35" xfId="0" applyNumberFormat="1" applyFont="1" applyFill="1" applyBorder="1" applyAlignment="1" quotePrefix="1">
      <alignment horizontal="centerContinuous"/>
    </xf>
    <xf numFmtId="164" fontId="10" fillId="33" borderId="19" xfId="0" applyNumberFormat="1" applyFont="1" applyFill="1" applyBorder="1" applyAlignment="1" quotePrefix="1">
      <alignment horizontal="centerContinuous"/>
    </xf>
    <xf numFmtId="0" fontId="10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0" fontId="9" fillId="33" borderId="67" xfId="0" applyFont="1" applyFill="1" applyBorder="1" applyAlignment="1">
      <alignment/>
    </xf>
    <xf numFmtId="0" fontId="10" fillId="33" borderId="85" xfId="0" applyFont="1" applyFill="1" applyBorder="1" applyAlignment="1" quotePrefix="1">
      <alignment horizontal="centerContinuous"/>
    </xf>
    <xf numFmtId="0" fontId="10" fillId="33" borderId="54" xfId="0" applyFont="1" applyFill="1" applyBorder="1" applyAlignment="1" quotePrefix="1">
      <alignment horizontal="centerContinuous"/>
    </xf>
    <xf numFmtId="0" fontId="9" fillId="33" borderId="54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37" fillId="33" borderId="90" xfId="0" applyFont="1" applyFill="1" applyBorder="1" applyAlignment="1">
      <alignment/>
    </xf>
    <xf numFmtId="0" fontId="10" fillId="0" borderId="0" xfId="0" applyFont="1" applyFill="1" applyAlignment="1" quotePrefix="1">
      <alignment horizontal="centerContinuous"/>
    </xf>
    <xf numFmtId="0" fontId="6" fillId="0" borderId="0" xfId="0" applyFont="1" applyFill="1" applyAlignment="1" quotePrefix="1">
      <alignment horizontal="centerContinuous"/>
    </xf>
    <xf numFmtId="0" fontId="6" fillId="0" borderId="0" xfId="0" applyFont="1" applyFill="1" applyAlignment="1">
      <alignment horizontal="centerContinuous"/>
    </xf>
    <xf numFmtId="164" fontId="7" fillId="0" borderId="0" xfId="135" applyNumberFormat="1" applyFont="1" applyFill="1">
      <alignment/>
      <protection/>
    </xf>
    <xf numFmtId="164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left"/>
    </xf>
    <xf numFmtId="164" fontId="3" fillId="0" borderId="0" xfId="135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9" fillId="0" borderId="0" xfId="0" applyNumberFormat="1" applyFont="1" applyFill="1" applyBorder="1" applyAlignment="1" quotePrefix="1">
      <alignment/>
    </xf>
    <xf numFmtId="164" fontId="3" fillId="34" borderId="0" xfId="0" applyNumberFormat="1" applyFont="1" applyFill="1" applyAlignment="1">
      <alignment/>
    </xf>
    <xf numFmtId="164" fontId="9" fillId="0" borderId="0" xfId="0" applyNumberFormat="1" applyFont="1" applyFill="1" applyAlignment="1" quotePrefix="1">
      <alignment/>
    </xf>
    <xf numFmtId="164" fontId="10" fillId="0" borderId="38" xfId="197" applyFont="1" applyFill="1" applyBorder="1" applyAlignment="1">
      <alignment horizontal="right"/>
      <protection/>
    </xf>
    <xf numFmtId="164" fontId="10" fillId="0" borderId="50" xfId="197" applyFont="1" applyFill="1" applyBorder="1" applyAlignment="1">
      <alignment horizontal="right"/>
      <protection/>
    </xf>
    <xf numFmtId="164" fontId="10" fillId="0" borderId="55" xfId="197" applyFont="1" applyFill="1" applyBorder="1" applyAlignment="1">
      <alignment horizontal="right"/>
      <protection/>
    </xf>
    <xf numFmtId="164" fontId="10" fillId="34" borderId="50" xfId="197" applyFont="1" applyFill="1" applyBorder="1" applyAlignment="1">
      <alignment horizontal="right"/>
      <protection/>
    </xf>
    <xf numFmtId="164" fontId="10" fillId="34" borderId="55" xfId="197" applyFont="1" applyFill="1" applyBorder="1" applyAlignment="1">
      <alignment horizontal="right"/>
      <protection/>
    </xf>
    <xf numFmtId="0" fontId="3" fillId="0" borderId="91" xfId="0" applyFont="1" applyBorder="1" applyAlignment="1">
      <alignment/>
    </xf>
    <xf numFmtId="164" fontId="9" fillId="0" borderId="26" xfId="197" applyFont="1" applyFill="1" applyBorder="1" applyAlignment="1">
      <alignment horizontal="right"/>
      <protection/>
    </xf>
    <xf numFmtId="164" fontId="9" fillId="0" borderId="24" xfId="197" applyFont="1" applyFill="1" applyBorder="1" applyAlignment="1">
      <alignment horizontal="right"/>
      <protection/>
    </xf>
    <xf numFmtId="164" fontId="9" fillId="0" borderId="23" xfId="197" applyFont="1" applyFill="1" applyBorder="1" applyAlignment="1">
      <alignment horizontal="right"/>
      <protection/>
    </xf>
    <xf numFmtId="164" fontId="9" fillId="34" borderId="24" xfId="197" applyFont="1" applyFill="1" applyBorder="1" applyAlignment="1">
      <alignment horizontal="right"/>
      <protection/>
    </xf>
    <xf numFmtId="164" fontId="9" fillId="34" borderId="23" xfId="197" applyFont="1" applyFill="1" applyBorder="1" applyAlignment="1">
      <alignment horizontal="right"/>
      <protection/>
    </xf>
    <xf numFmtId="0" fontId="3" fillId="0" borderId="92" xfId="0" applyFont="1" applyBorder="1" applyAlignment="1">
      <alignment/>
    </xf>
    <xf numFmtId="164" fontId="9" fillId="0" borderId="25" xfId="197" applyFont="1" applyFill="1" applyBorder="1" applyAlignment="1">
      <alignment horizontal="right"/>
      <protection/>
    </xf>
    <xf numFmtId="164" fontId="9" fillId="0" borderId="0" xfId="197" applyFont="1" applyFill="1" applyBorder="1" applyAlignment="1">
      <alignment horizontal="right"/>
      <protection/>
    </xf>
    <xf numFmtId="0" fontId="9" fillId="0" borderId="92" xfId="0" applyFont="1" applyBorder="1" applyAlignment="1">
      <alignment/>
    </xf>
    <xf numFmtId="164" fontId="9" fillId="0" borderId="68" xfId="197" applyFont="1" applyFill="1" applyBorder="1" applyAlignment="1">
      <alignment horizontal="right"/>
      <protection/>
    </xf>
    <xf numFmtId="164" fontId="9" fillId="0" borderId="56" xfId="197" applyFont="1" applyFill="1" applyBorder="1" applyAlignment="1">
      <alignment horizontal="right"/>
      <protection/>
    </xf>
    <xf numFmtId="164" fontId="9" fillId="0" borderId="65" xfId="197" applyFont="1" applyFill="1" applyBorder="1" applyAlignment="1">
      <alignment horizontal="right"/>
      <protection/>
    </xf>
    <xf numFmtId="164" fontId="9" fillId="34" borderId="53" xfId="197" applyFont="1" applyFill="1" applyBorder="1" applyAlignment="1">
      <alignment horizontal="right"/>
      <protection/>
    </xf>
    <xf numFmtId="164" fontId="9" fillId="34" borderId="56" xfId="197" applyFont="1" applyFill="1" applyBorder="1" applyAlignment="1">
      <alignment horizontal="right"/>
      <protection/>
    </xf>
    <xf numFmtId="0" fontId="9" fillId="0" borderId="93" xfId="0" applyFont="1" applyBorder="1" applyAlignment="1">
      <alignment/>
    </xf>
    <xf numFmtId="164" fontId="9" fillId="0" borderId="35" xfId="197" applyFont="1" applyFill="1" applyBorder="1" applyAlignment="1">
      <alignment horizontal="right"/>
      <protection/>
    </xf>
    <xf numFmtId="164" fontId="9" fillId="0" borderId="19" xfId="197" applyFont="1" applyFill="1" applyBorder="1" applyAlignment="1">
      <alignment horizontal="right"/>
      <protection/>
    </xf>
    <xf numFmtId="164" fontId="9" fillId="34" borderId="19" xfId="197" applyFont="1" applyFill="1" applyBorder="1" applyAlignment="1">
      <alignment horizontal="right"/>
      <protection/>
    </xf>
    <xf numFmtId="0" fontId="9" fillId="0" borderId="94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164" fontId="3" fillId="0" borderId="26" xfId="197" applyFont="1" applyFill="1" applyBorder="1">
      <alignment/>
      <protection/>
    </xf>
    <xf numFmtId="164" fontId="3" fillId="0" borderId="23" xfId="197" applyFont="1" applyFill="1" applyBorder="1">
      <alignment/>
      <protection/>
    </xf>
    <xf numFmtId="164" fontId="3" fillId="34" borderId="23" xfId="197" applyFont="1" applyFill="1" applyBorder="1">
      <alignment/>
      <protection/>
    </xf>
    <xf numFmtId="0" fontId="3" fillId="0" borderId="93" xfId="0" applyFont="1" applyFill="1" applyBorder="1" applyAlignment="1">
      <alignment/>
    </xf>
    <xf numFmtId="0" fontId="9" fillId="0" borderId="92" xfId="0" applyFont="1" applyBorder="1" applyAlignment="1" quotePrefix="1">
      <alignment horizontal="left"/>
    </xf>
    <xf numFmtId="0" fontId="3" fillId="0" borderId="67" xfId="0" applyFont="1" applyBorder="1" applyAlignment="1">
      <alignment/>
    </xf>
    <xf numFmtId="166" fontId="9" fillId="0" borderId="26" xfId="197" applyNumberFormat="1" applyFont="1" applyFill="1" applyBorder="1" applyAlignment="1">
      <alignment horizontal="right"/>
      <protection/>
    </xf>
    <xf numFmtId="166" fontId="9" fillId="0" borderId="23" xfId="197" applyNumberFormat="1" applyFont="1" applyFill="1" applyBorder="1" applyAlignment="1">
      <alignment horizontal="right"/>
      <protection/>
    </xf>
    <xf numFmtId="166" fontId="9" fillId="34" borderId="23" xfId="197" applyNumberFormat="1" applyFont="1" applyFill="1" applyBorder="1" applyAlignment="1">
      <alignment horizontal="right"/>
      <protection/>
    </xf>
    <xf numFmtId="164" fontId="10" fillId="0" borderId="26" xfId="197" applyFont="1" applyFill="1" applyBorder="1" applyAlignment="1">
      <alignment horizontal="right"/>
      <protection/>
    </xf>
    <xf numFmtId="164" fontId="10" fillId="0" borderId="23" xfId="197" applyFont="1" applyFill="1" applyBorder="1" applyAlignment="1">
      <alignment horizontal="right"/>
      <protection/>
    </xf>
    <xf numFmtId="164" fontId="10" fillId="34" borderId="23" xfId="197" applyFont="1" applyFill="1" applyBorder="1" applyAlignment="1">
      <alignment horizontal="right"/>
      <protection/>
    </xf>
    <xf numFmtId="0" fontId="37" fillId="0" borderId="93" xfId="0" applyFont="1" applyBorder="1" applyAlignment="1">
      <alignment/>
    </xf>
    <xf numFmtId="0" fontId="10" fillId="0" borderId="88" xfId="0" applyFont="1" applyBorder="1" applyAlignment="1">
      <alignment/>
    </xf>
    <xf numFmtId="0" fontId="9" fillId="0" borderId="94" xfId="0" applyFont="1" applyBorder="1" applyAlignment="1">
      <alignment/>
    </xf>
    <xf numFmtId="0" fontId="3" fillId="0" borderId="81" xfId="0" applyFont="1" applyBorder="1" applyAlignment="1">
      <alignment/>
    </xf>
    <xf numFmtId="0" fontId="37" fillId="0" borderId="9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9" fillId="33" borderId="94" xfId="0" applyFont="1" applyFill="1" applyBorder="1" applyAlignment="1">
      <alignment/>
    </xf>
    <xf numFmtId="0" fontId="3" fillId="33" borderId="81" xfId="0" applyFont="1" applyFill="1" applyBorder="1" applyAlignment="1">
      <alignment/>
    </xf>
    <xf numFmtId="0" fontId="9" fillId="33" borderId="92" xfId="0" applyFont="1" applyFill="1" applyBorder="1" applyAlignment="1">
      <alignment/>
    </xf>
    <xf numFmtId="0" fontId="3" fillId="33" borderId="67" xfId="0" applyFont="1" applyFill="1" applyBorder="1" applyAlignment="1">
      <alignment/>
    </xf>
    <xf numFmtId="0" fontId="10" fillId="33" borderId="41" xfId="0" applyFont="1" applyFill="1" applyBorder="1" applyAlignment="1" quotePrefix="1">
      <alignment horizontal="centerContinuous"/>
    </xf>
    <xf numFmtId="0" fontId="3" fillId="33" borderId="54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9" fillId="33" borderId="95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14" fillId="0" borderId="0" xfId="0" applyFont="1" applyAlignment="1">
      <alignment/>
    </xf>
    <xf numFmtId="0" fontId="38" fillId="0" borderId="0" xfId="0" applyFont="1" applyAlignment="1">
      <alignment/>
    </xf>
    <xf numFmtId="166" fontId="9" fillId="0" borderId="29" xfId="135" applyNumberFormat="1" applyFont="1" applyBorder="1">
      <alignment/>
      <protection/>
    </xf>
    <xf numFmtId="166" fontId="9" fillId="0" borderId="28" xfId="135" applyNumberFormat="1" applyFont="1" applyBorder="1">
      <alignment/>
      <protection/>
    </xf>
    <xf numFmtId="2" fontId="9" fillId="0" borderId="28" xfId="135" applyNumberFormat="1" applyFont="1" applyFill="1" applyBorder="1">
      <alignment/>
      <protection/>
    </xf>
    <xf numFmtId="0" fontId="10" fillId="0" borderId="27" xfId="0" applyFont="1" applyBorder="1" applyAlignment="1">
      <alignment horizontal="left"/>
    </xf>
    <xf numFmtId="166" fontId="9" fillId="0" borderId="21" xfId="135" applyNumberFormat="1" applyFont="1" applyBorder="1">
      <alignment/>
      <protection/>
    </xf>
    <xf numFmtId="166" fontId="9" fillId="0" borderId="20" xfId="135" applyNumberFormat="1" applyFont="1" applyBorder="1">
      <alignment/>
      <protection/>
    </xf>
    <xf numFmtId="2" fontId="9" fillId="0" borderId="20" xfId="135" applyNumberFormat="1" applyFont="1" applyFill="1" applyBorder="1">
      <alignment/>
      <protection/>
    </xf>
    <xf numFmtId="0" fontId="10" fillId="0" borderId="45" xfId="0" applyFont="1" applyBorder="1" applyAlignment="1">
      <alignment horizontal="left"/>
    </xf>
    <xf numFmtId="1" fontId="10" fillId="36" borderId="21" xfId="135" applyNumberFormat="1" applyFont="1" applyFill="1" applyBorder="1" applyAlignment="1" applyProtection="1">
      <alignment horizontal="right"/>
      <protection/>
    </xf>
    <xf numFmtId="1" fontId="10" fillId="36" borderId="20" xfId="135" applyNumberFormat="1" applyFont="1" applyFill="1" applyBorder="1" applyAlignment="1" applyProtection="1">
      <alignment horizontal="right"/>
      <protection/>
    </xf>
    <xf numFmtId="1" fontId="10" fillId="36" borderId="20" xfId="135" applyNumberFormat="1" applyFont="1" applyFill="1" applyBorder="1" applyAlignment="1" applyProtection="1" quotePrefix="1">
      <alignment horizontal="right"/>
      <protection/>
    </xf>
    <xf numFmtId="1" fontId="10" fillId="36" borderId="34" xfId="135" applyNumberFormat="1" applyFont="1" applyFill="1" applyBorder="1" applyAlignment="1" applyProtection="1">
      <alignment horizontal="right"/>
      <protection/>
    </xf>
    <xf numFmtId="0" fontId="9" fillId="36" borderId="45" xfId="0" applyFont="1" applyFill="1" applyBorder="1" applyAlignment="1">
      <alignment/>
    </xf>
    <xf numFmtId="0" fontId="10" fillId="33" borderId="3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9" fillId="34" borderId="0" xfId="0" applyFont="1" applyFill="1" applyAlignment="1">
      <alignment horizontal="center"/>
    </xf>
    <xf numFmtId="2" fontId="9" fillId="0" borderId="52" xfId="0" applyNumberFormat="1" applyFont="1" applyBorder="1" applyAlignment="1">
      <alignment/>
    </xf>
    <xf numFmtId="2" fontId="9" fillId="0" borderId="50" xfId="0" applyNumberFormat="1" applyFont="1" applyBorder="1" applyAlignment="1">
      <alignment/>
    </xf>
    <xf numFmtId="164" fontId="9" fillId="34" borderId="55" xfId="157" applyNumberFormat="1" applyFont="1" applyFill="1" applyBorder="1" applyAlignment="1" applyProtection="1">
      <alignment horizontal="left" indent="2"/>
      <protection/>
    </xf>
    <xf numFmtId="0" fontId="9" fillId="0" borderId="69" xfId="0" applyFont="1" applyBorder="1" applyAlignment="1">
      <alignment/>
    </xf>
    <xf numFmtId="2" fontId="9" fillId="0" borderId="25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164" fontId="9" fillId="34" borderId="23" xfId="157" applyNumberFormat="1" applyFont="1" applyFill="1" applyBorder="1" applyAlignment="1" applyProtection="1">
      <alignment horizontal="left" indent="2"/>
      <protection/>
    </xf>
    <xf numFmtId="2" fontId="9" fillId="0" borderId="68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2" fontId="10" fillId="0" borderId="37" xfId="0" applyNumberFormat="1" applyFont="1" applyBorder="1" applyAlignment="1">
      <alignment/>
    </xf>
    <xf numFmtId="2" fontId="10" fillId="0" borderId="56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66" xfId="0" applyFont="1" applyBorder="1" applyAlignment="1">
      <alignment/>
    </xf>
    <xf numFmtId="2" fontId="9" fillId="0" borderId="35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164" fontId="9" fillId="34" borderId="19" xfId="157" applyNumberFormat="1" applyFont="1" applyFill="1" applyBorder="1" applyAlignment="1" applyProtection="1">
      <alignment horizontal="left" indent="2"/>
      <protection/>
    </xf>
    <xf numFmtId="0" fontId="9" fillId="0" borderId="42" xfId="0" applyFont="1" applyBorder="1" applyAlignment="1">
      <alignment/>
    </xf>
    <xf numFmtId="2" fontId="9" fillId="0" borderId="26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56" xfId="0" applyNumberFormat="1" applyFont="1" applyBorder="1" applyAlignment="1">
      <alignment/>
    </xf>
    <xf numFmtId="0" fontId="9" fillId="0" borderId="73" xfId="0" applyFont="1" applyBorder="1" applyAlignment="1">
      <alignment/>
    </xf>
    <xf numFmtId="2" fontId="10" fillId="0" borderId="21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164" fontId="10" fillId="0" borderId="20" xfId="0" applyNumberFormat="1" applyFont="1" applyBorder="1" applyAlignment="1">
      <alignment horizontal="left"/>
    </xf>
    <xf numFmtId="2" fontId="10" fillId="34" borderId="21" xfId="157" applyNumberFormat="1" applyFont="1" applyFill="1" applyBorder="1">
      <alignment/>
      <protection/>
    </xf>
    <xf numFmtId="2" fontId="10" fillId="34" borderId="20" xfId="157" applyNumberFormat="1" applyFont="1" applyFill="1" applyBorder="1">
      <alignment/>
      <protection/>
    </xf>
    <xf numFmtId="164" fontId="10" fillId="34" borderId="20" xfId="157" applyNumberFormat="1" applyFont="1" applyFill="1" applyBorder="1" applyAlignment="1">
      <alignment horizontal="left"/>
      <protection/>
    </xf>
    <xf numFmtId="0" fontId="10" fillId="0" borderId="66" xfId="0" applyFont="1" applyBorder="1" applyAlignment="1">
      <alignment/>
    </xf>
    <xf numFmtId="2" fontId="9" fillId="34" borderId="35" xfId="157" applyNumberFormat="1" applyFont="1" applyFill="1" applyBorder="1">
      <alignment/>
      <protection/>
    </xf>
    <xf numFmtId="2" fontId="9" fillId="34" borderId="19" xfId="157" applyNumberFormat="1" applyFont="1" applyFill="1" applyBorder="1">
      <alignment/>
      <protection/>
    </xf>
    <xf numFmtId="2" fontId="9" fillId="34" borderId="26" xfId="157" applyNumberFormat="1" applyFont="1" applyFill="1" applyBorder="1">
      <alignment/>
      <protection/>
    </xf>
    <xf numFmtId="2" fontId="9" fillId="34" borderId="0" xfId="157" applyNumberFormat="1" applyFont="1" applyFill="1" applyBorder="1">
      <alignment/>
      <protection/>
    </xf>
    <xf numFmtId="2" fontId="9" fillId="34" borderId="23" xfId="157" applyNumberFormat="1" applyFont="1" applyFill="1" applyBorder="1">
      <alignment/>
      <protection/>
    </xf>
    <xf numFmtId="0" fontId="10" fillId="37" borderId="96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33" borderId="39" xfId="0" applyFont="1" applyFill="1" applyBorder="1" applyAlignment="1">
      <alignment/>
    </xf>
    <xf numFmtId="0" fontId="10" fillId="33" borderId="4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 wrapText="1"/>
    </xf>
    <xf numFmtId="174" fontId="9" fillId="0" borderId="53" xfId="146" applyNumberFormat="1" applyFont="1" applyFill="1" applyBorder="1">
      <alignment/>
      <protection/>
    </xf>
    <xf numFmtId="175" fontId="9" fillId="0" borderId="0" xfId="146" applyNumberFormat="1" applyFont="1" applyFill="1" applyBorder="1">
      <alignment/>
      <protection/>
    </xf>
    <xf numFmtId="174" fontId="9" fillId="0" borderId="23" xfId="146" applyNumberFormat="1" applyFont="1" applyFill="1" applyBorder="1">
      <alignment/>
      <protection/>
    </xf>
    <xf numFmtId="175" fontId="9" fillId="0" borderId="24" xfId="146" applyNumberFormat="1" applyFont="1" applyFill="1" applyBorder="1">
      <alignment/>
      <protection/>
    </xf>
    <xf numFmtId="174" fontId="9" fillId="0" borderId="47" xfId="146" applyNumberFormat="1" applyFont="1" applyFill="1" applyBorder="1">
      <alignment/>
      <protection/>
    </xf>
    <xf numFmtId="175" fontId="9" fillId="0" borderId="47" xfId="146" applyNumberFormat="1" applyFont="1" applyFill="1" applyBorder="1">
      <alignment/>
      <protection/>
    </xf>
    <xf numFmtId="175" fontId="9" fillId="0" borderId="23" xfId="146" applyNumberFormat="1" applyFont="1" applyFill="1" applyBorder="1">
      <alignment/>
      <protection/>
    </xf>
    <xf numFmtId="175" fontId="9" fillId="0" borderId="26" xfId="146" applyNumberFormat="1" applyFont="1" applyFill="1" applyBorder="1">
      <alignment/>
      <protection/>
    </xf>
    <xf numFmtId="175" fontId="11" fillId="0" borderId="37" xfId="146" applyNumberFormat="1" applyFont="1" applyFill="1" applyBorder="1" applyAlignment="1">
      <alignment vertical="center"/>
      <protection/>
    </xf>
    <xf numFmtId="175" fontId="11" fillId="0" borderId="26" xfId="146" applyNumberFormat="1" applyFont="1" applyFill="1" applyBorder="1" applyAlignment="1">
      <alignment vertical="center"/>
      <protection/>
    </xf>
    <xf numFmtId="174" fontId="9" fillId="0" borderId="24" xfId="146" applyNumberFormat="1" applyFont="1" applyFill="1" applyBorder="1">
      <alignment/>
      <protection/>
    </xf>
    <xf numFmtId="175" fontId="9" fillId="0" borderId="47" xfId="146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174" fontId="9" fillId="0" borderId="36" xfId="146" applyNumberFormat="1" applyFont="1" applyFill="1" applyBorder="1">
      <alignment/>
      <protection/>
    </xf>
    <xf numFmtId="175" fontId="9" fillId="0" borderId="44" xfId="146" applyNumberFormat="1" applyFont="1" applyFill="1" applyBorder="1">
      <alignment/>
      <protection/>
    </xf>
    <xf numFmtId="174" fontId="9" fillId="0" borderId="47" xfId="146" applyNumberFormat="1" applyFont="1" applyFill="1" applyBorder="1" applyAlignment="1">
      <alignment horizontal="center"/>
      <protection/>
    </xf>
    <xf numFmtId="174" fontId="9" fillId="0" borderId="47" xfId="146" applyNumberFormat="1" applyFont="1" applyFill="1" applyBorder="1" applyAlignment="1">
      <alignment/>
      <protection/>
    </xf>
    <xf numFmtId="0" fontId="10" fillId="0" borderId="27" xfId="0" applyFont="1" applyBorder="1" applyAlignment="1">
      <alignment horizontal="center" vertical="center"/>
    </xf>
    <xf numFmtId="174" fontId="11" fillId="0" borderId="98" xfId="146" applyNumberFormat="1" applyFont="1" applyFill="1" applyBorder="1" applyAlignment="1">
      <alignment vertical="center"/>
      <protection/>
    </xf>
    <xf numFmtId="175" fontId="11" fillId="0" borderId="28" xfId="146" applyNumberFormat="1" applyFont="1" applyFill="1" applyBorder="1" applyAlignment="1">
      <alignment vertical="center"/>
      <protection/>
    </xf>
    <xf numFmtId="174" fontId="11" fillId="0" borderId="28" xfId="146" applyNumberFormat="1" applyFont="1" applyFill="1" applyBorder="1" applyAlignment="1">
      <alignment vertical="center"/>
      <protection/>
    </xf>
    <xf numFmtId="175" fontId="11" fillId="0" borderId="98" xfId="146" applyNumberFormat="1" applyFont="1" applyFill="1" applyBorder="1" applyAlignment="1">
      <alignment vertical="center"/>
      <protection/>
    </xf>
    <xf numFmtId="174" fontId="11" fillId="0" borderId="82" xfId="146" applyNumberFormat="1" applyFont="1" applyFill="1" applyBorder="1" applyAlignment="1">
      <alignment vertical="center"/>
      <protection/>
    </xf>
    <xf numFmtId="175" fontId="11" fillId="0" borderId="82" xfId="146" applyNumberFormat="1" applyFont="1" applyFill="1" applyBorder="1" applyAlignment="1">
      <alignment vertical="center"/>
      <protection/>
    </xf>
    <xf numFmtId="175" fontId="11" fillId="0" borderId="29" xfId="146" applyNumberFormat="1" applyFont="1" applyFill="1" applyBorder="1" applyAlignment="1">
      <alignment vertical="center"/>
      <protection/>
    </xf>
    <xf numFmtId="174" fontId="9" fillId="0" borderId="24" xfId="148" applyNumberFormat="1" applyFont="1" applyFill="1" applyBorder="1">
      <alignment/>
      <protection/>
    </xf>
    <xf numFmtId="175" fontId="9" fillId="0" borderId="0" xfId="148" applyNumberFormat="1" applyFont="1" applyFill="1" applyBorder="1">
      <alignment/>
      <protection/>
    </xf>
    <xf numFmtId="174" fontId="9" fillId="0" borderId="56" xfId="148" applyNumberFormat="1" applyFont="1" applyFill="1" applyBorder="1">
      <alignment/>
      <protection/>
    </xf>
    <xf numFmtId="175" fontId="9" fillId="0" borderId="24" xfId="148" applyNumberFormat="1" applyFont="1" applyFill="1" applyBorder="1">
      <alignment/>
      <protection/>
    </xf>
    <xf numFmtId="174" fontId="9" fillId="0" borderId="47" xfId="148" applyNumberFormat="1" applyFont="1" applyFill="1" applyBorder="1">
      <alignment/>
      <protection/>
    </xf>
    <xf numFmtId="175" fontId="9" fillId="0" borderId="47" xfId="148" applyNumberFormat="1" applyFont="1" applyFill="1" applyBorder="1">
      <alignment/>
      <protection/>
    </xf>
    <xf numFmtId="175" fontId="9" fillId="0" borderId="26" xfId="148" applyNumberFormat="1" applyFont="1" applyFill="1" applyBorder="1">
      <alignment/>
      <protection/>
    </xf>
    <xf numFmtId="174" fontId="9" fillId="0" borderId="23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74" fontId="9" fillId="0" borderId="23" xfId="148" applyNumberFormat="1" applyFont="1" applyFill="1" applyBorder="1">
      <alignment/>
      <protection/>
    </xf>
    <xf numFmtId="175" fontId="9" fillId="0" borderId="26" xfId="0" applyNumberFormat="1" applyFont="1" applyFill="1" applyBorder="1" applyAlignment="1">
      <alignment/>
    </xf>
    <xf numFmtId="174" fontId="9" fillId="0" borderId="24" xfId="148" applyNumberFormat="1" applyFont="1" applyFill="1" applyBorder="1" applyAlignment="1">
      <alignment horizontal="right"/>
      <protection/>
    </xf>
    <xf numFmtId="174" fontId="9" fillId="0" borderId="24" xfId="148" applyNumberFormat="1" applyFont="1" applyBorder="1">
      <alignment/>
      <protection/>
    </xf>
    <xf numFmtId="174" fontId="9" fillId="0" borderId="23" xfId="148" applyNumberFormat="1" applyFont="1" applyBorder="1">
      <alignment/>
      <protection/>
    </xf>
    <xf numFmtId="175" fontId="9" fillId="0" borderId="23" xfId="0" applyNumberFormat="1" applyFont="1" applyFill="1" applyBorder="1" applyAlignment="1">
      <alignment/>
    </xf>
    <xf numFmtId="174" fontId="9" fillId="0" borderId="23" xfId="148" applyNumberFormat="1" applyFont="1" applyFill="1" applyBorder="1" applyAlignment="1">
      <alignment horizontal="right"/>
      <protection/>
    </xf>
    <xf numFmtId="174" fontId="9" fillId="0" borderId="24" xfId="148" applyNumberFormat="1" applyFont="1" applyFill="1" applyBorder="1" applyAlignment="1">
      <alignment horizontal="center"/>
      <protection/>
    </xf>
    <xf numFmtId="174" fontId="9" fillId="0" borderId="23" xfId="148" applyNumberFormat="1" applyFont="1" applyFill="1" applyBorder="1" applyAlignment="1">
      <alignment horizontal="center"/>
      <protection/>
    </xf>
    <xf numFmtId="175" fontId="9" fillId="0" borderId="44" xfId="148" applyNumberFormat="1" applyFont="1" applyFill="1" applyBorder="1">
      <alignment/>
      <protection/>
    </xf>
    <xf numFmtId="174" fontId="9" fillId="0" borderId="47" xfId="148" applyNumberFormat="1" applyFont="1" applyFill="1" applyBorder="1" applyAlignment="1">
      <alignment/>
      <protection/>
    </xf>
    <xf numFmtId="175" fontId="9" fillId="0" borderId="47" xfId="148" applyNumberFormat="1" applyFont="1" applyFill="1" applyBorder="1" applyAlignment="1">
      <alignment horizontal="center"/>
      <protection/>
    </xf>
    <xf numFmtId="174" fontId="9" fillId="0" borderId="19" xfId="148" applyNumberFormat="1" applyFont="1" applyFill="1" applyBorder="1">
      <alignment/>
      <protection/>
    </xf>
    <xf numFmtId="175" fontId="9" fillId="0" borderId="47" xfId="148" applyNumberFormat="1" applyFont="1" applyFill="1" applyBorder="1" applyAlignment="1">
      <alignment/>
      <protection/>
    </xf>
    <xf numFmtId="175" fontId="9" fillId="0" borderId="19" xfId="0" applyNumberFormat="1" applyFont="1" applyFill="1" applyBorder="1" applyAlignment="1">
      <alignment/>
    </xf>
    <xf numFmtId="175" fontId="9" fillId="0" borderId="35" xfId="0" applyNumberFormat="1" applyFont="1" applyFill="1" applyBorder="1" applyAlignment="1">
      <alignment/>
    </xf>
    <xf numFmtId="174" fontId="10" fillId="0" borderId="98" xfId="148" applyNumberFormat="1" applyFont="1" applyFill="1" applyBorder="1" applyAlignment="1">
      <alignment horizontal="center" vertical="center"/>
      <protection/>
    </xf>
    <xf numFmtId="175" fontId="11" fillId="0" borderId="28" xfId="148" applyNumberFormat="1" applyFont="1" applyFill="1" applyBorder="1" applyAlignment="1">
      <alignment vertical="center"/>
      <protection/>
    </xf>
    <xf numFmtId="174" fontId="10" fillId="0" borderId="28" xfId="148" applyNumberFormat="1" applyFont="1" applyFill="1" applyBorder="1" applyAlignment="1">
      <alignment horizontal="center" vertical="center"/>
      <protection/>
    </xf>
    <xf numFmtId="175" fontId="11" fillId="0" borderId="98" xfId="148" applyNumberFormat="1" applyFont="1" applyFill="1" applyBorder="1" applyAlignment="1">
      <alignment vertical="center"/>
      <protection/>
    </xf>
    <xf numFmtId="174" fontId="11" fillId="0" borderId="82" xfId="148" applyNumberFormat="1" applyFont="1" applyFill="1" applyBorder="1" applyAlignment="1">
      <alignment/>
      <protection/>
    </xf>
    <xf numFmtId="175" fontId="11" fillId="0" borderId="82" xfId="148" applyNumberFormat="1" applyFont="1" applyFill="1" applyBorder="1" applyAlignment="1">
      <alignment/>
      <protection/>
    </xf>
    <xf numFmtId="175" fontId="11" fillId="0" borderId="82" xfId="148" applyNumberFormat="1" applyFont="1" applyFill="1" applyBorder="1" applyAlignment="1">
      <alignment vertical="center"/>
      <protection/>
    </xf>
    <xf numFmtId="175" fontId="11" fillId="0" borderId="29" xfId="148" applyNumberFormat="1" applyFont="1" applyFill="1" applyBorder="1" applyAlignment="1">
      <alignment vertical="center"/>
      <protection/>
    </xf>
    <xf numFmtId="174" fontId="11" fillId="0" borderId="82" xfId="148" applyNumberFormat="1" applyFont="1" applyFill="1" applyBorder="1" applyAlignment="1">
      <alignment vertical="center"/>
      <protection/>
    </xf>
    <xf numFmtId="174" fontId="11" fillId="0" borderId="55" xfId="0" applyNumberFormat="1" applyFont="1" applyFill="1" applyBorder="1" applyAlignment="1">
      <alignment vertical="center"/>
    </xf>
    <xf numFmtId="175" fontId="11" fillId="0" borderId="3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10" fillId="33" borderId="39" xfId="0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quotePrefix="1">
      <alignment horizontal="center"/>
    </xf>
    <xf numFmtId="39" fontId="10" fillId="33" borderId="85" xfId="0" applyNumberFormat="1" applyFont="1" applyFill="1" applyBorder="1" applyAlignment="1" quotePrefix="1">
      <alignment horizontal="center"/>
    </xf>
    <xf numFmtId="39" fontId="10" fillId="33" borderId="21" xfId="0" applyNumberFormat="1" applyFont="1" applyFill="1" applyBorder="1" applyAlignment="1">
      <alignment horizontal="center"/>
    </xf>
    <xf numFmtId="175" fontId="9" fillId="0" borderId="23" xfId="150" applyNumberFormat="1" applyFont="1" applyFill="1" applyBorder="1">
      <alignment/>
      <protection/>
    </xf>
    <xf numFmtId="174" fontId="9" fillId="0" borderId="47" xfId="150" applyNumberFormat="1" applyFont="1" applyFill="1" applyBorder="1">
      <alignment/>
      <protection/>
    </xf>
    <xf numFmtId="174" fontId="9" fillId="0" borderId="23" xfId="150" applyNumberFormat="1" applyFont="1" applyFill="1" applyBorder="1">
      <alignment/>
      <protection/>
    </xf>
    <xf numFmtId="175" fontId="9" fillId="0" borderId="47" xfId="150" applyNumberFormat="1" applyFont="1" applyFill="1" applyBorder="1">
      <alignment/>
      <protection/>
    </xf>
    <xf numFmtId="175" fontId="9" fillId="0" borderId="37" xfId="150" applyNumberFormat="1" applyFont="1" applyFill="1" applyBorder="1">
      <alignment/>
      <protection/>
    </xf>
    <xf numFmtId="175" fontId="9" fillId="0" borderId="26" xfId="150" applyNumberFormat="1" applyFont="1" applyFill="1" applyBorder="1">
      <alignment/>
      <protection/>
    </xf>
    <xf numFmtId="175" fontId="9" fillId="0" borderId="26" xfId="150" applyNumberFormat="1" applyFont="1" applyFill="1" applyBorder="1" applyAlignment="1">
      <alignment horizontal="center"/>
      <protection/>
    </xf>
    <xf numFmtId="174" fontId="9" fillId="0" borderId="0" xfId="150" applyNumberFormat="1" applyFont="1" applyFill="1" applyBorder="1">
      <alignment/>
      <protection/>
    </xf>
    <xf numFmtId="0" fontId="9" fillId="0" borderId="42" xfId="0" applyFont="1" applyFill="1" applyBorder="1" applyAlignment="1">
      <alignment/>
    </xf>
    <xf numFmtId="174" fontId="9" fillId="0" borderId="19" xfId="150" applyNumberFormat="1" applyFont="1" applyFill="1" applyBorder="1">
      <alignment/>
      <protection/>
    </xf>
    <xf numFmtId="174" fontId="9" fillId="0" borderId="43" xfId="150" applyNumberFormat="1" applyFont="1" applyFill="1" applyBorder="1">
      <alignment/>
      <protection/>
    </xf>
    <xf numFmtId="175" fontId="9" fillId="0" borderId="19" xfId="150" applyNumberFormat="1" applyFont="1" applyFill="1" applyBorder="1">
      <alignment/>
      <protection/>
    </xf>
    <xf numFmtId="0" fontId="0" fillId="0" borderId="26" xfId="0" applyFont="1" applyFill="1" applyBorder="1" applyAlignment="1">
      <alignment/>
    </xf>
    <xf numFmtId="0" fontId="10" fillId="0" borderId="49" xfId="0" applyFont="1" applyFill="1" applyBorder="1" applyAlignment="1">
      <alignment horizontal="center" vertical="center"/>
    </xf>
    <xf numFmtId="174" fontId="10" fillId="0" borderId="28" xfId="150" applyNumberFormat="1" applyFont="1" applyFill="1" applyBorder="1" applyAlignment="1">
      <alignment vertical="center"/>
      <protection/>
    </xf>
    <xf numFmtId="174" fontId="10" fillId="0" borderId="82" xfId="150" applyNumberFormat="1" applyFont="1" applyFill="1" applyBorder="1" applyAlignment="1">
      <alignment vertical="center"/>
      <protection/>
    </xf>
    <xf numFmtId="174" fontId="10" fillId="0" borderId="51" xfId="150" applyNumberFormat="1" applyFont="1" applyFill="1" applyBorder="1" applyAlignment="1">
      <alignment vertical="center"/>
      <protection/>
    </xf>
    <xf numFmtId="174" fontId="10" fillId="0" borderId="29" xfId="15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39" fontId="10" fillId="33" borderId="99" xfId="0" applyNumberFormat="1" applyFont="1" applyFill="1" applyBorder="1" applyAlignment="1" quotePrefix="1">
      <alignment horizontal="center"/>
    </xf>
    <xf numFmtId="0" fontId="10" fillId="33" borderId="21" xfId="0" applyFont="1" applyFill="1" applyBorder="1" applyAlignment="1">
      <alignment horizontal="center"/>
    </xf>
    <xf numFmtId="175" fontId="9" fillId="0" borderId="26" xfId="0" applyNumberFormat="1" applyFont="1" applyFill="1" applyBorder="1" applyAlignment="1" quotePrefix="1">
      <alignment horizontal="right"/>
    </xf>
    <xf numFmtId="175" fontId="9" fillId="0" borderId="26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35" borderId="34" xfId="0" applyFont="1" applyFill="1" applyBorder="1" applyAlignment="1" applyProtection="1">
      <alignment horizontal="center" vertic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31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 quotePrefix="1">
      <alignment horizontal="center" vertical="center"/>
      <protection/>
    </xf>
    <xf numFmtId="0" fontId="11" fillId="35" borderId="21" xfId="0" applyFont="1" applyFill="1" applyBorder="1" applyAlignment="1" quotePrefix="1">
      <alignment horizontal="center" vertical="center"/>
    </xf>
    <xf numFmtId="0" fontId="9" fillId="0" borderId="73" xfId="0" applyFont="1" applyBorder="1" applyAlignment="1" applyProtection="1">
      <alignment horizontal="left" vertical="center"/>
      <protection/>
    </xf>
    <xf numFmtId="2" fontId="9" fillId="0" borderId="53" xfId="152" applyNumberFormat="1" applyFont="1" applyBorder="1" applyAlignment="1" applyProtection="1">
      <alignment horizontal="center" vertical="center"/>
      <protection/>
    </xf>
    <xf numFmtId="2" fontId="9" fillId="0" borderId="64" xfId="152" applyNumberFormat="1" applyFont="1" applyBorder="1" applyAlignment="1" applyProtection="1" quotePrefix="1">
      <alignment horizontal="center" vertical="center"/>
      <protection/>
    </xf>
    <xf numFmtId="177" fontId="9" fillId="0" borderId="37" xfId="152" applyNumberFormat="1" applyFont="1" applyBorder="1" applyAlignment="1" applyProtection="1" quotePrefix="1">
      <alignment horizontal="center" vertical="center"/>
      <protection/>
    </xf>
    <xf numFmtId="0" fontId="9" fillId="0" borderId="53" xfId="152" applyFont="1" applyBorder="1" applyAlignment="1" applyProtection="1" quotePrefix="1">
      <alignment horizontal="center" vertical="center"/>
      <protection/>
    </xf>
    <xf numFmtId="0" fontId="9" fillId="0" borderId="56" xfId="152" applyFont="1" applyBorder="1" applyAlignment="1" applyProtection="1" quotePrefix="1">
      <alignment horizontal="center" vertical="center"/>
      <protection/>
    </xf>
    <xf numFmtId="0" fontId="9" fillId="0" borderId="0" xfId="152" applyFont="1" applyBorder="1" applyAlignment="1" applyProtection="1" quotePrefix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/>
    </xf>
    <xf numFmtId="2" fontId="9" fillId="0" borderId="24" xfId="152" applyNumberFormat="1" applyFont="1" applyBorder="1" applyAlignment="1" applyProtection="1">
      <alignment horizontal="center" vertical="center"/>
      <protection/>
    </xf>
    <xf numFmtId="2" fontId="9" fillId="0" borderId="47" xfId="152" applyNumberFormat="1" applyFont="1" applyBorder="1" applyAlignment="1" applyProtection="1">
      <alignment horizontal="center" vertical="center"/>
      <protection/>
    </xf>
    <xf numFmtId="2" fontId="9" fillId="0" borderId="26" xfId="152" applyNumberFormat="1" applyFont="1" applyBorder="1" applyAlignment="1" applyProtection="1">
      <alignment horizontal="center" vertical="center"/>
      <protection/>
    </xf>
    <xf numFmtId="0" fontId="9" fillId="0" borderId="24" xfId="152" applyFont="1" applyBorder="1" applyAlignment="1" applyProtection="1">
      <alignment horizontal="center" vertical="center"/>
      <protection/>
    </xf>
    <xf numFmtId="2" fontId="9" fillId="0" borderId="23" xfId="152" applyNumberFormat="1" applyFont="1" applyBorder="1" applyAlignment="1" applyProtection="1">
      <alignment horizontal="center" vertical="center"/>
      <protection/>
    </xf>
    <xf numFmtId="2" fontId="14" fillId="0" borderId="26" xfId="0" applyNumberFormat="1" applyFont="1" applyFill="1" applyBorder="1" applyAlignment="1">
      <alignment horizontal="center" vertical="center"/>
    </xf>
    <xf numFmtId="0" fontId="9" fillId="0" borderId="26" xfId="152" applyFont="1" applyBorder="1" applyAlignment="1" applyProtection="1">
      <alignment horizontal="center" vertical="center"/>
      <protection/>
    </xf>
    <xf numFmtId="2" fontId="9" fillId="0" borderId="0" xfId="152" applyNumberFormat="1" applyFont="1" applyBorder="1" applyAlignment="1" applyProtection="1">
      <alignment horizontal="center" vertical="center"/>
      <protection/>
    </xf>
    <xf numFmtId="178" fontId="9" fillId="0" borderId="26" xfId="152" applyNumberFormat="1" applyFont="1" applyBorder="1" applyAlignment="1" applyProtection="1">
      <alignment horizontal="center" vertical="center"/>
      <protection/>
    </xf>
    <xf numFmtId="0" fontId="9" fillId="0" borderId="23" xfId="152" applyFont="1" applyBorder="1" applyAlignment="1" applyProtection="1">
      <alignment horizontal="center" vertical="center"/>
      <protection/>
    </xf>
    <xf numFmtId="0" fontId="9" fillId="0" borderId="47" xfId="152" applyFont="1" applyBorder="1" applyAlignment="1" applyProtection="1">
      <alignment horizontal="center" vertical="center"/>
      <protection/>
    </xf>
    <xf numFmtId="2" fontId="9" fillId="0" borderId="47" xfId="152" applyNumberFormat="1" applyFont="1" applyBorder="1" applyAlignment="1" applyProtection="1" quotePrefix="1">
      <alignment horizontal="center" vertical="center"/>
      <protection/>
    </xf>
    <xf numFmtId="0" fontId="9" fillId="0" borderId="26" xfId="152" applyFont="1" applyBorder="1" applyAlignment="1" applyProtection="1" quotePrefix="1">
      <alignment horizontal="center" vertical="center"/>
      <protection/>
    </xf>
    <xf numFmtId="0" fontId="9" fillId="0" borderId="24" xfId="152" applyFont="1" applyBorder="1" applyAlignment="1" applyProtection="1" quotePrefix="1">
      <alignment horizontal="center" vertical="center"/>
      <protection/>
    </xf>
    <xf numFmtId="0" fontId="9" fillId="0" borderId="47" xfId="152" applyFont="1" applyBorder="1" applyAlignment="1" applyProtection="1" quotePrefix="1">
      <alignment horizontal="center" vertical="center"/>
      <protection/>
    </xf>
    <xf numFmtId="2" fontId="9" fillId="0" borderId="26" xfId="152" applyNumberFormat="1" applyFont="1" applyBorder="1" applyAlignment="1" applyProtection="1" quotePrefix="1">
      <alignment horizontal="center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2" fontId="9" fillId="0" borderId="36" xfId="152" applyNumberFormat="1" applyFont="1" applyBorder="1" applyAlignment="1" applyProtection="1">
      <alignment horizontal="center" vertical="center"/>
      <protection/>
    </xf>
    <xf numFmtId="2" fontId="9" fillId="0" borderId="43" xfId="152" applyNumberFormat="1" applyFont="1" applyBorder="1" applyAlignment="1" applyProtection="1">
      <alignment horizontal="center" vertical="center"/>
      <protection/>
    </xf>
    <xf numFmtId="0" fontId="9" fillId="0" borderId="35" xfId="152" applyFont="1" applyBorder="1" applyAlignment="1" applyProtection="1">
      <alignment horizontal="center" vertical="center"/>
      <protection/>
    </xf>
    <xf numFmtId="0" fontId="9" fillId="0" borderId="36" xfId="152" applyFont="1" applyBorder="1" applyAlignment="1" applyProtection="1">
      <alignment horizontal="center" vertical="center"/>
      <protection/>
    </xf>
    <xf numFmtId="0" fontId="9" fillId="0" borderId="19" xfId="152" applyFont="1" applyBorder="1" applyAlignment="1" applyProtection="1">
      <alignment horizontal="center" vertical="center"/>
      <protection/>
    </xf>
    <xf numFmtId="0" fontId="9" fillId="0" borderId="43" xfId="152" applyFont="1" applyBorder="1" applyAlignment="1" applyProtection="1">
      <alignment horizontal="center" vertical="center"/>
      <protection/>
    </xf>
    <xf numFmtId="0" fontId="11" fillId="0" borderId="49" xfId="0" applyFont="1" applyFill="1" applyBorder="1" applyAlignment="1">
      <alignment horizontal="center" vertical="center"/>
    </xf>
    <xf numFmtId="2" fontId="11" fillId="0" borderId="98" xfId="152" applyNumberFormat="1" applyFont="1" applyBorder="1" applyAlignment="1">
      <alignment horizontal="center" vertical="center"/>
      <protection/>
    </xf>
    <xf numFmtId="0" fontId="11" fillId="0" borderId="98" xfId="152" applyFont="1" applyBorder="1" applyAlignment="1">
      <alignment horizontal="center" vertical="center"/>
      <protection/>
    </xf>
    <xf numFmtId="2" fontId="11" fillId="0" borderId="82" xfId="152" applyNumberFormat="1" applyFont="1" applyBorder="1" applyAlignment="1">
      <alignment horizontal="center" vertical="center"/>
      <protection/>
    </xf>
    <xf numFmtId="0" fontId="11" fillId="0" borderId="29" xfId="152" applyFont="1" applyBorder="1" applyAlignment="1">
      <alignment horizontal="center" vertical="center"/>
      <protection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Border="1" applyAlignment="1" applyProtection="1" quotePrefix="1">
      <alignment horizontal="center" vertical="center"/>
      <protection/>
    </xf>
    <xf numFmtId="2" fontId="6" fillId="0" borderId="0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2" fontId="39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47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1" fillId="0" borderId="49" xfId="0" applyFont="1" applyBorder="1" applyAlignment="1" applyProtection="1">
      <alignment horizontal="left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0" fontId="10" fillId="33" borderId="44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10" fillId="36" borderId="48" xfId="0" applyFont="1" applyFill="1" applyBorder="1" applyAlignment="1">
      <alignment/>
    </xf>
    <xf numFmtId="174" fontId="9" fillId="0" borderId="23" xfId="154" applyNumberFormat="1" applyFont="1" applyFill="1" applyBorder="1">
      <alignment/>
      <protection/>
    </xf>
    <xf numFmtId="175" fontId="9" fillId="0" borderId="23" xfId="154" applyNumberFormat="1" applyFont="1" applyFill="1" applyBorder="1">
      <alignment/>
      <protection/>
    </xf>
    <xf numFmtId="175" fontId="9" fillId="0" borderId="26" xfId="154" applyNumberFormat="1" applyFont="1" applyFill="1" applyBorder="1">
      <alignment/>
      <protection/>
    </xf>
    <xf numFmtId="174" fontId="9" fillId="0" borderId="23" xfId="154" applyNumberFormat="1" applyFont="1" applyFill="1" applyBorder="1" applyAlignment="1">
      <alignment/>
      <protection/>
    </xf>
    <xf numFmtId="175" fontId="9" fillId="0" borderId="47" xfId="154" applyNumberFormat="1" applyFont="1" applyFill="1" applyBorder="1">
      <alignment/>
      <protection/>
    </xf>
    <xf numFmtId="174" fontId="9" fillId="0" borderId="23" xfId="46" applyNumberFormat="1" applyFont="1" applyBorder="1" applyAlignment="1">
      <alignment/>
    </xf>
    <xf numFmtId="175" fontId="9" fillId="0" borderId="26" xfId="0" applyNumberFormat="1" applyFont="1" applyBorder="1" applyAlignment="1">
      <alignment/>
    </xf>
    <xf numFmtId="174" fontId="9" fillId="0" borderId="23" xfId="84" applyNumberFormat="1" applyFont="1" applyBorder="1" applyAlignment="1">
      <alignment/>
    </xf>
    <xf numFmtId="174" fontId="9" fillId="0" borderId="23" xfId="84" applyNumberFormat="1" applyFont="1" applyBorder="1" applyAlignment="1">
      <alignment/>
    </xf>
    <xf numFmtId="174" fontId="9" fillId="0" borderId="23" xfId="0" applyNumberFormat="1" applyFont="1" applyBorder="1" applyAlignment="1">
      <alignment/>
    </xf>
    <xf numFmtId="174" fontId="9" fillId="0" borderId="23" xfId="154" applyNumberFormat="1" applyFont="1" applyBorder="1">
      <alignment/>
      <protection/>
    </xf>
    <xf numFmtId="175" fontId="9" fillId="0" borderId="0" xfId="154" applyNumberFormat="1" applyFont="1" applyBorder="1">
      <alignment/>
      <protection/>
    </xf>
    <xf numFmtId="174" fontId="9" fillId="0" borderId="26" xfId="154" applyNumberFormat="1" applyFont="1" applyFill="1" applyBorder="1">
      <alignment/>
      <protection/>
    </xf>
    <xf numFmtId="174" fontId="9" fillId="0" borderId="19" xfId="154" applyNumberFormat="1" applyFont="1" applyBorder="1">
      <alignment/>
      <protection/>
    </xf>
    <xf numFmtId="175" fontId="9" fillId="0" borderId="19" xfId="154" applyNumberFormat="1" applyFont="1" applyFill="1" applyBorder="1">
      <alignment/>
      <protection/>
    </xf>
    <xf numFmtId="174" fontId="9" fillId="0" borderId="19" xfId="154" applyNumberFormat="1" applyFont="1" applyFill="1" applyBorder="1">
      <alignment/>
      <protection/>
    </xf>
    <xf numFmtId="174" fontId="9" fillId="0" borderId="35" xfId="154" applyNumberFormat="1" applyFont="1" applyFill="1" applyBorder="1">
      <alignment/>
      <protection/>
    </xf>
    <xf numFmtId="175" fontId="9" fillId="0" borderId="44" xfId="154" applyNumberFormat="1" applyFont="1" applyBorder="1">
      <alignment/>
      <protection/>
    </xf>
    <xf numFmtId="174" fontId="9" fillId="0" borderId="26" xfId="0" applyNumberFormat="1" applyFont="1" applyBorder="1" applyAlignment="1">
      <alignment/>
    </xf>
    <xf numFmtId="0" fontId="10" fillId="0" borderId="49" xfId="0" applyFont="1" applyBorder="1" applyAlignment="1" applyProtection="1">
      <alignment horizontal="left" vertical="center"/>
      <protection/>
    </xf>
    <xf numFmtId="174" fontId="10" fillId="0" borderId="55" xfId="154" applyNumberFormat="1" applyFont="1" applyFill="1" applyBorder="1">
      <alignment/>
      <protection/>
    </xf>
    <xf numFmtId="175" fontId="10" fillId="0" borderId="50" xfId="154" applyNumberFormat="1" applyFont="1" applyBorder="1">
      <alignment/>
      <protection/>
    </xf>
    <xf numFmtId="168" fontId="10" fillId="0" borderId="55" xfId="46" applyNumberFormat="1" applyFont="1" applyBorder="1" applyAlignment="1">
      <alignment/>
    </xf>
    <xf numFmtId="43" fontId="10" fillId="0" borderId="29" xfId="46" applyFont="1" applyBorder="1" applyAlignment="1" quotePrefix="1">
      <alignment horizontal="center"/>
    </xf>
    <xf numFmtId="174" fontId="10" fillId="0" borderId="28" xfId="154" applyNumberFormat="1" applyFont="1" applyFill="1" applyBorder="1">
      <alignment/>
      <protection/>
    </xf>
    <xf numFmtId="2" fontId="10" fillId="0" borderId="33" xfId="154" applyNumberFormat="1" applyFont="1" applyBorder="1">
      <alignment/>
      <protection/>
    </xf>
    <xf numFmtId="168" fontId="10" fillId="0" borderId="28" xfId="46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64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9" fillId="0" borderId="32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9" fillId="0" borderId="44" xfId="0" applyFont="1" applyFill="1" applyBorder="1" applyAlignment="1" quotePrefix="1">
      <alignment horizontal="left"/>
    </xf>
    <xf numFmtId="0" fontId="10" fillId="0" borderId="43" xfId="0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 quotePrefix="1">
      <alignment horizontal="left"/>
    </xf>
    <xf numFmtId="49" fontId="10" fillId="0" borderId="33" xfId="0" applyNumberFormat="1" applyFont="1" applyFill="1" applyBorder="1" applyAlignment="1">
      <alignment horizontal="center"/>
    </xf>
    <xf numFmtId="0" fontId="10" fillId="33" borderId="54" xfId="0" applyNumberFormat="1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166" fontId="9" fillId="0" borderId="2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9" fillId="0" borderId="24" xfId="0" applyFont="1" applyFill="1" applyBorder="1" applyAlignment="1">
      <alignment horizontal="left" indent="2"/>
    </xf>
    <xf numFmtId="166" fontId="9" fillId="0" borderId="2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66" fontId="9" fillId="0" borderId="36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6" fontId="9" fillId="33" borderId="23" xfId="0" applyNumberFormat="1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 applyAlignment="1">
      <alignment horizontal="center"/>
    </xf>
    <xf numFmtId="166" fontId="9" fillId="0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178" fontId="9" fillId="0" borderId="23" xfId="0" applyNumberFormat="1" applyFont="1" applyFill="1" applyBorder="1" applyAlignment="1">
      <alignment horizontal="center"/>
    </xf>
    <xf numFmtId="178" fontId="9" fillId="0" borderId="25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vertical="center"/>
    </xf>
    <xf numFmtId="0" fontId="9" fillId="0" borderId="19" xfId="0" applyFont="1" applyFill="1" applyBorder="1" applyAlignment="1" quotePrefix="1">
      <alignment horizontal="left" vertical="center"/>
    </xf>
    <xf numFmtId="0" fontId="9" fillId="0" borderId="20" xfId="0" applyFont="1" applyFill="1" applyBorder="1" applyAlignment="1">
      <alignment vertical="center"/>
    </xf>
    <xf numFmtId="2" fontId="9" fillId="0" borderId="20" xfId="0" applyNumberFormat="1" applyFont="1" applyFill="1" applyBorder="1" applyAlignment="1">
      <alignment horizontal="center"/>
    </xf>
    <xf numFmtId="2" fontId="9" fillId="0" borderId="56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0" fontId="10" fillId="0" borderId="45" xfId="0" applyFont="1" applyBorder="1" applyAlignment="1">
      <alignment/>
    </xf>
    <xf numFmtId="0" fontId="9" fillId="0" borderId="20" xfId="0" applyFont="1" applyFill="1" applyBorder="1" applyAlignment="1" quotePrefix="1">
      <alignment horizontal="left" vertical="center"/>
    </xf>
    <xf numFmtId="2" fontId="9" fillId="33" borderId="20" xfId="0" applyNumberFormat="1" applyFont="1" applyFill="1" applyBorder="1" applyAlignment="1">
      <alignment horizontal="center"/>
    </xf>
    <xf numFmtId="2" fontId="15" fillId="0" borderId="20" xfId="64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 vertical="top" wrapText="1"/>
    </xf>
    <xf numFmtId="2" fontId="15" fillId="0" borderId="20" xfId="45" applyNumberFormat="1" applyFont="1" applyFill="1" applyBorder="1" applyAlignment="1" applyProtection="1">
      <alignment horizontal="center"/>
      <protection/>
    </xf>
    <xf numFmtId="0" fontId="10" fillId="0" borderId="27" xfId="0" applyFont="1" applyBorder="1" applyAlignment="1">
      <alignment/>
    </xf>
    <xf numFmtId="0" fontId="10" fillId="0" borderId="28" xfId="0" applyFont="1" applyFill="1" applyBorder="1" applyAlignment="1">
      <alignment/>
    </xf>
    <xf numFmtId="2" fontId="9" fillId="33" borderId="28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9" fillId="0" borderId="10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Alignment="1" quotePrefix="1">
      <alignment horizontal="left"/>
    </xf>
    <xf numFmtId="39" fontId="10" fillId="33" borderId="43" xfId="0" applyNumberFormat="1" applyFont="1" applyFill="1" applyBorder="1" applyAlignment="1" applyProtection="1" quotePrefix="1">
      <alignment horizontal="center"/>
      <protection/>
    </xf>
    <xf numFmtId="39" fontId="10" fillId="33" borderId="44" xfId="0" applyNumberFormat="1" applyFont="1" applyFill="1" applyBorder="1" applyAlignment="1" applyProtection="1" quotePrefix="1">
      <alignment horizontal="center"/>
      <protection/>
    </xf>
    <xf numFmtId="39" fontId="10" fillId="33" borderId="36" xfId="0" applyNumberFormat="1" applyFont="1" applyFill="1" applyBorder="1" applyAlignment="1" applyProtection="1" quotePrefix="1">
      <alignment horizontal="center"/>
      <protection/>
    </xf>
    <xf numFmtId="39" fontId="10" fillId="33" borderId="43" xfId="0" applyNumberFormat="1" applyFont="1" applyFill="1" applyBorder="1" applyAlignment="1" applyProtection="1">
      <alignment horizontal="center" vertical="center"/>
      <protection/>
    </xf>
    <xf numFmtId="39" fontId="10" fillId="33" borderId="44" xfId="0" applyNumberFormat="1" applyFont="1" applyFill="1" applyBorder="1" applyAlignment="1" applyProtection="1">
      <alignment horizontal="center" vertical="center"/>
      <protection/>
    </xf>
    <xf numFmtId="39" fontId="10" fillId="33" borderId="36" xfId="0" applyNumberFormat="1" applyFont="1" applyFill="1" applyBorder="1" applyAlignment="1" applyProtection="1">
      <alignment horizontal="center" vertical="center" wrapText="1"/>
      <protection/>
    </xf>
    <xf numFmtId="39" fontId="10" fillId="33" borderId="20" xfId="0" applyNumberFormat="1" applyFont="1" applyFill="1" applyBorder="1" applyAlignment="1" applyProtection="1">
      <alignment horizontal="center" vertical="center"/>
      <protection/>
    </xf>
    <xf numFmtId="39" fontId="10" fillId="33" borderId="21" xfId="0" applyNumberFormat="1" applyFont="1" applyFill="1" applyBorder="1" applyAlignment="1" applyProtection="1">
      <alignment horizontal="center" vertical="center" wrapText="1"/>
      <protection/>
    </xf>
    <xf numFmtId="175" fontId="9" fillId="0" borderId="47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24" xfId="0" applyNumberFormat="1" applyFont="1" applyFill="1" applyBorder="1" applyAlignment="1">
      <alignment/>
    </xf>
    <xf numFmtId="175" fontId="9" fillId="0" borderId="23" xfId="162" applyNumberFormat="1" applyFont="1" applyFill="1" applyBorder="1">
      <alignment/>
      <protection/>
    </xf>
    <xf numFmtId="175" fontId="9" fillId="0" borderId="47" xfId="162" applyNumberFormat="1" applyFont="1" applyFill="1" applyBorder="1">
      <alignment/>
      <protection/>
    </xf>
    <xf numFmtId="175" fontId="9" fillId="0" borderId="23" xfId="162" applyNumberFormat="1" applyFont="1" applyFill="1" applyBorder="1" applyAlignment="1">
      <alignment/>
      <protection/>
    </xf>
    <xf numFmtId="175" fontId="9" fillId="0" borderId="24" xfId="162" applyNumberFormat="1" applyFont="1" applyFill="1" applyBorder="1">
      <alignment/>
      <protection/>
    </xf>
    <xf numFmtId="175" fontId="9" fillId="0" borderId="0" xfId="162" applyNumberFormat="1" applyFont="1" applyFill="1" applyBorder="1">
      <alignment/>
      <protection/>
    </xf>
    <xf numFmtId="175" fontId="9" fillId="0" borderId="56" xfId="162" applyNumberFormat="1" applyFont="1" applyFill="1" applyBorder="1">
      <alignment/>
      <protection/>
    </xf>
    <xf numFmtId="175" fontId="9" fillId="0" borderId="64" xfId="162" applyNumberFormat="1" applyFont="1" applyFill="1" applyBorder="1">
      <alignment/>
      <protection/>
    </xf>
    <xf numFmtId="175" fontId="9" fillId="0" borderId="25" xfId="162" applyNumberFormat="1" applyFont="1" applyFill="1" applyBorder="1">
      <alignment/>
      <protection/>
    </xf>
    <xf numFmtId="175" fontId="9" fillId="0" borderId="23" xfId="162" applyNumberFormat="1" applyFont="1" applyBorder="1">
      <alignment/>
      <protection/>
    </xf>
    <xf numFmtId="175" fontId="14" fillId="0" borderId="23" xfId="162" applyNumberFormat="1" applyFont="1" applyFill="1" applyBorder="1">
      <alignment/>
      <protection/>
    </xf>
    <xf numFmtId="175" fontId="14" fillId="0" borderId="47" xfId="162" applyNumberFormat="1" applyFont="1" applyFill="1" applyBorder="1">
      <alignment/>
      <protection/>
    </xf>
    <xf numFmtId="175" fontId="14" fillId="0" borderId="0" xfId="162" applyNumberFormat="1" applyFont="1" applyFill="1" applyBorder="1">
      <alignment/>
      <protection/>
    </xf>
    <xf numFmtId="175" fontId="14" fillId="0" borderId="24" xfId="162" applyNumberFormat="1" applyFont="1" applyFill="1" applyBorder="1">
      <alignment/>
      <protection/>
    </xf>
    <xf numFmtId="175" fontId="9" fillId="0" borderId="43" xfId="0" applyNumberFormat="1" applyFont="1" applyFill="1" applyBorder="1" applyAlignment="1">
      <alignment/>
    </xf>
    <xf numFmtId="175" fontId="9" fillId="0" borderId="44" xfId="0" applyNumberFormat="1" applyFont="1" applyFill="1" applyBorder="1" applyAlignment="1">
      <alignment/>
    </xf>
    <xf numFmtId="175" fontId="9" fillId="0" borderId="19" xfId="162" applyNumberFormat="1" applyFont="1" applyFill="1" applyBorder="1">
      <alignment/>
      <protection/>
    </xf>
    <xf numFmtId="43" fontId="9" fillId="0" borderId="23" xfId="86" applyFont="1" applyBorder="1" applyAlignment="1">
      <alignment/>
    </xf>
    <xf numFmtId="175" fontId="9" fillId="0" borderId="19" xfId="162" applyNumberFormat="1" applyFont="1" applyFill="1" applyBorder="1" applyAlignment="1">
      <alignment/>
      <protection/>
    </xf>
    <xf numFmtId="43" fontId="9" fillId="0" borderId="24" xfId="86" applyFont="1" applyBorder="1" applyAlignment="1">
      <alignment/>
    </xf>
    <xf numFmtId="39" fontId="10" fillId="0" borderId="25" xfId="162" applyNumberFormat="1" applyFont="1" applyFill="1" applyBorder="1" applyAlignment="1" applyProtection="1">
      <alignment horizontal="center" vertical="center" wrapText="1"/>
      <protection/>
    </xf>
    <xf numFmtId="175" fontId="10" fillId="0" borderId="82" xfId="0" applyNumberFormat="1" applyFont="1" applyFill="1" applyBorder="1" applyAlignment="1">
      <alignment vertical="center"/>
    </xf>
    <xf numFmtId="175" fontId="10" fillId="0" borderId="87" xfId="0" applyNumberFormat="1" applyFont="1" applyFill="1" applyBorder="1" applyAlignment="1">
      <alignment vertical="center"/>
    </xf>
    <xf numFmtId="175" fontId="10" fillId="0" borderId="98" xfId="0" applyNumberFormat="1" applyFont="1" applyFill="1" applyBorder="1" applyAlignment="1">
      <alignment vertical="center"/>
    </xf>
    <xf numFmtId="175" fontId="10" fillId="0" borderId="28" xfId="162" applyNumberFormat="1" applyFont="1" applyFill="1" applyBorder="1" applyAlignment="1">
      <alignment vertical="center"/>
      <protection/>
    </xf>
    <xf numFmtId="175" fontId="10" fillId="0" borderId="98" xfId="162" applyNumberFormat="1" applyFont="1" applyFill="1" applyBorder="1" applyAlignment="1">
      <alignment vertical="center"/>
      <protection/>
    </xf>
    <xf numFmtId="175" fontId="10" fillId="0" borderId="55" xfId="162" applyNumberFormat="1" applyFont="1" applyFill="1" applyBorder="1">
      <alignment/>
      <protection/>
    </xf>
    <xf numFmtId="175" fontId="10" fillId="0" borderId="100" xfId="162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0" fillId="0" borderId="0" xfId="0" applyFont="1" applyAlignment="1">
      <alignment/>
    </xf>
    <xf numFmtId="0" fontId="10" fillId="33" borderId="20" xfId="0" applyFont="1" applyFill="1" applyBorder="1" applyAlignment="1">
      <alignment horizontal="right"/>
    </xf>
    <xf numFmtId="0" fontId="10" fillId="33" borderId="44" xfId="0" applyFont="1" applyFill="1" applyBorder="1" applyAlignment="1">
      <alignment horizontal="right"/>
    </xf>
    <xf numFmtId="0" fontId="10" fillId="33" borderId="36" xfId="0" applyFont="1" applyFill="1" applyBorder="1" applyAlignment="1">
      <alignment horizontal="right"/>
    </xf>
    <xf numFmtId="0" fontId="10" fillId="33" borderId="34" xfId="0" applyFont="1" applyFill="1" applyBorder="1" applyAlignment="1">
      <alignment horizontal="right"/>
    </xf>
    <xf numFmtId="0" fontId="10" fillId="33" borderId="48" xfId="0" applyFont="1" applyFill="1" applyBorder="1" applyAlignment="1">
      <alignment horizontal="right"/>
    </xf>
    <xf numFmtId="43" fontId="9" fillId="0" borderId="23" xfId="92" applyNumberFormat="1" applyFont="1" applyBorder="1" applyAlignment="1">
      <alignment horizontal="right" vertical="center"/>
    </xf>
    <xf numFmtId="170" fontId="9" fillId="0" borderId="0" xfId="92" applyNumberFormat="1" applyFont="1" applyBorder="1" applyAlignment="1">
      <alignment horizontal="right" vertical="center"/>
    </xf>
    <xf numFmtId="170" fontId="9" fillId="0" borderId="24" xfId="92" applyNumberFormat="1" applyFont="1" applyBorder="1" applyAlignment="1">
      <alignment horizontal="right" vertical="center"/>
    </xf>
    <xf numFmtId="43" fontId="9" fillId="0" borderId="24" xfId="92" applyNumberFormat="1" applyFont="1" applyBorder="1" applyAlignment="1">
      <alignment horizontal="right" vertical="center"/>
    </xf>
    <xf numFmtId="170" fontId="9" fillId="0" borderId="25" xfId="92" applyNumberFormat="1" applyFont="1" applyBorder="1" applyAlignment="1">
      <alignment horizontal="right" vertical="center"/>
    </xf>
    <xf numFmtId="43" fontId="9" fillId="0" borderId="23" xfId="92" applyNumberFormat="1" applyFont="1" applyFill="1" applyBorder="1" applyAlignment="1">
      <alignment horizontal="right" vertical="center"/>
    </xf>
    <xf numFmtId="170" fontId="9" fillId="0" borderId="0" xfId="92" applyNumberFormat="1" applyFont="1" applyFill="1" applyBorder="1" applyAlignment="1">
      <alignment horizontal="right" vertical="center"/>
    </xf>
    <xf numFmtId="170" fontId="9" fillId="0" borderId="24" xfId="92" applyNumberFormat="1" applyFont="1" applyFill="1" applyBorder="1" applyAlignment="1">
      <alignment horizontal="right" vertical="center"/>
    </xf>
    <xf numFmtId="43" fontId="9" fillId="0" borderId="24" xfId="92" applyNumberFormat="1" applyFont="1" applyFill="1" applyBorder="1" applyAlignment="1">
      <alignment horizontal="right" vertical="center"/>
    </xf>
    <xf numFmtId="170" fontId="9" fillId="0" borderId="25" xfId="92" applyNumberFormat="1" applyFont="1" applyFill="1" applyBorder="1" applyAlignment="1">
      <alignment horizontal="right" vertical="center"/>
    </xf>
    <xf numFmtId="0" fontId="0" fillId="0" borderId="47" xfId="0" applyFont="1" applyBorder="1" applyAlignment="1">
      <alignment/>
    </xf>
    <xf numFmtId="43" fontId="9" fillId="0" borderId="47" xfId="92" applyNumberFormat="1" applyFont="1" applyFill="1" applyBorder="1" applyAlignment="1">
      <alignment horizontal="right" vertical="center"/>
    </xf>
    <xf numFmtId="170" fontId="9" fillId="0" borderId="23" xfId="92" applyNumberFormat="1" applyFont="1" applyFill="1" applyBorder="1" applyAlignment="1">
      <alignment horizontal="right" vertical="center"/>
    </xf>
    <xf numFmtId="43" fontId="9" fillId="0" borderId="23" xfId="92" applyFont="1" applyFill="1" applyBorder="1" applyAlignment="1">
      <alignment horizontal="right" vertical="center"/>
    </xf>
    <xf numFmtId="43" fontId="9" fillId="0" borderId="47" xfId="92" applyFont="1" applyFill="1" applyBorder="1" applyAlignment="1">
      <alignment horizontal="right" vertical="center"/>
    </xf>
    <xf numFmtId="43" fontId="9" fillId="0" borderId="24" xfId="92" applyFont="1" applyFill="1" applyBorder="1" applyAlignment="1">
      <alignment horizontal="right" vertical="center"/>
    </xf>
    <xf numFmtId="43" fontId="9" fillId="0" borderId="19" xfId="92" applyFont="1" applyFill="1" applyBorder="1" applyAlignment="1">
      <alignment horizontal="right" vertical="center"/>
    </xf>
    <xf numFmtId="170" fontId="9" fillId="0" borderId="44" xfId="92" applyNumberFormat="1" applyFont="1" applyFill="1" applyBorder="1" applyAlignment="1">
      <alignment horizontal="right" vertical="center"/>
    </xf>
    <xf numFmtId="170" fontId="9" fillId="0" borderId="36" xfId="92" applyNumberFormat="1" applyFont="1" applyFill="1" applyBorder="1" applyAlignment="1">
      <alignment horizontal="right" vertical="center"/>
    </xf>
    <xf numFmtId="43" fontId="9" fillId="0" borderId="36" xfId="92" applyFont="1" applyFill="1" applyBorder="1" applyAlignment="1">
      <alignment horizontal="right" vertical="center"/>
    </xf>
    <xf numFmtId="170" fontId="9" fillId="0" borderId="48" xfId="92" applyNumberFormat="1" applyFont="1" applyFill="1" applyBorder="1" applyAlignment="1">
      <alignment horizontal="right" vertical="center"/>
    </xf>
    <xf numFmtId="43" fontId="10" fillId="0" borderId="28" xfId="92" applyNumberFormat="1" applyFont="1" applyFill="1" applyBorder="1" applyAlignment="1">
      <alignment horizontal="right" vertical="center"/>
    </xf>
    <xf numFmtId="170" fontId="10" fillId="0" borderId="87" xfId="92" applyNumberFormat="1" applyFont="1" applyFill="1" applyBorder="1" applyAlignment="1">
      <alignment horizontal="right" vertical="center"/>
    </xf>
    <xf numFmtId="170" fontId="10" fillId="0" borderId="98" xfId="92" applyNumberFormat="1" applyFont="1" applyFill="1" applyBorder="1" applyAlignment="1">
      <alignment horizontal="right" vertical="center"/>
    </xf>
    <xf numFmtId="43" fontId="10" fillId="0" borderId="98" xfId="92" applyNumberFormat="1" applyFont="1" applyFill="1" applyBorder="1" applyAlignment="1">
      <alignment horizontal="right" vertical="center"/>
    </xf>
    <xf numFmtId="170" fontId="10" fillId="0" borderId="100" xfId="92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43" fontId="9" fillId="0" borderId="23" xfId="45" applyNumberFormat="1" applyFont="1" applyFill="1" applyBorder="1" applyAlignment="1">
      <alignment horizontal="center"/>
    </xf>
    <xf numFmtId="43" fontId="9" fillId="0" borderId="47" xfId="45" applyNumberFormat="1" applyFont="1" applyFill="1" applyBorder="1" applyAlignment="1">
      <alignment horizontal="center"/>
    </xf>
    <xf numFmtId="43" fontId="9" fillId="0" borderId="26" xfId="45" applyNumberFormat="1" applyFont="1" applyFill="1" applyBorder="1" applyAlignment="1">
      <alignment horizontal="center"/>
    </xf>
    <xf numFmtId="43" fontId="9" fillId="0" borderId="23" xfId="45" applyNumberFormat="1" applyFont="1" applyFill="1" applyBorder="1" applyAlignment="1">
      <alignment/>
    </xf>
    <xf numFmtId="43" fontId="9" fillId="0" borderId="23" xfId="45" applyNumberFormat="1" applyFont="1" applyFill="1" applyBorder="1" applyAlignment="1">
      <alignment/>
    </xf>
    <xf numFmtId="43" fontId="9" fillId="0" borderId="47" xfId="45" applyNumberFormat="1" applyFont="1" applyFill="1" applyBorder="1" applyAlignment="1">
      <alignment/>
    </xf>
    <xf numFmtId="43" fontId="9" fillId="0" borderId="47" xfId="45" applyNumberFormat="1" applyFont="1" applyFill="1" applyBorder="1" applyAlignment="1">
      <alignment/>
    </xf>
    <xf numFmtId="43" fontId="9" fillId="0" borderId="23" xfId="45" applyNumberFormat="1" applyFont="1" applyFill="1" applyBorder="1" applyAlignment="1" quotePrefix="1">
      <alignment horizontal="right"/>
    </xf>
    <xf numFmtId="43" fontId="9" fillId="0" borderId="23" xfId="45" applyNumberFormat="1" applyFont="1" applyFill="1" applyBorder="1" applyAlignment="1">
      <alignment horizontal="right"/>
    </xf>
    <xf numFmtId="43" fontId="9" fillId="0" borderId="47" xfId="45" applyNumberFormat="1" applyFont="1" applyFill="1" applyBorder="1" applyAlignment="1">
      <alignment horizontal="right"/>
    </xf>
    <xf numFmtId="43" fontId="9" fillId="0" borderId="26" xfId="45" applyNumberFormat="1" applyFont="1" applyFill="1" applyBorder="1" applyAlignment="1">
      <alignment horizontal="right"/>
    </xf>
    <xf numFmtId="43" fontId="9" fillId="0" borderId="19" xfId="45" applyNumberFormat="1" applyFont="1" applyFill="1" applyBorder="1" applyAlignment="1">
      <alignment/>
    </xf>
    <xf numFmtId="43" fontId="9" fillId="0" borderId="19" xfId="45" applyNumberFormat="1" applyFont="1" applyFill="1" applyBorder="1" applyAlignment="1">
      <alignment horizontal="center"/>
    </xf>
    <xf numFmtId="179" fontId="9" fillId="0" borderId="19" xfId="45" applyNumberFormat="1" applyFont="1" applyFill="1" applyBorder="1" applyAlignment="1">
      <alignment horizontal="center"/>
    </xf>
    <xf numFmtId="43" fontId="9" fillId="0" borderId="43" xfId="45" applyNumberFormat="1" applyFont="1" applyFill="1" applyBorder="1" applyAlignment="1">
      <alignment/>
    </xf>
    <xf numFmtId="43" fontId="9" fillId="0" borderId="35" xfId="45" applyNumberFormat="1" applyFont="1" applyFill="1" applyBorder="1" applyAlignment="1">
      <alignment/>
    </xf>
    <xf numFmtId="0" fontId="11" fillId="0" borderId="69" xfId="0" applyFont="1" applyBorder="1" applyAlignment="1">
      <alignment horizontal="left" vertical="center"/>
    </xf>
    <xf numFmtId="43" fontId="11" fillId="0" borderId="55" xfId="45" applyNumberFormat="1" applyFont="1" applyFill="1" applyBorder="1" applyAlignment="1">
      <alignment horizontal="center" vertical="center"/>
    </xf>
    <xf numFmtId="179" fontId="11" fillId="0" borderId="51" xfId="45" applyNumberFormat="1" applyFont="1" applyFill="1" applyBorder="1" applyAlignment="1">
      <alignment horizontal="center" vertical="center"/>
    </xf>
    <xf numFmtId="43" fontId="9" fillId="0" borderId="28" xfId="45" applyNumberFormat="1" applyFont="1" applyFill="1" applyBorder="1" applyAlignment="1">
      <alignment horizontal="center"/>
    </xf>
    <xf numFmtId="43" fontId="9" fillId="0" borderId="29" xfId="45" applyNumberFormat="1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/>
    </xf>
    <xf numFmtId="0" fontId="10" fillId="37" borderId="8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/>
    </xf>
    <xf numFmtId="0" fontId="10" fillId="33" borderId="3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9" fillId="0" borderId="45" xfId="0" applyFont="1" applyBorder="1" applyAlignment="1">
      <alignment/>
    </xf>
    <xf numFmtId="166" fontId="9" fillId="0" borderId="20" xfId="0" applyNumberFormat="1" applyFont="1" applyFill="1" applyBorder="1" applyAlignment="1">
      <alignment horizontal="right"/>
    </xf>
    <xf numFmtId="166" fontId="9" fillId="0" borderId="20" xfId="0" applyNumberFormat="1" applyFont="1" applyBorder="1" applyAlignment="1">
      <alignment horizontal="right"/>
    </xf>
    <xf numFmtId="166" fontId="9" fillId="0" borderId="20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6" fontId="9" fillId="0" borderId="21" xfId="0" applyNumberFormat="1" applyFont="1" applyBorder="1" applyAlignment="1" quotePrefix="1">
      <alignment horizontal="center"/>
    </xf>
    <xf numFmtId="0" fontId="9" fillId="0" borderId="45" xfId="0" applyFont="1" applyFill="1" applyBorder="1" applyAlignment="1">
      <alignment/>
    </xf>
    <xf numFmtId="168" fontId="9" fillId="0" borderId="20" xfId="93" applyNumberFormat="1" applyFont="1" applyFill="1" applyBorder="1" applyAlignment="1">
      <alignment horizontal="right"/>
    </xf>
    <xf numFmtId="168" fontId="9" fillId="0" borderId="20" xfId="93" applyNumberFormat="1" applyFont="1" applyBorder="1" applyAlignment="1">
      <alignment horizontal="right"/>
    </xf>
    <xf numFmtId="0" fontId="9" fillId="0" borderId="45" xfId="0" applyFont="1" applyBorder="1" applyAlignment="1">
      <alignment wrapText="1"/>
    </xf>
    <xf numFmtId="0" fontId="9" fillId="0" borderId="45" xfId="0" applyFont="1" applyBorder="1" applyAlignment="1">
      <alignment horizontal="left" vertical="center"/>
    </xf>
    <xf numFmtId="166" fontId="9" fillId="0" borderId="20" xfId="0" applyNumberFormat="1" applyFont="1" applyBorder="1" applyAlignment="1" quotePrefix="1">
      <alignment horizontal="center"/>
    </xf>
    <xf numFmtId="0" fontId="9" fillId="0" borderId="45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66" fontId="9" fillId="0" borderId="28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 quotePrefix="1">
      <alignment horizontal="center"/>
    </xf>
    <xf numFmtId="166" fontId="9" fillId="0" borderId="2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 quotePrefix="1">
      <alignment horizontal="center"/>
    </xf>
    <xf numFmtId="2" fontId="9" fillId="0" borderId="0" xfId="0" applyNumberFormat="1" applyFont="1" applyAlignment="1">
      <alignment/>
    </xf>
    <xf numFmtId="0" fontId="9" fillId="0" borderId="101" xfId="0" applyFont="1" applyBorder="1" applyAlignment="1">
      <alignment horizontal="left" vertical="center" wrapText="1"/>
    </xf>
    <xf numFmtId="166" fontId="9" fillId="34" borderId="74" xfId="0" applyNumberFormat="1" applyFont="1" applyFill="1" applyBorder="1" applyAlignment="1">
      <alignment/>
    </xf>
    <xf numFmtId="166" fontId="9" fillId="0" borderId="74" xfId="0" applyNumberFormat="1" applyFont="1" applyBorder="1" applyAlignment="1" quotePrefix="1">
      <alignment horizontal="center"/>
    </xf>
    <xf numFmtId="166" fontId="9" fillId="0" borderId="75" xfId="0" applyNumberFormat="1" applyFont="1" applyBorder="1" applyAlignment="1" quotePrefix="1">
      <alignment horizontal="center"/>
    </xf>
    <xf numFmtId="0" fontId="10" fillId="37" borderId="20" xfId="0" applyFont="1" applyFill="1" applyBorder="1" applyAlignment="1">
      <alignment horizontal="center"/>
    </xf>
    <xf numFmtId="0" fontId="10" fillId="37" borderId="20" xfId="135" applyFont="1" applyFill="1" applyBorder="1" applyAlignment="1">
      <alignment horizontal="center"/>
      <protection/>
    </xf>
    <xf numFmtId="0" fontId="10" fillId="37" borderId="20" xfId="0" applyFont="1" applyFill="1" applyBorder="1" applyAlignment="1">
      <alignment/>
    </xf>
    <xf numFmtId="166" fontId="10" fillId="0" borderId="20" xfId="0" applyNumberFormat="1" applyFont="1" applyBorder="1" applyAlignment="1">
      <alignment/>
    </xf>
    <xf numFmtId="14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left" indent="2"/>
    </xf>
    <xf numFmtId="166" fontId="9" fillId="0" borderId="20" xfId="0" applyNumberFormat="1" applyFont="1" applyBorder="1" applyAlignment="1">
      <alignment/>
    </xf>
    <xf numFmtId="14" fontId="9" fillId="0" borderId="20" xfId="0" applyNumberFormat="1" applyFont="1" applyBorder="1" applyAlignment="1" quotePrefix="1">
      <alignment horizontal="right"/>
    </xf>
    <xf numFmtId="166" fontId="9" fillId="38" borderId="20" xfId="0" applyNumberFormat="1" applyFont="1" applyFill="1" applyBorder="1" applyAlignment="1">
      <alignment/>
    </xf>
    <xf numFmtId="0" fontId="10" fillId="0" borderId="20" xfId="0" applyFont="1" applyBorder="1" applyAlignment="1">
      <alignment horizontal="left"/>
    </xf>
    <xf numFmtId="166" fontId="9" fillId="0" borderId="56" xfId="0" applyNumberFormat="1" applyFont="1" applyBorder="1" applyAlignment="1">
      <alignment/>
    </xf>
    <xf numFmtId="14" fontId="9" fillId="0" borderId="56" xfId="0" applyNumberFormat="1" applyFont="1" applyBorder="1" applyAlignment="1" quotePrefix="1">
      <alignment horizontal="right"/>
    </xf>
    <xf numFmtId="14" fontId="42" fillId="0" borderId="20" xfId="0" applyNumberFormat="1" applyFont="1" applyBorder="1" applyAlignment="1">
      <alignment vertical="top" wrapText="1"/>
    </xf>
    <xf numFmtId="0" fontId="9" fillId="0" borderId="20" xfId="0" applyFont="1" applyBorder="1" applyAlignment="1">
      <alignment/>
    </xf>
    <xf numFmtId="166" fontId="9" fillId="0" borderId="19" xfId="0" applyNumberFormat="1" applyFont="1" applyBorder="1" applyAlignment="1">
      <alignment/>
    </xf>
    <xf numFmtId="14" fontId="9" fillId="0" borderId="19" xfId="0" applyNumberFormat="1" applyFont="1" applyBorder="1" applyAlignment="1" quotePrefix="1">
      <alignment horizontal="right"/>
    </xf>
    <xf numFmtId="0" fontId="10" fillId="33" borderId="3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/>
    </xf>
    <xf numFmtId="0" fontId="10" fillId="33" borderId="81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166" fontId="9" fillId="34" borderId="20" xfId="0" applyNumberFormat="1" applyFont="1" applyFill="1" applyBorder="1" applyAlignment="1">
      <alignment vertical="center"/>
    </xf>
    <xf numFmtId="166" fontId="9" fillId="0" borderId="20" xfId="0" applyNumberFormat="1" applyFont="1" applyBorder="1" applyAlignment="1">
      <alignment vertical="center"/>
    </xf>
    <xf numFmtId="166" fontId="9" fillId="0" borderId="21" xfId="0" applyNumberFormat="1" applyFont="1" applyBorder="1" applyAlignment="1">
      <alignment vertical="center"/>
    </xf>
    <xf numFmtId="0" fontId="21" fillId="0" borderId="66" xfId="0" applyFont="1" applyBorder="1" applyAlignment="1">
      <alignment horizontal="left" vertical="center"/>
    </xf>
    <xf numFmtId="0" fontId="19" fillId="0" borderId="20" xfId="0" applyFont="1" applyFill="1" applyBorder="1" applyAlignment="1">
      <alignment horizontal="right"/>
    </xf>
    <xf numFmtId="0" fontId="9" fillId="0" borderId="66" xfId="0" applyFont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10" fillId="0" borderId="84" xfId="0" applyFont="1" applyBorder="1" applyAlignment="1">
      <alignment vertical="center" wrapText="1"/>
    </xf>
    <xf numFmtId="0" fontId="10" fillId="0" borderId="28" xfId="0" applyFont="1" applyFill="1" applyBorder="1" applyAlignment="1">
      <alignment horizontal="right"/>
    </xf>
    <xf numFmtId="0" fontId="10" fillId="34" borderId="28" xfId="0" applyFont="1" applyFill="1" applyBorder="1" applyAlignment="1">
      <alignment horizontal="right"/>
    </xf>
    <xf numFmtId="166" fontId="10" fillId="0" borderId="98" xfId="0" applyNumberFormat="1" applyFont="1" applyFill="1" applyBorder="1" applyAlignment="1">
      <alignment vertical="center"/>
    </xf>
    <xf numFmtId="166" fontId="10" fillId="0" borderId="28" xfId="0" applyNumberFormat="1" applyFont="1" applyBorder="1" applyAlignment="1">
      <alignment vertical="center"/>
    </xf>
    <xf numFmtId="166" fontId="10" fillId="0" borderId="28" xfId="0" applyNumberFormat="1" applyFont="1" applyFill="1" applyBorder="1" applyAlignment="1">
      <alignment vertical="center"/>
    </xf>
    <xf numFmtId="166" fontId="10" fillId="34" borderId="28" xfId="0" applyNumberFormat="1" applyFont="1" applyFill="1" applyBorder="1" applyAlignment="1">
      <alignment vertical="center"/>
    </xf>
    <xf numFmtId="166" fontId="10" fillId="0" borderId="29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right" vertical="center"/>
    </xf>
    <xf numFmtId="166" fontId="9" fillId="34" borderId="20" xfId="0" applyNumberFormat="1" applyFont="1" applyFill="1" applyBorder="1" applyAlignment="1">
      <alignment horizontal="right" vertical="center"/>
    </xf>
    <xf numFmtId="166" fontId="9" fillId="0" borderId="21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166" fontId="9" fillId="34" borderId="20" xfId="0" applyNumberFormat="1" applyFont="1" applyFill="1" applyBorder="1" applyAlignment="1">
      <alignment horizontal="right"/>
    </xf>
    <xf numFmtId="0" fontId="10" fillId="0" borderId="45" xfId="0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right" vertical="center"/>
    </xf>
    <xf numFmtId="166" fontId="10" fillId="34" borderId="20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right" vertical="center"/>
    </xf>
    <xf numFmtId="166" fontId="10" fillId="34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16" fontId="9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34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2" fontId="14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2" fontId="9" fillId="34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indent="1"/>
    </xf>
    <xf numFmtId="166" fontId="14" fillId="0" borderId="20" xfId="0" applyNumberFormat="1" applyFont="1" applyFill="1" applyBorder="1" applyAlignment="1">
      <alignment/>
    </xf>
    <xf numFmtId="166" fontId="14" fillId="0" borderId="20" xfId="0" applyNumberFormat="1" applyFont="1" applyFill="1" applyBorder="1" applyAlignment="1">
      <alignment horizontal="right"/>
    </xf>
    <xf numFmtId="0" fontId="9" fillId="0" borderId="73" xfId="0" applyFont="1" applyBorder="1" applyAlignment="1">
      <alignment horizontal="left" vertical="center" indent="1"/>
    </xf>
    <xf numFmtId="166" fontId="14" fillId="0" borderId="56" xfId="0" applyNumberFormat="1" applyFont="1" applyFill="1" applyBorder="1" applyAlignment="1">
      <alignment/>
    </xf>
    <xf numFmtId="166" fontId="9" fillId="34" borderId="5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166" fontId="10" fillId="0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10" fillId="34" borderId="0" xfId="0" applyNumberFormat="1" applyFont="1" applyFill="1" applyBorder="1" applyAlignment="1">
      <alignment horizontal="right" vertical="center"/>
    </xf>
    <xf numFmtId="0" fontId="43" fillId="33" borderId="39" xfId="0" applyFont="1" applyFill="1" applyBorder="1" applyAlignment="1">
      <alignment vertical="center"/>
    </xf>
    <xf numFmtId="0" fontId="43" fillId="33" borderId="42" xfId="0" applyFont="1" applyFill="1" applyBorder="1" applyAlignment="1">
      <alignment vertical="center"/>
    </xf>
    <xf numFmtId="0" fontId="43" fillId="33" borderId="34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53" xfId="0" applyFont="1" applyFill="1" applyBorder="1" applyAlignment="1">
      <alignment vertical="center" wrapText="1"/>
    </xf>
    <xf numFmtId="0" fontId="43" fillId="33" borderId="37" xfId="0" applyFont="1" applyFill="1" applyBorder="1" applyAlignment="1">
      <alignment vertical="center" wrapText="1"/>
    </xf>
    <xf numFmtId="0" fontId="43" fillId="33" borderId="66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3" fillId="33" borderId="34" xfId="0" applyFont="1" applyFill="1" applyBorder="1" applyAlignment="1">
      <alignment vertical="center"/>
    </xf>
    <xf numFmtId="0" fontId="19" fillId="0" borderId="45" xfId="0" applyFont="1" applyBorder="1" applyAlignment="1">
      <alignment vertical="center"/>
    </xf>
    <xf numFmtId="166" fontId="19" fillId="0" borderId="20" xfId="0" applyNumberFormat="1" applyFont="1" applyFill="1" applyBorder="1" applyAlignment="1">
      <alignment/>
    </xf>
    <xf numFmtId="166" fontId="19" fillId="0" borderId="20" xfId="0" applyNumberFormat="1" applyFont="1" applyBorder="1" applyAlignment="1">
      <alignment horizontal="right" vertical="center"/>
    </xf>
    <xf numFmtId="166" fontId="19" fillId="34" borderId="20" xfId="0" applyNumberFormat="1" applyFont="1" applyFill="1" applyBorder="1" applyAlignment="1">
      <alignment horizontal="right" vertical="center"/>
    </xf>
    <xf numFmtId="166" fontId="19" fillId="0" borderId="21" xfId="0" applyNumberFormat="1" applyFont="1" applyBorder="1" applyAlignment="1">
      <alignment horizontal="right" vertical="center"/>
    </xf>
    <xf numFmtId="166" fontId="19" fillId="0" borderId="34" xfId="0" applyNumberFormat="1" applyFont="1" applyFill="1" applyBorder="1" applyAlignment="1">
      <alignment horizontal="right" vertical="center"/>
    </xf>
    <xf numFmtId="166" fontId="19" fillId="0" borderId="21" xfId="0" applyNumberFormat="1" applyFont="1" applyFill="1" applyBorder="1" applyAlignment="1">
      <alignment horizontal="right" vertical="center"/>
    </xf>
    <xf numFmtId="166" fontId="19" fillId="0" borderId="21" xfId="0" applyNumberFormat="1" applyFont="1" applyFill="1" applyBorder="1" applyAlignment="1" quotePrefix="1">
      <alignment horizontal="right" vertical="center"/>
    </xf>
    <xf numFmtId="166" fontId="19" fillId="0" borderId="21" xfId="0" applyNumberFormat="1" applyFont="1" applyBorder="1" applyAlignment="1" quotePrefix="1">
      <alignment horizontal="right" vertical="center"/>
    </xf>
    <xf numFmtId="166" fontId="19" fillId="0" borderId="34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0" fontId="43" fillId="0" borderId="45" xfId="0" applyFont="1" applyBorder="1" applyAlignment="1">
      <alignment horizontal="center" vertical="center"/>
    </xf>
    <xf numFmtId="166" fontId="43" fillId="0" borderId="20" xfId="0" applyNumberFormat="1" applyFont="1" applyFill="1" applyBorder="1" applyAlignment="1">
      <alignment horizontal="right" vertical="center"/>
    </xf>
    <xf numFmtId="166" fontId="43" fillId="0" borderId="20" xfId="0" applyNumberFormat="1" applyFont="1" applyBorder="1" applyAlignment="1">
      <alignment horizontal="right" vertical="center"/>
    </xf>
    <xf numFmtId="166" fontId="43" fillId="0" borderId="21" xfId="0" applyNumberFormat="1" applyFont="1" applyBorder="1" applyAlignment="1">
      <alignment horizontal="right" vertical="center"/>
    </xf>
    <xf numFmtId="166" fontId="43" fillId="0" borderId="34" xfId="0" applyNumberFormat="1" applyFont="1" applyFill="1" applyBorder="1" applyAlignment="1">
      <alignment horizontal="right" vertical="center"/>
    </xf>
    <xf numFmtId="166" fontId="43" fillId="0" borderId="21" xfId="0" applyNumberFormat="1" applyFont="1" applyFill="1" applyBorder="1" applyAlignment="1">
      <alignment horizontal="right" vertical="center"/>
    </xf>
    <xf numFmtId="0" fontId="43" fillId="33" borderId="45" xfId="0" applyFont="1" applyFill="1" applyBorder="1" applyAlignment="1">
      <alignment vertical="center"/>
    </xf>
    <xf numFmtId="166" fontId="43" fillId="33" borderId="20" xfId="0" applyNumberFormat="1" applyFont="1" applyFill="1" applyBorder="1" applyAlignment="1">
      <alignment vertical="center"/>
    </xf>
    <xf numFmtId="166" fontId="43" fillId="33" borderId="21" xfId="0" applyNumberFormat="1" applyFont="1" applyFill="1" applyBorder="1" applyAlignment="1">
      <alignment vertical="center"/>
    </xf>
    <xf numFmtId="166" fontId="43" fillId="33" borderId="34" xfId="0" applyNumberFormat="1" applyFont="1" applyFill="1" applyBorder="1" applyAlignment="1">
      <alignment vertical="center"/>
    </xf>
    <xf numFmtId="166" fontId="19" fillId="0" borderId="20" xfId="0" applyNumberFormat="1" applyFont="1" applyFill="1" applyBorder="1" applyAlignment="1">
      <alignment horizontal="right" vertical="center"/>
    </xf>
    <xf numFmtId="0" fontId="19" fillId="0" borderId="45" xfId="0" applyFont="1" applyFill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166" fontId="43" fillId="0" borderId="28" xfId="0" applyNumberFormat="1" applyFont="1" applyFill="1" applyBorder="1" applyAlignment="1">
      <alignment/>
    </xf>
    <xf numFmtId="166" fontId="43" fillId="0" borderId="28" xfId="0" applyNumberFormat="1" applyFont="1" applyFill="1" applyBorder="1" applyAlignment="1">
      <alignment horizontal="right" vertical="center"/>
    </xf>
    <xf numFmtId="166" fontId="43" fillId="34" borderId="28" xfId="0" applyNumberFormat="1" applyFont="1" applyFill="1" applyBorder="1" applyAlignment="1">
      <alignment horizontal="right" vertical="center"/>
    </xf>
    <xf numFmtId="166" fontId="43" fillId="0" borderId="29" xfId="0" applyNumberFormat="1" applyFont="1" applyBorder="1" applyAlignment="1">
      <alignment horizontal="right" vertical="center"/>
    </xf>
    <xf numFmtId="166" fontId="19" fillId="0" borderId="98" xfId="0" applyNumberFormat="1" applyFont="1" applyFill="1" applyBorder="1" applyAlignment="1" quotePrefix="1">
      <alignment horizontal="right" vertical="center"/>
    </xf>
    <xf numFmtId="166" fontId="19" fillId="0" borderId="29" xfId="0" applyNumberFormat="1" applyFont="1" applyFill="1" applyBorder="1" applyAlignment="1" quotePrefix="1">
      <alignment horizontal="right" vertical="center"/>
    </xf>
    <xf numFmtId="0" fontId="10" fillId="36" borderId="20" xfId="208" applyFont="1" applyFill="1" applyBorder="1" applyAlignment="1" applyProtection="1">
      <alignment horizontal="center" vertical="center"/>
      <protection/>
    </xf>
    <xf numFmtId="0" fontId="10" fillId="36" borderId="19" xfId="208" applyFont="1" applyFill="1" applyBorder="1" applyAlignment="1" applyProtection="1">
      <alignment horizontal="center" vertical="center"/>
      <protection/>
    </xf>
    <xf numFmtId="0" fontId="10" fillId="36" borderId="36" xfId="208" applyFont="1" applyFill="1" applyBorder="1" applyAlignment="1" applyProtection="1">
      <alignment horizontal="center"/>
      <protection/>
    </xf>
    <xf numFmtId="0" fontId="10" fillId="36" borderId="35" xfId="208" applyFont="1" applyFill="1" applyBorder="1" applyAlignment="1" applyProtection="1">
      <alignment horizontal="center"/>
      <protection/>
    </xf>
    <xf numFmtId="0" fontId="40" fillId="0" borderId="59" xfId="0" applyFont="1" applyBorder="1" applyAlignment="1">
      <alignment horizontal="right" wrapText="1"/>
    </xf>
    <xf numFmtId="0" fontId="40" fillId="0" borderId="60" xfId="0" applyFont="1" applyBorder="1" applyAlignment="1">
      <alignment horizontal="right" wrapText="1"/>
    </xf>
    <xf numFmtId="0" fontId="40" fillId="0" borderId="59" xfId="0" applyFont="1" applyBorder="1" applyAlignment="1">
      <alignment wrapText="1"/>
    </xf>
    <xf numFmtId="0" fontId="40" fillId="0" borderId="60" xfId="0" applyFont="1" applyBorder="1" applyAlignment="1">
      <alignment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40" fillId="0" borderId="102" xfId="0" applyFont="1" applyBorder="1" applyAlignment="1">
      <alignment horizontal="right" wrapText="1"/>
    </xf>
    <xf numFmtId="0" fontId="40" fillId="0" borderId="103" xfId="0" applyFont="1" applyBorder="1" applyAlignment="1">
      <alignment horizontal="right" wrapText="1"/>
    </xf>
    <xf numFmtId="0" fontId="14" fillId="0" borderId="104" xfId="0" applyFont="1" applyBorder="1" applyAlignment="1">
      <alignment horizontal="right" wrapText="1"/>
    </xf>
    <xf numFmtId="0" fontId="14" fillId="0" borderId="105" xfId="0" applyFont="1" applyBorder="1" applyAlignment="1">
      <alignment horizontal="right" wrapText="1"/>
    </xf>
    <xf numFmtId="0" fontId="14" fillId="0" borderId="102" xfId="0" applyFont="1" applyBorder="1" applyAlignment="1">
      <alignment horizontal="right" wrapText="1"/>
    </xf>
    <xf numFmtId="0" fontId="14" fillId="0" borderId="103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4" fontId="32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0" fillId="0" borderId="40" xfId="0" applyFont="1" applyBorder="1" applyAlignment="1" applyProtection="1">
      <alignment horizontal="center"/>
      <protection/>
    </xf>
    <xf numFmtId="0" fontId="10" fillId="0" borderId="89" xfId="0" applyFont="1" applyBorder="1" applyAlignment="1" applyProtection="1">
      <alignment horizontal="center"/>
      <protection/>
    </xf>
    <xf numFmtId="169" fontId="10" fillId="0" borderId="31" xfId="0" applyNumberFormat="1" applyFont="1" applyFill="1" applyBorder="1" applyAlignment="1" applyProtection="1" quotePrefix="1">
      <alignment horizontal="center"/>
      <protection/>
    </xf>
    <xf numFmtId="169" fontId="10" fillId="0" borderId="32" xfId="0" applyNumberFormat="1" applyFont="1" applyFill="1" applyBorder="1" applyAlignment="1" applyProtection="1" quotePrefix="1">
      <alignment horizontal="center"/>
      <protection/>
    </xf>
    <xf numFmtId="169" fontId="10" fillId="0" borderId="34" xfId="0" applyNumberFormat="1" applyFont="1" applyFill="1" applyBorder="1" applyAlignment="1" applyProtection="1" quotePrefix="1">
      <alignment horizontal="center"/>
      <protection/>
    </xf>
    <xf numFmtId="169" fontId="10" fillId="0" borderId="46" xfId="0" applyNumberFormat="1" applyFont="1" applyFill="1" applyBorder="1" applyAlignment="1" applyProtection="1" quotePrefix="1">
      <alignment horizontal="center"/>
      <protection/>
    </xf>
    <xf numFmtId="170" fontId="32" fillId="0" borderId="0" xfId="0" applyNumberFormat="1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106" xfId="0" applyFont="1" applyBorder="1" applyAlignment="1" applyProtection="1">
      <alignment horizontal="center"/>
      <protection/>
    </xf>
    <xf numFmtId="0" fontId="10" fillId="0" borderId="107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06" xfId="0" applyFont="1" applyBorder="1" applyAlignment="1" applyProtection="1">
      <alignment horizontal="center" vertical="center"/>
      <protection/>
    </xf>
    <xf numFmtId="0" fontId="10" fillId="0" borderId="107" xfId="0" applyFont="1" applyBorder="1" applyAlignment="1" applyProtection="1">
      <alignment horizontal="center" vertical="center"/>
      <protection/>
    </xf>
    <xf numFmtId="169" fontId="10" fillId="0" borderId="31" xfId="0" applyNumberFormat="1" applyFont="1" applyBorder="1" applyAlignment="1" applyProtection="1" quotePrefix="1">
      <alignment horizontal="center"/>
      <protection/>
    </xf>
    <xf numFmtId="169" fontId="10" fillId="0" borderId="32" xfId="0" applyNumberFormat="1" applyFont="1" applyBorder="1" applyAlignment="1" applyProtection="1" quotePrefix="1">
      <alignment horizontal="center"/>
      <protection/>
    </xf>
    <xf numFmtId="169" fontId="10" fillId="0" borderId="34" xfId="0" applyNumberFormat="1" applyFont="1" applyBorder="1" applyAlignment="1" applyProtection="1" quotePrefix="1">
      <alignment horizontal="center"/>
      <protection/>
    </xf>
    <xf numFmtId="169" fontId="10" fillId="0" borderId="32" xfId="0" applyNumberFormat="1" applyFont="1" applyFill="1" applyBorder="1" applyAlignment="1" applyProtection="1">
      <alignment horizontal="center"/>
      <protection/>
    </xf>
    <xf numFmtId="169" fontId="10" fillId="0" borderId="46" xfId="0" applyNumberFormat="1" applyFont="1" applyFill="1" applyBorder="1" applyAlignment="1" applyProtection="1">
      <alignment horizontal="center"/>
      <protection/>
    </xf>
    <xf numFmtId="169" fontId="10" fillId="0" borderId="30" xfId="0" applyNumberFormat="1" applyFont="1" applyBorder="1" applyAlignment="1" applyProtection="1" quotePrefix="1">
      <alignment horizontal="center"/>
      <protection/>
    </xf>
    <xf numFmtId="169" fontId="10" fillId="0" borderId="106" xfId="0" applyNumberFormat="1" applyFont="1" applyBorder="1" applyAlignment="1" applyProtection="1" quotePrefix="1">
      <alignment horizontal="center"/>
      <protection/>
    </xf>
    <xf numFmtId="169" fontId="10" fillId="0" borderId="107" xfId="0" applyNumberFormat="1" applyFont="1" applyBorder="1" applyAlignment="1" applyProtection="1" quotePrefix="1">
      <alignment horizontal="center"/>
      <protection/>
    </xf>
    <xf numFmtId="169" fontId="10" fillId="0" borderId="46" xfId="0" applyNumberFormat="1" applyFont="1" applyBorder="1" applyAlignment="1" applyProtection="1" quotePrefix="1">
      <alignment horizontal="center"/>
      <protection/>
    </xf>
    <xf numFmtId="166" fontId="16" fillId="0" borderId="0" xfId="0" applyNumberFormat="1" applyFont="1" applyFill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10" fillId="0" borderId="86" xfId="93" applyNumberFormat="1" applyFont="1" applyFill="1" applyBorder="1" applyAlignment="1">
      <alignment horizontal="center" vertical="center" wrapText="1"/>
    </xf>
    <xf numFmtId="166" fontId="10" fillId="0" borderId="86" xfId="93" applyNumberFormat="1" applyFont="1" applyFill="1" applyBorder="1" applyAlignment="1" quotePrefix="1">
      <alignment horizontal="center" vertical="center" wrapText="1"/>
    </xf>
    <xf numFmtId="166" fontId="10" fillId="0" borderId="99" xfId="93" applyNumberFormat="1" applyFont="1" applyFill="1" applyBorder="1" applyAlignment="1" quotePrefix="1">
      <alignment horizontal="center" vertical="center" wrapText="1"/>
    </xf>
    <xf numFmtId="166" fontId="10" fillId="0" borderId="20" xfId="93" applyNumberFormat="1" applyFont="1" applyFill="1" applyBorder="1" applyAlignment="1" quotePrefix="1">
      <alignment horizontal="center" vertical="center"/>
    </xf>
    <xf numFmtId="166" fontId="10" fillId="0" borderId="20" xfId="93" applyNumberFormat="1" applyFont="1" applyFill="1" applyBorder="1" applyAlignment="1">
      <alignment horizontal="center" vertical="center"/>
    </xf>
    <xf numFmtId="166" fontId="10" fillId="0" borderId="34" xfId="93" applyNumberFormat="1" applyFont="1" applyFill="1" applyBorder="1" applyAlignment="1" quotePrefix="1">
      <alignment horizontal="center" vertical="center"/>
    </xf>
    <xf numFmtId="166" fontId="10" fillId="0" borderId="21" xfId="93" applyNumberFormat="1" applyFont="1" applyFill="1" applyBorder="1" applyAlignment="1">
      <alignment horizontal="center" vertical="center"/>
    </xf>
    <xf numFmtId="166" fontId="10" fillId="0" borderId="31" xfId="93" applyNumberFormat="1" applyFont="1" applyFill="1" applyBorder="1" applyAlignment="1" quotePrefix="1">
      <alignment horizontal="center"/>
    </xf>
    <xf numFmtId="166" fontId="10" fillId="0" borderId="34" xfId="93" applyNumberFormat="1" applyFont="1" applyFill="1" applyBorder="1" applyAlignment="1" quotePrefix="1">
      <alignment horizontal="center"/>
    </xf>
    <xf numFmtId="166" fontId="10" fillId="0" borderId="46" xfId="93" applyNumberFormat="1" applyFont="1" applyFill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33" xfId="0" applyFont="1" applyFill="1" applyBorder="1" applyAlignment="1">
      <alignment horizontal="center"/>
    </xf>
    <xf numFmtId="166" fontId="10" fillId="0" borderId="30" xfId="93" applyNumberFormat="1" applyFont="1" applyFill="1" applyBorder="1" applyAlignment="1">
      <alignment horizontal="center" wrapText="1"/>
    </xf>
    <xf numFmtId="166" fontId="10" fillId="0" borderId="106" xfId="93" applyNumberFormat="1" applyFont="1" applyFill="1" applyBorder="1" applyAlignment="1">
      <alignment horizontal="center" wrapText="1"/>
    </xf>
    <xf numFmtId="166" fontId="10" fillId="0" borderId="107" xfId="93" applyNumberFormat="1" applyFont="1" applyFill="1" applyBorder="1" applyAlignment="1">
      <alignment horizontal="center" wrapText="1"/>
    </xf>
    <xf numFmtId="170" fontId="9" fillId="0" borderId="40" xfId="0" applyNumberFormat="1" applyFont="1" applyFill="1" applyBorder="1" applyAlignment="1" applyProtection="1" quotePrefix="1">
      <alignment horizontal="left"/>
      <protection/>
    </xf>
    <xf numFmtId="166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21" fillId="0" borderId="0" xfId="0" applyNumberFormat="1" applyFont="1" applyFill="1" applyBorder="1" applyAlignment="1">
      <alignment horizontal="right"/>
    </xf>
    <xf numFmtId="166" fontId="10" fillId="0" borderId="86" xfId="93" applyNumberFormat="1" applyFont="1" applyFill="1" applyBorder="1" applyAlignment="1">
      <alignment horizontal="center" wrapText="1"/>
    </xf>
    <xf numFmtId="166" fontId="10" fillId="0" borderId="99" xfId="93" applyNumberFormat="1" applyFont="1" applyFill="1" applyBorder="1" applyAlignment="1">
      <alignment horizontal="center" wrapText="1"/>
    </xf>
    <xf numFmtId="166" fontId="10" fillId="0" borderId="20" xfId="0" applyNumberFormat="1" applyFont="1" applyFill="1" applyBorder="1" applyAlignment="1" quotePrefix="1">
      <alignment horizontal="center"/>
    </xf>
    <xf numFmtId="166" fontId="10" fillId="0" borderId="21" xfId="0" applyNumberFormat="1" applyFont="1" applyFill="1" applyBorder="1" applyAlignment="1" quotePrefix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1" xfId="0" applyFont="1" applyFill="1" applyBorder="1" applyAlignment="1" quotePrefix="1">
      <alignment horizontal="center"/>
    </xf>
    <xf numFmtId="0" fontId="10" fillId="33" borderId="4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1" fillId="0" borderId="33" xfId="0" applyFont="1" applyBorder="1" applyAlignment="1">
      <alignment horizontal="right"/>
    </xf>
    <xf numFmtId="0" fontId="10" fillId="33" borderId="106" xfId="0" applyFont="1" applyFill="1" applyBorder="1" applyAlignment="1">
      <alignment horizontal="center"/>
    </xf>
    <xf numFmtId="0" fontId="10" fillId="33" borderId="107" xfId="0" applyFont="1" applyFill="1" applyBorder="1" applyAlignment="1">
      <alignment horizontal="center"/>
    </xf>
    <xf numFmtId="0" fontId="10" fillId="33" borderId="108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90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8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21" fillId="0" borderId="33" xfId="0" applyFont="1" applyFill="1" applyBorder="1" applyAlignment="1">
      <alignment horizontal="right"/>
    </xf>
    <xf numFmtId="0" fontId="10" fillId="33" borderId="39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right" vertical="center"/>
    </xf>
    <xf numFmtId="0" fontId="10" fillId="35" borderId="39" xfId="0" applyFont="1" applyFill="1" applyBorder="1" applyAlignment="1" applyProtection="1">
      <alignment horizontal="center" vertical="center"/>
      <protection/>
    </xf>
    <xf numFmtId="0" fontId="10" fillId="35" borderId="42" xfId="0" applyFont="1" applyFill="1" applyBorder="1" applyAlignment="1" applyProtection="1">
      <alignment horizontal="center" vertical="center"/>
      <protection/>
    </xf>
    <xf numFmtId="0" fontId="10" fillId="35" borderId="106" xfId="0" applyFont="1" applyFill="1" applyBorder="1" applyAlignment="1" applyProtection="1">
      <alignment horizontal="center" vertical="center"/>
      <protection/>
    </xf>
    <xf numFmtId="0" fontId="10" fillId="35" borderId="107" xfId="0" applyFont="1" applyFill="1" applyBorder="1" applyAlignment="1" applyProtection="1">
      <alignment horizontal="center" vertical="center"/>
      <protection/>
    </xf>
    <xf numFmtId="0" fontId="10" fillId="35" borderId="90" xfId="0" applyFont="1" applyFill="1" applyBorder="1" applyAlignment="1" applyProtection="1">
      <alignment horizontal="center" vertical="center"/>
      <protection/>
    </xf>
    <xf numFmtId="0" fontId="10" fillId="35" borderId="40" xfId="0" applyFont="1" applyFill="1" applyBorder="1" applyAlignment="1" applyProtection="1">
      <alignment horizontal="center" vertical="center"/>
      <protection/>
    </xf>
    <xf numFmtId="0" fontId="10" fillId="35" borderId="89" xfId="0" applyFont="1" applyFill="1" applyBorder="1" applyAlignment="1" applyProtection="1">
      <alignment horizontal="center" vertical="center"/>
      <protection/>
    </xf>
    <xf numFmtId="0" fontId="10" fillId="33" borderId="106" xfId="0" applyFont="1" applyFill="1" applyBorder="1" applyAlignment="1" quotePrefix="1">
      <alignment horizontal="center" vertical="center"/>
    </xf>
    <xf numFmtId="0" fontId="10" fillId="33" borderId="107" xfId="0" applyFont="1" applyFill="1" applyBorder="1" applyAlignment="1" quotePrefix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 quotePrefix="1">
      <alignment horizontal="center"/>
    </xf>
    <xf numFmtId="0" fontId="10" fillId="36" borderId="46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39" fontId="10" fillId="33" borderId="31" xfId="0" applyNumberFormat="1" applyFont="1" applyFill="1" applyBorder="1" applyAlignment="1" applyProtection="1">
      <alignment horizontal="center" vertical="center"/>
      <protection/>
    </xf>
    <xf numFmtId="39" fontId="10" fillId="33" borderId="34" xfId="0" applyNumberFormat="1" applyFont="1" applyFill="1" applyBorder="1" applyAlignment="1" applyProtection="1">
      <alignment horizontal="center" vertical="center"/>
      <protection/>
    </xf>
    <xf numFmtId="39" fontId="10" fillId="33" borderId="32" xfId="0" applyNumberFormat="1" applyFont="1" applyFill="1" applyBorder="1" applyAlignment="1" applyProtection="1">
      <alignment horizontal="center" vertical="center" wrapText="1"/>
      <protection/>
    </xf>
    <xf numFmtId="39" fontId="10" fillId="33" borderId="34" xfId="0" applyNumberFormat="1" applyFont="1" applyFill="1" applyBorder="1" applyAlignment="1" applyProtection="1">
      <alignment horizontal="center" vertical="center" wrapText="1"/>
      <protection/>
    </xf>
    <xf numFmtId="39" fontId="10" fillId="33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 horizontal="center"/>
      <protection/>
    </xf>
    <xf numFmtId="175" fontId="10" fillId="33" borderId="39" xfId="0" applyNumberFormat="1" applyFont="1" applyFill="1" applyBorder="1" applyAlignment="1">
      <alignment horizontal="center" vertical="center"/>
    </xf>
    <xf numFmtId="175" fontId="10" fillId="33" borderId="22" xfId="0" applyNumberFormat="1" applyFont="1" applyFill="1" applyBorder="1" applyAlignment="1">
      <alignment horizontal="center" vertical="center"/>
    </xf>
    <xf numFmtId="175" fontId="10" fillId="33" borderId="42" xfId="0" applyNumberFormat="1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applyProtection="1" quotePrefix="1">
      <alignment horizontal="center"/>
      <protection/>
    </xf>
    <xf numFmtId="39" fontId="10" fillId="33" borderId="106" xfId="0" applyNumberFormat="1" applyFont="1" applyFill="1" applyBorder="1" applyAlignment="1" applyProtection="1" quotePrefix="1">
      <alignment horizontal="center"/>
      <protection/>
    </xf>
    <xf numFmtId="39" fontId="10" fillId="33" borderId="109" xfId="0" applyNumberFormat="1" applyFont="1" applyFill="1" applyBorder="1" applyAlignment="1" applyProtection="1" quotePrefix="1">
      <alignment horizontal="center"/>
      <protection/>
    </xf>
    <xf numFmtId="39" fontId="10" fillId="33" borderId="107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39" fontId="10" fillId="33" borderId="30" xfId="0" applyNumberFormat="1" applyFont="1" applyFill="1" applyBorder="1" applyAlignment="1" quotePrefix="1">
      <alignment horizontal="center"/>
    </xf>
    <xf numFmtId="0" fontId="10" fillId="33" borderId="106" xfId="0" applyFont="1" applyFill="1" applyBorder="1" applyAlignment="1" quotePrefix="1">
      <alignment horizontal="center"/>
    </xf>
    <xf numFmtId="0" fontId="10" fillId="33" borderId="109" xfId="0" applyFont="1" applyFill="1" applyBorder="1" applyAlignment="1" quotePrefix="1">
      <alignment horizontal="center"/>
    </xf>
    <xf numFmtId="39" fontId="10" fillId="33" borderId="106" xfId="0" applyNumberFormat="1" applyFont="1" applyFill="1" applyBorder="1" applyAlignment="1" quotePrefix="1">
      <alignment horizontal="center"/>
    </xf>
    <xf numFmtId="0" fontId="10" fillId="33" borderId="107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10" fillId="33" borderId="110" xfId="0" applyFont="1" applyFill="1" applyBorder="1" applyAlignment="1">
      <alignment horizontal="center" vertical="center"/>
    </xf>
    <xf numFmtId="0" fontId="10" fillId="33" borderId="111" xfId="0" applyFont="1" applyFill="1" applyBorder="1" applyAlignment="1">
      <alignment horizontal="center" vertical="center"/>
    </xf>
    <xf numFmtId="0" fontId="10" fillId="33" borderId="11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07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right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 quotePrefix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/>
    </xf>
    <xf numFmtId="0" fontId="10" fillId="37" borderId="109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99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 vertical="center"/>
    </xf>
    <xf numFmtId="0" fontId="43" fillId="33" borderId="106" xfId="0" applyFont="1" applyFill="1" applyBorder="1" applyAlignment="1">
      <alignment horizontal="center" vertical="center"/>
    </xf>
    <xf numFmtId="0" fontId="43" fillId="33" borderId="109" xfId="0" applyFont="1" applyFill="1" applyBorder="1" applyAlignment="1">
      <alignment horizontal="center" vertical="center"/>
    </xf>
    <xf numFmtId="0" fontId="43" fillId="33" borderId="10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33" borderId="113" xfId="0" applyFont="1" applyFill="1" applyBorder="1" applyAlignment="1" quotePrefix="1">
      <alignment horizontal="center" vertical="center" wrapText="1"/>
    </xf>
    <xf numFmtId="0" fontId="11" fillId="33" borderId="114" xfId="0" applyFont="1" applyFill="1" applyBorder="1" applyAlignment="1">
      <alignment horizontal="center" vertical="center" wrapText="1"/>
    </xf>
    <xf numFmtId="0" fontId="11" fillId="33" borderId="115" xfId="0" applyFont="1" applyFill="1" applyBorder="1" applyAlignment="1">
      <alignment horizontal="center" vertical="center" wrapText="1"/>
    </xf>
    <xf numFmtId="0" fontId="11" fillId="33" borderId="113" xfId="0" applyFont="1" applyFill="1" applyBorder="1" applyAlignment="1">
      <alignment horizontal="center" vertical="center" wrapText="1"/>
    </xf>
    <xf numFmtId="0" fontId="11" fillId="33" borderId="116" xfId="0" applyFont="1" applyFill="1" applyBorder="1" applyAlignment="1">
      <alignment horizontal="center" vertical="center" wrapText="1"/>
    </xf>
    <xf numFmtId="165" fontId="10" fillId="0" borderId="0" xfId="204" applyFont="1" applyAlignment="1">
      <alignment horizontal="center"/>
      <protection/>
    </xf>
    <xf numFmtId="165" fontId="6" fillId="0" borderId="0" xfId="204" applyNumberFormat="1" applyFont="1" applyAlignment="1" applyProtection="1">
      <alignment horizontal="center"/>
      <protection/>
    </xf>
    <xf numFmtId="165" fontId="10" fillId="0" borderId="0" xfId="204" applyNumberFormat="1" applyFont="1" applyAlignment="1" applyProtection="1">
      <alignment horizontal="center"/>
      <protection/>
    </xf>
    <xf numFmtId="165" fontId="10" fillId="0" borderId="0" xfId="204" applyFont="1" applyBorder="1" applyAlignment="1" quotePrefix="1">
      <alignment horizontal="center"/>
      <protection/>
    </xf>
    <xf numFmtId="165" fontId="11" fillId="33" borderId="39" xfId="204" applyNumberFormat="1" applyFont="1" applyFill="1" applyBorder="1" applyAlignment="1" applyProtection="1">
      <alignment horizontal="center" vertical="center"/>
      <protection/>
    </xf>
    <xf numFmtId="165" fontId="11" fillId="33" borderId="42" xfId="204" applyFont="1" applyFill="1" applyBorder="1" applyAlignment="1">
      <alignment horizontal="center" vertical="center"/>
      <protection/>
    </xf>
    <xf numFmtId="165" fontId="11" fillId="33" borderId="86" xfId="204" applyNumberFormat="1" applyFont="1" applyFill="1" applyBorder="1" applyAlignment="1" applyProtection="1" quotePrefix="1">
      <alignment horizontal="center" vertical="center"/>
      <protection/>
    </xf>
    <xf numFmtId="165" fontId="11" fillId="33" borderId="86" xfId="204" applyNumberFormat="1" applyFont="1" applyFill="1" applyBorder="1" applyAlignment="1" applyProtection="1">
      <alignment horizontal="center" vertical="center"/>
      <protection/>
    </xf>
    <xf numFmtId="165" fontId="11" fillId="33" borderId="99" xfId="204" applyNumberFormat="1" applyFont="1" applyFill="1" applyBorder="1" applyAlignment="1" applyProtection="1">
      <alignment horizontal="center" vertical="center"/>
      <protection/>
    </xf>
    <xf numFmtId="0" fontId="6" fillId="0" borderId="0" xfId="205" applyFont="1" applyAlignment="1">
      <alignment horizontal="center"/>
      <protection/>
    </xf>
    <xf numFmtId="0" fontId="11" fillId="0" borderId="0" xfId="205" applyFont="1" applyAlignment="1">
      <alignment horizontal="center"/>
      <protection/>
    </xf>
    <xf numFmtId="0" fontId="10" fillId="33" borderId="90" xfId="205" applyNumberFormat="1" applyFont="1" applyFill="1" applyBorder="1" applyAlignment="1">
      <alignment horizontal="center" vertical="center"/>
      <protection/>
    </xf>
    <xf numFmtId="0" fontId="10" fillId="33" borderId="81" xfId="205" applyFont="1" applyFill="1" applyBorder="1" applyAlignment="1">
      <alignment horizontal="center" vertical="center"/>
      <protection/>
    </xf>
    <xf numFmtId="0" fontId="10" fillId="33" borderId="54" xfId="205" applyFont="1" applyFill="1" applyBorder="1" applyAlignment="1">
      <alignment horizontal="center" vertical="center"/>
      <protection/>
    </xf>
    <xf numFmtId="0" fontId="10" fillId="33" borderId="19" xfId="205" applyFont="1" applyFill="1" applyBorder="1" applyAlignment="1">
      <alignment horizontal="center" vertical="center"/>
      <protection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0" fontId="10" fillId="33" borderId="109" xfId="0" applyFont="1" applyFill="1" applyBorder="1" applyAlignment="1" applyProtection="1" quotePrefix="1">
      <alignment horizontal="center" vertical="center"/>
      <protection/>
    </xf>
    <xf numFmtId="0" fontId="10" fillId="33" borderId="106" xfId="0" applyFont="1" applyFill="1" applyBorder="1" applyAlignment="1" applyProtection="1" quotePrefix="1">
      <alignment horizontal="center" vertical="center"/>
      <protection/>
    </xf>
    <xf numFmtId="0" fontId="10" fillId="33" borderId="30" xfId="205" applyFont="1" applyFill="1" applyBorder="1" applyAlignment="1">
      <alignment horizontal="center" vertical="center"/>
      <protection/>
    </xf>
    <xf numFmtId="0" fontId="10" fillId="33" borderId="106" xfId="205" applyFont="1" applyFill="1" applyBorder="1" applyAlignment="1">
      <alignment horizontal="center" vertical="center"/>
      <protection/>
    </xf>
    <xf numFmtId="0" fontId="10" fillId="33" borderId="107" xfId="205" applyFont="1" applyFill="1" applyBorder="1" applyAlignment="1">
      <alignment horizontal="center" vertical="center"/>
      <protection/>
    </xf>
    <xf numFmtId="165" fontId="10" fillId="0" borderId="0" xfId="207" applyFont="1" applyAlignment="1">
      <alignment horizontal="center"/>
      <protection/>
    </xf>
    <xf numFmtId="165" fontId="6" fillId="0" borderId="0" xfId="207" applyNumberFormat="1" applyFont="1" applyAlignment="1" applyProtection="1">
      <alignment horizontal="center"/>
      <protection/>
    </xf>
    <xf numFmtId="165" fontId="10" fillId="0" borderId="0" xfId="207" applyNumberFormat="1" applyFont="1" applyAlignment="1" applyProtection="1">
      <alignment horizontal="center"/>
      <protection/>
    </xf>
    <xf numFmtId="165" fontId="10" fillId="0" borderId="0" xfId="207" applyFont="1" applyBorder="1" applyAlignment="1">
      <alignment horizontal="center"/>
      <protection/>
    </xf>
    <xf numFmtId="165" fontId="10" fillId="0" borderId="0" xfId="207" applyFont="1" applyBorder="1" applyAlignment="1" quotePrefix="1">
      <alignment horizontal="center"/>
      <protection/>
    </xf>
    <xf numFmtId="166" fontId="10" fillId="33" borderId="56" xfId="205" applyNumberFormat="1" applyFont="1" applyFill="1" applyBorder="1" applyAlignment="1">
      <alignment horizontal="center" vertical="center"/>
      <protection/>
    </xf>
    <xf numFmtId="166" fontId="10" fillId="33" borderId="37" xfId="205" applyNumberFormat="1" applyFont="1" applyFill="1" applyBorder="1" applyAlignment="1">
      <alignment horizontal="center" vertical="center"/>
      <protection/>
    </xf>
    <xf numFmtId="0" fontId="10" fillId="33" borderId="35" xfId="205" applyFont="1" applyFill="1" applyBorder="1" applyAlignment="1">
      <alignment horizontal="center" vertical="center"/>
      <protection/>
    </xf>
    <xf numFmtId="0" fontId="10" fillId="0" borderId="0" xfId="205" applyFont="1" applyAlignment="1">
      <alignment horizontal="center"/>
      <protection/>
    </xf>
    <xf numFmtId="0" fontId="10" fillId="33" borderId="39" xfId="205" applyFont="1" applyFill="1" applyBorder="1" applyAlignment="1">
      <alignment horizontal="center" vertical="center"/>
      <protection/>
    </xf>
    <xf numFmtId="0" fontId="10" fillId="33" borderId="22" xfId="205" applyFont="1" applyFill="1" applyBorder="1" applyAlignment="1">
      <alignment horizontal="center" vertical="center"/>
      <protection/>
    </xf>
    <xf numFmtId="0" fontId="10" fillId="33" borderId="42" xfId="205" applyFont="1" applyFill="1" applyBorder="1" applyAlignment="1">
      <alignment horizontal="center" vertical="center"/>
      <protection/>
    </xf>
    <xf numFmtId="0" fontId="10" fillId="0" borderId="0" xfId="120" applyFont="1" applyAlignment="1" applyProtection="1">
      <alignment horizontal="center"/>
      <protection/>
    </xf>
    <xf numFmtId="0" fontId="6" fillId="0" borderId="0" xfId="120" applyFont="1" applyAlignment="1" applyProtection="1">
      <alignment horizontal="center"/>
      <protection/>
    </xf>
    <xf numFmtId="0" fontId="10" fillId="0" borderId="33" xfId="120" applyFont="1" applyBorder="1" applyAlignment="1">
      <alignment horizontal="center"/>
      <protection/>
    </xf>
    <xf numFmtId="0" fontId="21" fillId="0" borderId="0" xfId="120" applyFont="1" applyBorder="1" applyAlignment="1">
      <alignment horizontal="right"/>
      <protection/>
    </xf>
    <xf numFmtId="0" fontId="20" fillId="0" borderId="0" xfId="120" applyFont="1" applyBorder="1" applyAlignment="1" applyProtection="1">
      <alignment horizontal="center" vertical="justify"/>
      <protection/>
    </xf>
    <xf numFmtId="0" fontId="10" fillId="33" borderId="39" xfId="12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166" fontId="10" fillId="33" borderId="86" xfId="120" applyNumberFormat="1" applyFont="1" applyFill="1" applyBorder="1" applyAlignment="1">
      <alignment horizontal="center"/>
      <protection/>
    </xf>
    <xf numFmtId="166" fontId="10" fillId="33" borderId="30" xfId="120" applyNumberFormat="1" applyFont="1" applyFill="1" applyBorder="1" applyAlignment="1">
      <alignment horizontal="center"/>
      <protection/>
    </xf>
    <xf numFmtId="0" fontId="10" fillId="33" borderId="83" xfId="120" applyFont="1" applyFill="1" applyBorder="1" applyAlignment="1">
      <alignment horizontal="center" wrapText="1"/>
      <protection/>
    </xf>
    <xf numFmtId="0" fontId="0" fillId="0" borderId="89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8" xfId="0" applyBorder="1" applyAlignment="1">
      <alignment wrapText="1"/>
    </xf>
    <xf numFmtId="49" fontId="10" fillId="33" borderId="31" xfId="120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/>
    </xf>
    <xf numFmtId="49" fontId="10" fillId="33" borderId="43" xfId="120" applyNumberFormat="1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0" xfId="120" applyFont="1" applyBorder="1" applyAlignment="1" applyProtection="1">
      <alignment horizontal="justify" vertical="center" wrapText="1"/>
      <protection/>
    </xf>
    <xf numFmtId="0" fontId="9" fillId="0" borderId="117" xfId="120" applyFont="1" applyBorder="1" applyAlignment="1">
      <alignment horizontal="justify" wrapText="1"/>
      <protection/>
    </xf>
    <xf numFmtId="0" fontId="10" fillId="0" borderId="0" xfId="120" applyFont="1" applyAlignment="1">
      <alignment horizontal="center"/>
      <protection/>
    </xf>
    <xf numFmtId="0" fontId="6" fillId="0" borderId="0" xfId="120" applyFont="1" applyAlignment="1">
      <alignment horizontal="center"/>
      <protection/>
    </xf>
    <xf numFmtId="0" fontId="10" fillId="0" borderId="118" xfId="120" applyFont="1" applyBorder="1" applyAlignment="1">
      <alignment horizontal="center"/>
      <protection/>
    </xf>
    <xf numFmtId="0" fontId="3" fillId="36" borderId="119" xfId="120" applyFont="1" applyFill="1" applyBorder="1" applyAlignment="1">
      <alignment/>
      <protection/>
    </xf>
    <xf numFmtId="0" fontId="0" fillId="36" borderId="76" xfId="0" applyFill="1" applyBorder="1" applyAlignment="1">
      <alignment/>
    </xf>
    <xf numFmtId="0" fontId="0" fillId="36" borderId="78" xfId="0" applyFill="1" applyBorder="1" applyAlignment="1">
      <alignment/>
    </xf>
    <xf numFmtId="0" fontId="23" fillId="36" borderId="110" xfId="120" applyFont="1" applyFill="1" applyBorder="1" applyAlignment="1">
      <alignment horizontal="center"/>
      <protection/>
    </xf>
    <xf numFmtId="0" fontId="23" fillId="36" borderId="111" xfId="120" applyFont="1" applyFill="1" applyBorder="1" applyAlignment="1">
      <alignment horizontal="center"/>
      <protection/>
    </xf>
    <xf numFmtId="0" fontId="23" fillId="36" borderId="112" xfId="120" applyFont="1" applyFill="1" applyBorder="1" applyAlignment="1">
      <alignment horizontal="center"/>
      <protection/>
    </xf>
    <xf numFmtId="0" fontId="23" fillId="36" borderId="120" xfId="120" applyFont="1" applyFill="1" applyBorder="1" applyAlignment="1">
      <alignment horizontal="center" wrapText="1"/>
      <protection/>
    </xf>
    <xf numFmtId="0" fontId="23" fillId="36" borderId="121" xfId="120" applyFont="1" applyFill="1" applyBorder="1" applyAlignment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3" fillId="36" borderId="122" xfId="120" applyFont="1" applyFill="1" applyBorder="1" applyAlignment="1">
      <alignment horizontal="center" wrapText="1"/>
      <protection/>
    </xf>
    <xf numFmtId="0" fontId="0" fillId="0" borderId="94" xfId="0" applyBorder="1" applyAlignment="1">
      <alignment horizontal="center" wrapText="1"/>
    </xf>
    <xf numFmtId="0" fontId="23" fillId="36" borderId="31" xfId="120" applyFont="1" applyFill="1" applyBorder="1" applyAlignment="1">
      <alignment horizontal="center"/>
      <protection/>
    </xf>
    <xf numFmtId="0" fontId="11" fillId="33" borderId="39" xfId="0" applyFont="1" applyFill="1" applyBorder="1" applyAlignment="1">
      <alignment horizontal="left" vertical="center" wrapText="1"/>
    </xf>
    <xf numFmtId="0" fontId="11" fillId="33" borderId="42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/>
    </xf>
    <xf numFmtId="0" fontId="11" fillId="33" borderId="109" xfId="0" applyFont="1" applyFill="1" applyBorder="1" applyAlignment="1">
      <alignment horizontal="center"/>
    </xf>
    <xf numFmtId="0" fontId="11" fillId="33" borderId="107" xfId="0" applyFont="1" applyFill="1" applyBorder="1" applyAlignment="1">
      <alignment horizontal="center"/>
    </xf>
    <xf numFmtId="0" fontId="10" fillId="0" borderId="0" xfId="120" applyFont="1" applyFill="1" applyAlignment="1">
      <alignment horizontal="center"/>
      <protection/>
    </xf>
    <xf numFmtId="0" fontId="24" fillId="0" borderId="33" xfId="120" applyFont="1" applyBorder="1" applyAlignment="1">
      <alignment horizontal="right"/>
      <protection/>
    </xf>
    <xf numFmtId="1" fontId="10" fillId="33" borderId="39" xfId="120" applyNumberFormat="1" applyFont="1" applyFill="1" applyBorder="1" applyAlignment="1" applyProtection="1">
      <alignment horizontal="center" vertical="center" wrapText="1"/>
      <protection locked="0"/>
    </xf>
    <xf numFmtId="1" fontId="10" fillId="33" borderId="22" xfId="120" applyNumberFormat="1" applyFont="1" applyFill="1" applyBorder="1" applyAlignment="1" applyProtection="1">
      <alignment horizontal="center" vertical="center" wrapText="1"/>
      <protection locked="0"/>
    </xf>
    <xf numFmtId="0" fontId="10" fillId="33" borderId="54" xfId="120" applyFont="1" applyFill="1" applyBorder="1" applyAlignment="1" applyProtection="1">
      <alignment horizontal="center" vertical="center" wrapText="1"/>
      <protection locked="0"/>
    </xf>
    <xf numFmtId="0" fontId="10" fillId="33" borderId="23" xfId="120" applyFont="1" applyFill="1" applyBorder="1" applyAlignment="1" applyProtection="1">
      <alignment horizontal="center" vertical="center" wrapText="1"/>
      <protection locked="0"/>
    </xf>
    <xf numFmtId="0" fontId="10" fillId="33" borderId="54" xfId="120" applyFont="1" applyFill="1" applyBorder="1" applyAlignment="1">
      <alignment horizontal="center" vertical="center"/>
      <protection/>
    </xf>
    <xf numFmtId="0" fontId="10" fillId="33" borderId="85" xfId="120" applyFont="1" applyFill="1" applyBorder="1" applyAlignment="1">
      <alignment horizontal="center" vertical="center"/>
      <protection/>
    </xf>
    <xf numFmtId="0" fontId="10" fillId="33" borderId="23" xfId="120" applyFont="1" applyFill="1" applyBorder="1" applyAlignment="1">
      <alignment horizontal="center" vertical="center"/>
      <protection/>
    </xf>
    <xf numFmtId="0" fontId="10" fillId="33" borderId="26" xfId="120" applyFont="1" applyFill="1" applyBorder="1" applyAlignment="1">
      <alignment horizontal="center" vertical="center"/>
      <protection/>
    </xf>
    <xf numFmtId="164" fontId="10" fillId="0" borderId="31" xfId="208" applyNumberFormat="1" applyFont="1" applyFill="1" applyBorder="1" applyAlignment="1" applyProtection="1" quotePrefix="1">
      <alignment/>
      <protection/>
    </xf>
    <xf numFmtId="164" fontId="10" fillId="0" borderId="32" xfId="208" applyNumberFormat="1" applyFont="1" applyFill="1" applyBorder="1" applyAlignment="1" applyProtection="1" quotePrefix="1">
      <alignment/>
      <protection/>
    </xf>
    <xf numFmtId="164" fontId="10" fillId="0" borderId="34" xfId="208" applyNumberFormat="1" applyFont="1" applyFill="1" applyBorder="1" applyAlignment="1" applyProtection="1" quotePrefix="1">
      <alignment/>
      <protection/>
    </xf>
    <xf numFmtId="164" fontId="7" fillId="0" borderId="32" xfId="136" applyNumberFormat="1" applyFont="1" applyFill="1" applyBorder="1" applyAlignment="1">
      <alignment/>
      <protection/>
    </xf>
    <xf numFmtId="164" fontId="7" fillId="0" borderId="34" xfId="136" applyNumberFormat="1" applyFont="1" applyFill="1" applyBorder="1" applyAlignment="1">
      <alignment/>
      <protection/>
    </xf>
    <xf numFmtId="0" fontId="10" fillId="36" borderId="20" xfId="208" applyFont="1" applyFill="1" applyBorder="1" applyAlignment="1" applyProtection="1">
      <alignment horizontal="center" vertical="center"/>
      <protection/>
    </xf>
    <xf numFmtId="49" fontId="11" fillId="36" borderId="20" xfId="210" applyNumberFormat="1" applyFont="1" applyFill="1" applyBorder="1" applyAlignment="1">
      <alignment horizontal="center"/>
      <protection/>
    </xf>
    <xf numFmtId="0" fontId="10" fillId="0" borderId="0" xfId="208" applyFont="1" applyFill="1" applyAlignment="1">
      <alignment horizontal="center"/>
      <protection/>
    </xf>
    <xf numFmtId="0" fontId="6" fillId="0" borderId="0" xfId="208" applyFont="1" applyFill="1" applyAlignment="1">
      <alignment horizontal="center"/>
      <protection/>
    </xf>
    <xf numFmtId="4" fontId="10" fillId="0" borderId="0" xfId="208" applyNumberFormat="1" applyFont="1" applyFill="1" applyAlignment="1">
      <alignment horizontal="center"/>
      <protection/>
    </xf>
    <xf numFmtId="0" fontId="9" fillId="36" borderId="20" xfId="208" applyFont="1" applyFill="1" applyBorder="1" applyAlignment="1">
      <alignment horizontal="center" vertical="center"/>
      <protection/>
    </xf>
    <xf numFmtId="0" fontId="10" fillId="36" borderId="109" xfId="208" applyFont="1" applyFill="1" applyBorder="1" applyAlignment="1" applyProtection="1">
      <alignment horizontal="center"/>
      <protection/>
    </xf>
    <xf numFmtId="0" fontId="10" fillId="36" borderId="99" xfId="208" applyFont="1" applyFill="1" applyBorder="1" applyAlignment="1" applyProtection="1">
      <alignment horizontal="center"/>
      <protection/>
    </xf>
    <xf numFmtId="0" fontId="1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64" fontId="6" fillId="0" borderId="24" xfId="210" applyNumberFormat="1" applyFont="1" applyBorder="1" applyAlignment="1" applyProtection="1">
      <alignment horizontal="center"/>
      <protection/>
    </xf>
    <xf numFmtId="164" fontId="6" fillId="0" borderId="23" xfId="210" applyNumberFormat="1" applyFont="1" applyBorder="1" applyAlignment="1" applyProtection="1">
      <alignment horizontal="center"/>
      <protection/>
    </xf>
    <xf numFmtId="164" fontId="6" fillId="0" borderId="47" xfId="210" applyNumberFormat="1" applyFont="1" applyBorder="1" applyAlignment="1" applyProtection="1">
      <alignment horizontal="center"/>
      <protection/>
    </xf>
    <xf numFmtId="164" fontId="24" fillId="0" borderId="50" xfId="210" applyNumberFormat="1" applyFont="1" applyBorder="1" applyAlignment="1" applyProtection="1">
      <alignment horizontal="right"/>
      <protection/>
    </xf>
    <xf numFmtId="164" fontId="24" fillId="0" borderId="55" xfId="210" applyNumberFormat="1" applyFont="1" applyBorder="1" applyAlignment="1" applyProtection="1">
      <alignment horizontal="right"/>
      <protection/>
    </xf>
    <xf numFmtId="164" fontId="24" fillId="0" borderId="51" xfId="210" applyNumberFormat="1" applyFont="1" applyBorder="1" applyAlignment="1" applyProtection="1">
      <alignment horizontal="right"/>
      <protection/>
    </xf>
    <xf numFmtId="164" fontId="11" fillId="33" borderId="86" xfId="210" applyNumberFormat="1" applyFont="1" applyFill="1" applyBorder="1" applyAlignment="1" applyProtection="1">
      <alignment horizontal="center" wrapText="1"/>
      <protection hidden="1"/>
    </xf>
    <xf numFmtId="164" fontId="11" fillId="33" borderId="86" xfId="210" applyNumberFormat="1" applyFont="1" applyFill="1" applyBorder="1" applyAlignment="1">
      <alignment horizontal="center"/>
      <protection/>
    </xf>
    <xf numFmtId="164" fontId="11" fillId="33" borderId="99" xfId="210" applyNumberFormat="1" applyFont="1" applyFill="1" applyBorder="1" applyAlignment="1">
      <alignment horizontal="center"/>
      <protection/>
    </xf>
    <xf numFmtId="164" fontId="6" fillId="0" borderId="24" xfId="211" applyNumberFormat="1" applyFont="1" applyBorder="1" applyAlignment="1" applyProtection="1">
      <alignment horizontal="center"/>
      <protection/>
    </xf>
    <xf numFmtId="164" fontId="6" fillId="0" borderId="23" xfId="211" applyNumberFormat="1" applyFont="1" applyBorder="1" applyAlignment="1" applyProtection="1">
      <alignment horizontal="center"/>
      <protection/>
    </xf>
    <xf numFmtId="164" fontId="6" fillId="0" borderId="47" xfId="211" applyNumberFormat="1" applyFont="1" applyBorder="1" applyAlignment="1" applyProtection="1">
      <alignment horizontal="center"/>
      <protection/>
    </xf>
    <xf numFmtId="164" fontId="24" fillId="0" borderId="50" xfId="211" applyNumberFormat="1" applyFont="1" applyBorder="1" applyAlignment="1" applyProtection="1">
      <alignment horizontal="right"/>
      <protection/>
    </xf>
    <xf numFmtId="164" fontId="24" fillId="0" borderId="55" xfId="211" applyNumberFormat="1" applyFont="1" applyBorder="1" applyAlignment="1" applyProtection="1">
      <alignment horizontal="right"/>
      <protection/>
    </xf>
    <xf numFmtId="164" fontId="24" fillId="0" borderId="51" xfId="211" applyNumberFormat="1" applyFont="1" applyBorder="1" applyAlignment="1" applyProtection="1">
      <alignment horizontal="right"/>
      <protection/>
    </xf>
    <xf numFmtId="164" fontId="11" fillId="33" borderId="86" xfId="211" applyNumberFormat="1" applyFont="1" applyFill="1" applyBorder="1" applyAlignment="1" applyProtection="1">
      <alignment horizontal="center" wrapText="1"/>
      <protection hidden="1"/>
    </xf>
    <xf numFmtId="164" fontId="11" fillId="33" borderId="30" xfId="211" applyNumberFormat="1" applyFont="1" applyFill="1" applyBorder="1" applyAlignment="1">
      <alignment horizontal="center"/>
      <protection/>
    </xf>
    <xf numFmtId="164" fontId="11" fillId="33" borderId="107" xfId="211" applyNumberFormat="1" applyFont="1" applyFill="1" applyBorder="1" applyAlignment="1">
      <alignment horizontal="center"/>
      <protection/>
    </xf>
    <xf numFmtId="164" fontId="6" fillId="0" borderId="0" xfId="212" applyNumberFormat="1" applyFont="1" applyAlignment="1" applyProtection="1">
      <alignment horizontal="center"/>
      <protection/>
    </xf>
    <xf numFmtId="164" fontId="21" fillId="0" borderId="0" xfId="212" applyNumberFormat="1" applyFont="1" applyAlignment="1" applyProtection="1">
      <alignment horizontal="right"/>
      <protection/>
    </xf>
    <xf numFmtId="164" fontId="11" fillId="33" borderId="86" xfId="212" applyNumberFormat="1" applyFont="1" applyFill="1" applyBorder="1" applyAlignment="1" applyProtection="1">
      <alignment horizontal="center" wrapText="1"/>
      <protection hidden="1"/>
    </xf>
    <xf numFmtId="164" fontId="10" fillId="33" borderId="30" xfId="212" applyNumberFormat="1" applyFont="1" applyFill="1" applyBorder="1" applyAlignment="1">
      <alignment horizontal="center"/>
      <protection/>
    </xf>
    <xf numFmtId="164" fontId="10" fillId="33" borderId="107" xfId="212" applyNumberFormat="1" applyFont="1" applyFill="1" applyBorder="1" applyAlignment="1">
      <alignment horizontal="center"/>
      <protection/>
    </xf>
    <xf numFmtId="164" fontId="6" fillId="0" borderId="0" xfId="213" applyNumberFormat="1" applyFont="1" applyAlignment="1" applyProtection="1">
      <alignment horizontal="center"/>
      <protection/>
    </xf>
    <xf numFmtId="164" fontId="21" fillId="0" borderId="0" xfId="213" applyNumberFormat="1" applyFont="1" applyAlignment="1" applyProtection="1">
      <alignment horizontal="right"/>
      <protection/>
    </xf>
    <xf numFmtId="164" fontId="11" fillId="33" borderId="86" xfId="213" applyNumberFormat="1" applyFont="1" applyFill="1" applyBorder="1" applyAlignment="1" applyProtection="1">
      <alignment horizontal="center" wrapText="1"/>
      <protection hidden="1"/>
    </xf>
    <xf numFmtId="164" fontId="10" fillId="33" borderId="109" xfId="213" applyNumberFormat="1" applyFont="1" applyFill="1" applyBorder="1" applyAlignment="1">
      <alignment horizontal="center"/>
      <protection/>
    </xf>
    <xf numFmtId="164" fontId="10" fillId="33" borderId="99" xfId="213" applyNumberFormat="1" applyFont="1" applyFill="1" applyBorder="1" applyAlignment="1">
      <alignment horizontal="center"/>
      <protection/>
    </xf>
    <xf numFmtId="164" fontId="6" fillId="0" borderId="0" xfId="214" applyNumberFormat="1" applyFont="1" applyAlignment="1" applyProtection="1">
      <alignment horizontal="center"/>
      <protection/>
    </xf>
    <xf numFmtId="164" fontId="21" fillId="0" borderId="0" xfId="214" applyNumberFormat="1" applyFont="1" applyAlignment="1" applyProtection="1">
      <alignment horizontal="right"/>
      <protection/>
    </xf>
    <xf numFmtId="164" fontId="11" fillId="33" borderId="86" xfId="214" applyNumberFormat="1" applyFont="1" applyFill="1" applyBorder="1" applyAlignment="1" applyProtection="1">
      <alignment horizontal="center" wrapText="1"/>
      <protection hidden="1"/>
    </xf>
    <xf numFmtId="164" fontId="10" fillId="33" borderId="30" xfId="214" applyNumberFormat="1" applyFont="1" applyFill="1" applyBorder="1" applyAlignment="1">
      <alignment horizontal="center"/>
      <protection/>
    </xf>
    <xf numFmtId="164" fontId="10" fillId="33" borderId="107" xfId="214" applyNumberFormat="1" applyFont="1" applyFill="1" applyBorder="1" applyAlignment="1">
      <alignment horizontal="center"/>
      <protection/>
    </xf>
    <xf numFmtId="164" fontId="6" fillId="0" borderId="0" xfId="215" applyNumberFormat="1" applyFont="1" applyAlignment="1" applyProtection="1">
      <alignment horizontal="center"/>
      <protection/>
    </xf>
    <xf numFmtId="164" fontId="24" fillId="0" borderId="0" xfId="215" applyNumberFormat="1" applyFont="1" applyAlignment="1" applyProtection="1">
      <alignment horizontal="right"/>
      <protection/>
    </xf>
    <xf numFmtId="164" fontId="11" fillId="33" borderId="86" xfId="215" applyNumberFormat="1" applyFont="1" applyFill="1" applyBorder="1" applyAlignment="1" applyProtection="1">
      <alignment horizontal="center" wrapText="1"/>
      <protection hidden="1"/>
    </xf>
    <xf numFmtId="164" fontId="10" fillId="33" borderId="30" xfId="215" applyNumberFormat="1" applyFont="1" applyFill="1" applyBorder="1" applyAlignment="1">
      <alignment horizontal="center"/>
      <protection/>
    </xf>
    <xf numFmtId="164" fontId="10" fillId="33" borderId="107" xfId="215" applyNumberFormat="1" applyFont="1" applyFill="1" applyBorder="1" applyAlignment="1">
      <alignment horizontal="center"/>
      <protection/>
    </xf>
    <xf numFmtId="0" fontId="10" fillId="0" borderId="0" xfId="196" applyFont="1" applyAlignment="1">
      <alignment horizontal="center"/>
      <protection/>
    </xf>
    <xf numFmtId="0" fontId="6" fillId="0" borderId="0" xfId="196" applyFont="1" applyAlignment="1">
      <alignment horizontal="center"/>
      <protection/>
    </xf>
    <xf numFmtId="164" fontId="21" fillId="0" borderId="33" xfId="135" applyNumberFormat="1" applyFont="1" applyBorder="1" applyAlignment="1">
      <alignment horizontal="right"/>
      <protection/>
    </xf>
    <xf numFmtId="0" fontId="10" fillId="33" borderId="9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9" fillId="33" borderId="123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164" fontId="6" fillId="0" borderId="0" xfId="0" applyNumberFormat="1" applyFont="1" applyAlignment="1" applyProtection="1">
      <alignment horizontal="center" wrapText="1"/>
      <protection/>
    </xf>
    <xf numFmtId="164" fontId="6" fillId="0" borderId="0" xfId="0" applyNumberFormat="1" applyFont="1" applyAlignment="1" applyProtection="1">
      <alignment horizontal="center"/>
      <protection/>
    </xf>
    <xf numFmtId="0" fontId="10" fillId="37" borderId="90" xfId="0" applyFont="1" applyFill="1" applyBorder="1" applyAlignment="1">
      <alignment horizontal="center" vertical="center"/>
    </xf>
    <xf numFmtId="0" fontId="10" fillId="37" borderId="124" xfId="0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2" xfId="46"/>
    <cellStyle name="Comma 13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18" xfId="57"/>
    <cellStyle name="Comma 2 19" xfId="58"/>
    <cellStyle name="Comma 2 2" xfId="59"/>
    <cellStyle name="Comma 2 2 2" xfId="60"/>
    <cellStyle name="Comma 2 2 2 2" xfId="61"/>
    <cellStyle name="Comma 2 2 2 2 2" xfId="62"/>
    <cellStyle name="Comma 2 2 2 2 3" xfId="63"/>
    <cellStyle name="Comma 2 2 2 2 3 2" xfId="64"/>
    <cellStyle name="Comma 2 2 2 3" xfId="65"/>
    <cellStyle name="Comma 2 2 3" xfId="66"/>
    <cellStyle name="Comma 2 2 3 2" xfId="67"/>
    <cellStyle name="Comma 2 20" xfId="68"/>
    <cellStyle name="Comma 2 21" xfId="69"/>
    <cellStyle name="Comma 2 22" xfId="70"/>
    <cellStyle name="Comma 2 23" xfId="71"/>
    <cellStyle name="Comma 2 24" xfId="72"/>
    <cellStyle name="Comma 2 25" xfId="73"/>
    <cellStyle name="Comma 2 3" xfId="74"/>
    <cellStyle name="Comma 2 4" xfId="75"/>
    <cellStyle name="Comma 2 5" xfId="76"/>
    <cellStyle name="Comma 2 6" xfId="77"/>
    <cellStyle name="Comma 2 7" xfId="78"/>
    <cellStyle name="Comma 2 8" xfId="79"/>
    <cellStyle name="Comma 2 9" xfId="80"/>
    <cellStyle name="Comma 20" xfId="81"/>
    <cellStyle name="Comma 20 2" xfId="82"/>
    <cellStyle name="Comma 27" xfId="83"/>
    <cellStyle name="Comma 27 2" xfId="84"/>
    <cellStyle name="Comma 29" xfId="85"/>
    <cellStyle name="Comma 29 2" xfId="86"/>
    <cellStyle name="Comma 3" xfId="87"/>
    <cellStyle name="Comma 3 2" xfId="88"/>
    <cellStyle name="Comma 3 3" xfId="89"/>
    <cellStyle name="Comma 3 39" xfId="90"/>
    <cellStyle name="Comma 30" xfId="91"/>
    <cellStyle name="Comma 30 2" xfId="92"/>
    <cellStyle name="Comma 4" xfId="93"/>
    <cellStyle name="Comma 4 2" xfId="94"/>
    <cellStyle name="Comma 4 3" xfId="95"/>
    <cellStyle name="Comma 4 4" xfId="96"/>
    <cellStyle name="Comma 5" xfId="97"/>
    <cellStyle name="Comma 6" xfId="98"/>
    <cellStyle name="Comma 67 2" xfId="99"/>
    <cellStyle name="Comma 7" xfId="100"/>
    <cellStyle name="Comma 70" xfId="101"/>
    <cellStyle name="Comma 8" xfId="102"/>
    <cellStyle name="Comma 9" xfId="103"/>
    <cellStyle name="Currency" xfId="104"/>
    <cellStyle name="Currency [0]" xfId="105"/>
    <cellStyle name="Excel Built-in Comma 2" xfId="106"/>
    <cellStyle name="Excel Built-in Normal" xfId="107"/>
    <cellStyle name="Excel Built-in Normal 2" xfId="108"/>
    <cellStyle name="Excel Built-in Normal_50. Bishwo" xfId="109"/>
    <cellStyle name="Explanatory Text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ked Cell" xfId="117"/>
    <cellStyle name="Neutral" xfId="118"/>
    <cellStyle name="Normal 10" xfId="119"/>
    <cellStyle name="Normal 10 2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2" xfId="131"/>
    <cellStyle name="Normal 2 2 2 2 4 2" xfId="132"/>
    <cellStyle name="Normal 2 2_50. Bishwo" xfId="133"/>
    <cellStyle name="Normal 2 3" xfId="134"/>
    <cellStyle name="Normal 2 3 2" xfId="135"/>
    <cellStyle name="Normal 2 4" xfId="136"/>
    <cellStyle name="Normal 2_50. Bishwo" xfId="137"/>
    <cellStyle name="Normal 20" xfId="138"/>
    <cellStyle name="Normal 20 2" xfId="139"/>
    <cellStyle name="Normal 21" xfId="140"/>
    <cellStyle name="Normal 21 2" xfId="141"/>
    <cellStyle name="Normal 22" xfId="142"/>
    <cellStyle name="Normal 22 2" xfId="143"/>
    <cellStyle name="Normal 23" xfId="144"/>
    <cellStyle name="Normal 24" xfId="145"/>
    <cellStyle name="Normal 24 2" xfId="146"/>
    <cellStyle name="Normal 25" xfId="147"/>
    <cellStyle name="Normal 25 2" xfId="148"/>
    <cellStyle name="Normal 26" xfId="149"/>
    <cellStyle name="Normal 26 2" xfId="150"/>
    <cellStyle name="Normal 27" xfId="151"/>
    <cellStyle name="Normal 27 2" xfId="152"/>
    <cellStyle name="Normal 28" xfId="153"/>
    <cellStyle name="Normal 28 2" xfId="154"/>
    <cellStyle name="Normal 29" xfId="155"/>
    <cellStyle name="Normal 3" xfId="156"/>
    <cellStyle name="Normal 3 2" xfId="157"/>
    <cellStyle name="Normal 3 3" xfId="158"/>
    <cellStyle name="Normal 3 4" xfId="159"/>
    <cellStyle name="Normal 3_9.1 &amp; 9.2" xfId="160"/>
    <cellStyle name="Normal 30" xfId="161"/>
    <cellStyle name="Normal 30 2" xfId="162"/>
    <cellStyle name="Normal 39" xfId="163"/>
    <cellStyle name="Normal 4" xfId="164"/>
    <cellStyle name="Normal 4 10" xfId="165"/>
    <cellStyle name="Normal 4 11" xfId="166"/>
    <cellStyle name="Normal 4 12" xfId="167"/>
    <cellStyle name="Normal 4 13" xfId="168"/>
    <cellStyle name="Normal 4 14" xfId="169"/>
    <cellStyle name="Normal 4 15" xfId="170"/>
    <cellStyle name="Normal 4 16" xfId="171"/>
    <cellStyle name="Normal 4 17" xfId="172"/>
    <cellStyle name="Normal 4 18" xfId="173"/>
    <cellStyle name="Normal 4 19" xfId="174"/>
    <cellStyle name="Normal 4 2" xfId="175"/>
    <cellStyle name="Normal 4 20" xfId="176"/>
    <cellStyle name="Normal 4 21" xfId="177"/>
    <cellStyle name="Normal 4 22" xfId="178"/>
    <cellStyle name="Normal 4 23" xfId="179"/>
    <cellStyle name="Normal 4 24" xfId="180"/>
    <cellStyle name="Normal 4 25" xfId="181"/>
    <cellStyle name="Normal 4 3" xfId="182"/>
    <cellStyle name="Normal 4 4" xfId="183"/>
    <cellStyle name="Normal 4 5" xfId="184"/>
    <cellStyle name="Normal 4 6" xfId="185"/>
    <cellStyle name="Normal 4 7" xfId="186"/>
    <cellStyle name="Normal 4 8" xfId="187"/>
    <cellStyle name="Normal 4 9" xfId="188"/>
    <cellStyle name="Normal 4_50. Bishwo" xfId="189"/>
    <cellStyle name="Normal 40" xfId="190"/>
    <cellStyle name="Normal 41" xfId="191"/>
    <cellStyle name="Normal 42" xfId="192"/>
    <cellStyle name="Normal 43" xfId="193"/>
    <cellStyle name="Normal 49" xfId="194"/>
    <cellStyle name="Normal 5" xfId="195"/>
    <cellStyle name="Normal 5 2" xfId="196"/>
    <cellStyle name="Normal 52" xfId="197"/>
    <cellStyle name="Normal 6" xfId="198"/>
    <cellStyle name="Normal 67" xfId="199"/>
    <cellStyle name="Normal 7" xfId="200"/>
    <cellStyle name="Normal 8" xfId="201"/>
    <cellStyle name="Normal 8 2" xfId="202"/>
    <cellStyle name="Normal 9" xfId="203"/>
    <cellStyle name="Normal_bartaman point" xfId="204"/>
    <cellStyle name="Normal_Bartamane_Book1 2" xfId="205"/>
    <cellStyle name="Normal_Comm_wt" xfId="206"/>
    <cellStyle name="Normal_CPI" xfId="207"/>
    <cellStyle name="Normal_Direction of Trade_BartamanFormat 2063-64" xfId="208"/>
    <cellStyle name="Normal_Direction of Trade_BartamanFormat 2063-64 2" xfId="209"/>
    <cellStyle name="Normal_Sheet1" xfId="210"/>
    <cellStyle name="Normal_Sheet1 2" xfId="211"/>
    <cellStyle name="Normal_Sheet1 3" xfId="212"/>
    <cellStyle name="Normal_Sheet1 4" xfId="213"/>
    <cellStyle name="Normal_Sheet1 5" xfId="214"/>
    <cellStyle name="Normal_Sheet1 6" xfId="215"/>
    <cellStyle name="Note" xfId="216"/>
    <cellStyle name="Output" xfId="217"/>
    <cellStyle name="Percent" xfId="218"/>
    <cellStyle name="Percent 2" xfId="219"/>
    <cellStyle name="Percent 2 2" xfId="220"/>
    <cellStyle name="Percent 2 2 2" xfId="221"/>
    <cellStyle name="Percent 2 3" xfId="222"/>
    <cellStyle name="Percent 2 4" xfId="223"/>
    <cellStyle name="Percent 3" xfId="224"/>
    <cellStyle name="Percent 4" xfId="225"/>
    <cellStyle name="Percent 67 2" xfId="226"/>
    <cellStyle name="Title" xfId="227"/>
    <cellStyle name="Total" xfId="228"/>
    <cellStyle name="Warning Text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.%20MONETARY_MAIN%20FILE_nkd_2071.03.27\4.%20Data\1.%20NRB\4.%20Monthly%20Reporting_Bartamane\FY%202071-72\7.%20Fagun%202071(Mar-15)\working-Mar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</sheetNames>
    <sheetDataSet>
      <sheetData sheetId="0">
        <row r="4">
          <cell r="B4">
            <v>2013</v>
          </cell>
          <cell r="C4">
            <v>2014</v>
          </cell>
          <cell r="D4">
            <v>2014</v>
          </cell>
          <cell r="E4">
            <v>2015</v>
          </cell>
          <cell r="F4" t="str">
            <v>Changes during eight months </v>
          </cell>
        </row>
        <row r="5">
          <cell r="B5" t="str">
            <v>Jul </v>
          </cell>
          <cell r="C5" t="str">
            <v>Mar</v>
          </cell>
          <cell r="D5" t="str">
            <v>Jul (p)</v>
          </cell>
          <cell r="E5" t="str">
            <v>Mar(e)</v>
          </cell>
          <cell r="F5" t="str">
            <v>2013/14</v>
          </cell>
          <cell r="I5" t="str">
            <v>2014/15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10.421875" style="1" bestFit="1" customWidth="1"/>
    <col min="2" max="16384" width="9.140625" style="1" customWidth="1"/>
  </cols>
  <sheetData>
    <row r="1" spans="1:7" ht="15.75" customHeight="1">
      <c r="A1" s="1657" t="s">
        <v>0</v>
      </c>
      <c r="B1" s="1657"/>
      <c r="C1" s="1657"/>
      <c r="D1" s="1657"/>
      <c r="E1" s="1657"/>
      <c r="F1" s="1657"/>
      <c r="G1" s="1657"/>
    </row>
    <row r="2" spans="1:7" s="2" customFormat="1" ht="15.75">
      <c r="A2" s="1658" t="s">
        <v>757</v>
      </c>
      <c r="B2" s="1658"/>
      <c r="C2" s="1658"/>
      <c r="D2" s="1658"/>
      <c r="E2" s="1658"/>
      <c r="F2" s="1658"/>
      <c r="G2" s="1658"/>
    </row>
    <row r="3" spans="1:5" ht="15.75">
      <c r="A3" s="3" t="s">
        <v>1</v>
      </c>
      <c r="B3" s="4" t="s">
        <v>2</v>
      </c>
      <c r="C3" s="5"/>
      <c r="D3" s="5"/>
      <c r="E3" s="5"/>
    </row>
    <row r="4" spans="1:5" ht="15.75">
      <c r="A4" s="6">
        <v>1</v>
      </c>
      <c r="B4" s="7" t="s">
        <v>3</v>
      </c>
      <c r="C4" s="7"/>
      <c r="D4" s="7"/>
      <c r="E4" s="7"/>
    </row>
    <row r="5" spans="1:5" ht="15.75">
      <c r="A5" s="6">
        <v>2</v>
      </c>
      <c r="B5" s="7" t="s">
        <v>4</v>
      </c>
      <c r="C5" s="7"/>
      <c r="D5" s="7"/>
      <c r="E5" s="7"/>
    </row>
    <row r="6" spans="1:5" ht="15.75">
      <c r="A6" s="6">
        <v>3</v>
      </c>
      <c r="B6" s="1" t="s">
        <v>5</v>
      </c>
      <c r="C6" s="7"/>
      <c r="D6" s="7"/>
      <c r="E6" s="7"/>
    </row>
    <row r="7" spans="1:5" ht="15.75">
      <c r="A7" s="6">
        <v>4</v>
      </c>
      <c r="B7" s="1" t="s">
        <v>6</v>
      </c>
      <c r="C7" s="7"/>
      <c r="D7" s="7"/>
      <c r="E7" s="7"/>
    </row>
    <row r="8" spans="1:5" ht="15.75">
      <c r="A8" s="6">
        <v>5</v>
      </c>
      <c r="B8" s="1" t="s">
        <v>7</v>
      </c>
      <c r="C8" s="7"/>
      <c r="D8" s="7"/>
      <c r="E8" s="7"/>
    </row>
    <row r="9" spans="1:5" ht="15.75">
      <c r="A9" s="6">
        <v>6</v>
      </c>
      <c r="B9" s="1" t="s">
        <v>8</v>
      </c>
      <c r="C9" s="7"/>
      <c r="D9" s="7"/>
      <c r="E9" s="7"/>
    </row>
    <row r="10" spans="1:5" ht="15.75">
      <c r="A10" s="6">
        <v>7</v>
      </c>
      <c r="B10" s="1" t="s">
        <v>9</v>
      </c>
      <c r="C10" s="7"/>
      <c r="D10" s="7"/>
      <c r="E10" s="7"/>
    </row>
    <row r="11" spans="1:5" ht="15.75">
      <c r="A11" s="6">
        <v>8</v>
      </c>
      <c r="B11" s="1" t="s">
        <v>10</v>
      </c>
      <c r="C11" s="7"/>
      <c r="D11" s="7"/>
      <c r="E11" s="7"/>
    </row>
    <row r="12" spans="1:5" ht="15.75">
      <c r="A12" s="6">
        <v>9</v>
      </c>
      <c r="B12" s="1" t="s">
        <v>11</v>
      </c>
      <c r="C12" s="7"/>
      <c r="D12" s="7"/>
      <c r="E12" s="7"/>
    </row>
    <row r="13" spans="1:5" ht="15.75">
      <c r="A13" s="6">
        <v>10</v>
      </c>
      <c r="B13" s="1" t="s">
        <v>12</v>
      </c>
      <c r="C13" s="7"/>
      <c r="D13" s="7"/>
      <c r="E13" s="7"/>
    </row>
    <row r="14" spans="1:5" ht="15.75">
      <c r="A14" s="6">
        <v>11</v>
      </c>
      <c r="B14" s="1" t="s">
        <v>13</v>
      </c>
      <c r="C14" s="7"/>
      <c r="D14" s="7"/>
      <c r="E14" s="7"/>
    </row>
    <row r="15" spans="1:5" ht="15.75">
      <c r="A15" s="6">
        <v>12</v>
      </c>
      <c r="B15" s="1" t="s">
        <v>14</v>
      </c>
      <c r="C15" s="7"/>
      <c r="D15" s="7"/>
      <c r="E15" s="7"/>
    </row>
    <row r="16" spans="1:5" ht="15.75">
      <c r="A16" s="8" t="s">
        <v>15</v>
      </c>
      <c r="B16" s="1" t="s">
        <v>16</v>
      </c>
      <c r="C16" s="7"/>
      <c r="D16" s="7"/>
      <c r="E16" s="7"/>
    </row>
    <row r="17" spans="1:5" ht="15.75">
      <c r="A17" s="8" t="s">
        <v>17</v>
      </c>
      <c r="B17" s="1" t="s">
        <v>18</v>
      </c>
      <c r="C17" s="7"/>
      <c r="D17" s="7"/>
      <c r="E17" s="7"/>
    </row>
    <row r="18" spans="1:5" ht="15.75">
      <c r="A18" s="6">
        <v>14</v>
      </c>
      <c r="B18" s="1" t="s">
        <v>19</v>
      </c>
      <c r="C18" s="7"/>
      <c r="D18" s="7"/>
      <c r="E18" s="7"/>
    </row>
    <row r="19" spans="1:5" ht="15.75">
      <c r="A19" s="6">
        <v>15</v>
      </c>
      <c r="B19" s="1" t="s">
        <v>20</v>
      </c>
      <c r="C19" s="7"/>
      <c r="D19" s="7"/>
      <c r="E19" s="7"/>
    </row>
    <row r="20" spans="1:5" ht="15.75">
      <c r="A20" s="6">
        <v>16</v>
      </c>
      <c r="B20" s="1" t="s">
        <v>21</v>
      </c>
      <c r="C20" s="7"/>
      <c r="D20" s="7"/>
      <c r="E20" s="7"/>
    </row>
    <row r="21" spans="1:5" ht="15.75">
      <c r="A21" s="6">
        <v>17</v>
      </c>
      <c r="B21" s="1" t="s">
        <v>22</v>
      </c>
      <c r="C21" s="7"/>
      <c r="D21" s="7"/>
      <c r="E21" s="7"/>
    </row>
    <row r="22" spans="1:5" s="3" customFormat="1" ht="15.75">
      <c r="A22" s="6">
        <v>18</v>
      </c>
      <c r="B22" s="1" t="s">
        <v>23</v>
      </c>
      <c r="C22" s="9"/>
      <c r="D22" s="9"/>
      <c r="E22" s="9"/>
    </row>
    <row r="23" spans="1:7" ht="15.75">
      <c r="A23" s="6" t="s">
        <v>24</v>
      </c>
      <c r="B23" s="3" t="s">
        <v>25</v>
      </c>
      <c r="C23" s="7"/>
      <c r="D23" s="7"/>
      <c r="E23" s="7"/>
      <c r="G23" s="7"/>
    </row>
    <row r="24" spans="1:5" ht="15.75">
      <c r="A24" s="6">
        <v>19</v>
      </c>
      <c r="B24" s="1" t="s">
        <v>26</v>
      </c>
      <c r="C24" s="7"/>
      <c r="D24" s="7"/>
      <c r="E24" s="7"/>
    </row>
    <row r="25" spans="1:2" ht="15.75">
      <c r="A25" s="6">
        <v>20</v>
      </c>
      <c r="B25" s="1" t="s">
        <v>27</v>
      </c>
    </row>
    <row r="26" spans="1:5" ht="15.75">
      <c r="A26" s="6">
        <v>21</v>
      </c>
      <c r="B26" s="1" t="s">
        <v>28</v>
      </c>
      <c r="C26" s="7"/>
      <c r="D26" s="7"/>
      <c r="E26" s="7"/>
    </row>
    <row r="27" spans="1:5" ht="15.75">
      <c r="A27" s="6">
        <v>22</v>
      </c>
      <c r="B27" s="1" t="s">
        <v>29</v>
      </c>
      <c r="C27" s="7"/>
      <c r="D27" s="7"/>
      <c r="E27" s="7"/>
    </row>
    <row r="28" spans="1:5" ht="15.75">
      <c r="A28" s="6">
        <v>23</v>
      </c>
      <c r="B28" s="1" t="s">
        <v>30</v>
      </c>
      <c r="C28" s="7"/>
      <c r="D28" s="7"/>
      <c r="E28" s="7"/>
    </row>
    <row r="29" spans="1:5" ht="15.75">
      <c r="A29" s="6">
        <v>24</v>
      </c>
      <c r="B29" s="1" t="s">
        <v>31</v>
      </c>
      <c r="C29" s="7"/>
      <c r="D29" s="7"/>
      <c r="E29" s="7"/>
    </row>
    <row r="30" spans="1:5" ht="15.75">
      <c r="A30" s="6" t="s">
        <v>24</v>
      </c>
      <c r="B30" s="3" t="s">
        <v>32</v>
      </c>
      <c r="C30" s="7"/>
      <c r="D30" s="7"/>
      <c r="E30" s="7"/>
    </row>
    <row r="31" spans="1:5" ht="15.75" customHeight="1">
      <c r="A31" s="6">
        <v>25</v>
      </c>
      <c r="B31" s="1" t="s">
        <v>33</v>
      </c>
      <c r="C31" s="7"/>
      <c r="D31" s="7"/>
      <c r="E31" s="7"/>
    </row>
    <row r="32" spans="1:5" ht="15.75">
      <c r="A32" s="6">
        <v>26</v>
      </c>
      <c r="B32" s="7" t="s">
        <v>34</v>
      </c>
      <c r="C32" s="7"/>
      <c r="D32" s="7"/>
      <c r="E32" s="7"/>
    </row>
    <row r="33" spans="1:5" ht="15.75">
      <c r="A33" s="6">
        <v>27</v>
      </c>
      <c r="B33" s="7" t="s">
        <v>35</v>
      </c>
      <c r="C33" s="7"/>
      <c r="D33" s="7"/>
      <c r="E33" s="7"/>
    </row>
    <row r="34" spans="1:5" ht="15.75">
      <c r="A34" s="6">
        <v>28</v>
      </c>
      <c r="B34" s="7" t="s">
        <v>36</v>
      </c>
      <c r="C34" s="7"/>
      <c r="D34" s="7"/>
      <c r="E34" s="7"/>
    </row>
    <row r="35" spans="1:5" ht="15.75">
      <c r="A35" s="6">
        <v>29</v>
      </c>
      <c r="B35" s="7" t="s">
        <v>37</v>
      </c>
      <c r="C35" s="7"/>
      <c r="D35" s="7"/>
      <c r="E35" s="7"/>
    </row>
    <row r="36" spans="1:5" ht="15.75">
      <c r="A36" s="6"/>
      <c r="B36" s="9" t="s">
        <v>38</v>
      </c>
      <c r="C36" s="7"/>
      <c r="D36" s="7"/>
      <c r="E36" s="7"/>
    </row>
    <row r="37" spans="1:5" ht="15.75">
      <c r="A37" s="6">
        <v>30</v>
      </c>
      <c r="B37" s="7" t="s">
        <v>39</v>
      </c>
      <c r="C37" s="7"/>
      <c r="D37" s="7"/>
      <c r="E37" s="7"/>
    </row>
    <row r="38" spans="1:5" ht="15.75">
      <c r="A38" s="6">
        <v>31</v>
      </c>
      <c r="B38" s="7" t="s">
        <v>40</v>
      </c>
      <c r="C38" s="7"/>
      <c r="D38" s="7"/>
      <c r="E38" s="7"/>
    </row>
    <row r="39" spans="1:6" ht="15.75">
      <c r="A39" s="6">
        <v>32</v>
      </c>
      <c r="B39" s="1" t="s">
        <v>41</v>
      </c>
      <c r="C39" s="7"/>
      <c r="D39" s="7"/>
      <c r="E39" s="7"/>
      <c r="F39" s="1" t="s">
        <v>24</v>
      </c>
    </row>
    <row r="40" spans="1:5" ht="15.75">
      <c r="A40" s="6">
        <v>33</v>
      </c>
      <c r="B40" s="7" t="s">
        <v>42</v>
      </c>
      <c r="C40" s="7"/>
      <c r="D40" s="7"/>
      <c r="E40" s="7"/>
    </row>
    <row r="41" spans="1:5" ht="15.75">
      <c r="A41" s="6"/>
      <c r="B41" s="9" t="s">
        <v>43</v>
      </c>
      <c r="C41" s="7"/>
      <c r="D41" s="7"/>
      <c r="E41" s="7"/>
    </row>
    <row r="42" spans="1:5" ht="15.75">
      <c r="A42" s="6">
        <v>34</v>
      </c>
      <c r="B42" s="7" t="s">
        <v>44</v>
      </c>
      <c r="C42" s="7"/>
      <c r="D42" s="7"/>
      <c r="E42" s="7"/>
    </row>
    <row r="43" spans="1:5" ht="15.75">
      <c r="A43" s="6">
        <v>35</v>
      </c>
      <c r="B43" s="7" t="s">
        <v>45</v>
      </c>
      <c r="C43" s="7"/>
      <c r="D43" s="7"/>
      <c r="E43" s="7"/>
    </row>
    <row r="44" spans="1:5" ht="15.75">
      <c r="A44" s="6">
        <v>36</v>
      </c>
      <c r="B44" s="7" t="s">
        <v>46</v>
      </c>
      <c r="C44" s="7"/>
      <c r="D44" s="7"/>
      <c r="E44" s="7"/>
    </row>
    <row r="45" spans="1:5" ht="15.75">
      <c r="A45" s="6">
        <v>37</v>
      </c>
      <c r="B45" s="7" t="s">
        <v>47</v>
      </c>
      <c r="C45" s="7"/>
      <c r="D45" s="7"/>
      <c r="E45" s="7"/>
    </row>
    <row r="46" spans="1:5" ht="15.75">
      <c r="A46" s="6">
        <v>38</v>
      </c>
      <c r="B46" s="7" t="s">
        <v>48</v>
      </c>
      <c r="C46" s="7"/>
      <c r="D46" s="7"/>
      <c r="E46" s="7"/>
    </row>
    <row r="47" spans="1:5" ht="15.75">
      <c r="A47" s="6">
        <v>39</v>
      </c>
      <c r="B47" s="7" t="s">
        <v>49</v>
      </c>
      <c r="C47" s="7"/>
      <c r="D47" s="7"/>
      <c r="E47" s="7"/>
    </row>
    <row r="48" spans="1:5" ht="15.75">
      <c r="A48" s="6">
        <v>40</v>
      </c>
      <c r="B48" s="7" t="s">
        <v>50</v>
      </c>
      <c r="C48" s="7"/>
      <c r="D48" s="7"/>
      <c r="E48" s="7"/>
    </row>
    <row r="49" spans="1:5" ht="15.75">
      <c r="A49" s="6">
        <v>41</v>
      </c>
      <c r="B49" s="7" t="s">
        <v>51</v>
      </c>
      <c r="C49" s="7"/>
      <c r="D49" s="7"/>
      <c r="E49" s="7"/>
    </row>
    <row r="50" spans="1:5" ht="15.75">
      <c r="A50" s="6">
        <v>42</v>
      </c>
      <c r="B50" s="7" t="s">
        <v>52</v>
      </c>
      <c r="C50" s="7"/>
      <c r="D50" s="7"/>
      <c r="E50" s="7"/>
    </row>
    <row r="51" spans="1:5" ht="15.75">
      <c r="A51" s="6">
        <v>43</v>
      </c>
      <c r="B51" s="7" t="s">
        <v>53</v>
      </c>
      <c r="C51" s="7"/>
      <c r="D51" s="7"/>
      <c r="E51" s="7"/>
    </row>
    <row r="52" spans="1:5" ht="15.75">
      <c r="A52" s="6">
        <v>44</v>
      </c>
      <c r="B52" s="7" t="s">
        <v>54</v>
      </c>
      <c r="C52" s="7"/>
      <c r="D52" s="7"/>
      <c r="E52" s="7"/>
    </row>
    <row r="53" spans="1:5" ht="15.75">
      <c r="A53" s="6">
        <v>45</v>
      </c>
      <c r="B53" s="10" t="s">
        <v>55</v>
      </c>
      <c r="C53" s="7"/>
      <c r="D53" s="7"/>
      <c r="E53" s="7"/>
    </row>
    <row r="54" spans="1:2" ht="15.75">
      <c r="A54" s="6">
        <v>46</v>
      </c>
      <c r="B54" s="10" t="s">
        <v>56</v>
      </c>
    </row>
    <row r="55" spans="1:5" ht="15.75">
      <c r="A55" s="7"/>
      <c r="B55" s="7"/>
      <c r="C55" s="7"/>
      <c r="D55" s="7"/>
      <c r="E55" s="7"/>
    </row>
    <row r="56" spans="1:5" ht="15.75">
      <c r="A56" s="7"/>
      <c r="B56" s="7"/>
      <c r="C56" s="7"/>
      <c r="D56" s="7"/>
      <c r="E56" s="7"/>
    </row>
    <row r="57" spans="1:5" ht="15.75">
      <c r="A57" s="7"/>
      <c r="B57" s="7"/>
      <c r="C57" s="7"/>
      <c r="D57" s="7"/>
      <c r="E57" s="7"/>
    </row>
    <row r="58" spans="1:5" ht="15.75">
      <c r="A58" s="7"/>
      <c r="B58" s="7"/>
      <c r="C58" s="7"/>
      <c r="D58" s="7"/>
      <c r="E58" s="7"/>
    </row>
    <row r="59" spans="1:5" ht="15.75">
      <c r="A59" s="7"/>
      <c r="B59" s="7"/>
      <c r="C59" s="7"/>
      <c r="D59" s="7"/>
      <c r="E59" s="7"/>
    </row>
    <row r="60" spans="1:5" ht="15.75">
      <c r="A60" s="7"/>
      <c r="B60" s="7"/>
      <c r="C60" s="7"/>
      <c r="D60" s="7"/>
      <c r="E60" s="7"/>
    </row>
    <row r="61" spans="1:5" ht="15.75">
      <c r="A61" s="7"/>
      <c r="B61" s="7"/>
      <c r="C61" s="7"/>
      <c r="D61" s="7"/>
      <c r="E61" s="7"/>
    </row>
    <row r="62" spans="1:5" ht="15.75">
      <c r="A62" s="7"/>
      <c r="B62" s="7"/>
      <c r="C62" s="7"/>
      <c r="D62" s="7"/>
      <c r="E62" s="7"/>
    </row>
    <row r="63" spans="1:5" ht="15.75">
      <c r="A63" s="7"/>
      <c r="B63" s="7"/>
      <c r="C63" s="7"/>
      <c r="D63" s="7"/>
      <c r="E63" s="7"/>
    </row>
    <row r="64" spans="1:5" ht="15.75">
      <c r="A64" s="7"/>
      <c r="B64" s="7"/>
      <c r="C64" s="7"/>
      <c r="D64" s="7"/>
      <c r="E64" s="7"/>
    </row>
    <row r="65" spans="1:5" ht="15.75">
      <c r="A65" s="7"/>
      <c r="B65" s="7"/>
      <c r="C65" s="7"/>
      <c r="D65" s="7"/>
      <c r="E65" s="7"/>
    </row>
    <row r="66" spans="1:5" ht="15.75">
      <c r="A66" s="7"/>
      <c r="B66" s="7"/>
      <c r="C66" s="7"/>
      <c r="D66" s="7"/>
      <c r="E66" s="7"/>
    </row>
    <row r="67" spans="1:5" ht="15.75">
      <c r="A67" s="7"/>
      <c r="B67" s="7"/>
      <c r="C67" s="7"/>
      <c r="D67" s="7"/>
      <c r="E67" s="7"/>
    </row>
    <row r="68" spans="1:5" ht="15.75">
      <c r="A68" s="7"/>
      <c r="B68" s="7"/>
      <c r="C68" s="7"/>
      <c r="D68" s="7"/>
      <c r="E68" s="7"/>
    </row>
    <row r="69" spans="1:5" ht="15.75">
      <c r="A69" s="7"/>
      <c r="B69" s="7"/>
      <c r="C69" s="7"/>
      <c r="D69" s="7"/>
      <c r="E69" s="7"/>
    </row>
    <row r="70" spans="1:5" ht="15.75">
      <c r="A70" s="7"/>
      <c r="B70" s="7"/>
      <c r="C70" s="7"/>
      <c r="D70" s="7"/>
      <c r="E70" s="7"/>
    </row>
    <row r="71" spans="1:5" ht="15.75">
      <c r="A71" s="7"/>
      <c r="B71" s="7"/>
      <c r="C71" s="7"/>
      <c r="D71" s="7"/>
      <c r="E71" s="7"/>
    </row>
    <row r="72" spans="1:5" ht="15.75">
      <c r="A72" s="7"/>
      <c r="B72" s="7"/>
      <c r="C72" s="7"/>
      <c r="D72" s="7"/>
      <c r="E72" s="7"/>
    </row>
    <row r="73" spans="1:5" ht="15.75">
      <c r="A73" s="7"/>
      <c r="B73" s="7"/>
      <c r="C73" s="7"/>
      <c r="D73" s="7"/>
      <c r="E73" s="7"/>
    </row>
    <row r="74" spans="1:5" ht="15.75">
      <c r="A74" s="7"/>
      <c r="B74" s="7"/>
      <c r="C74" s="7"/>
      <c r="D74" s="7"/>
      <c r="E74" s="7"/>
    </row>
    <row r="75" spans="1:5" ht="15.75">
      <c r="A75" s="7"/>
      <c r="B75" s="7"/>
      <c r="C75" s="7"/>
      <c r="D75" s="7"/>
      <c r="E75" s="7"/>
    </row>
    <row r="76" spans="1:5" ht="15.75">
      <c r="A76" s="7"/>
      <c r="B76" s="7"/>
      <c r="C76" s="7"/>
      <c r="D76" s="7"/>
      <c r="E76" s="7"/>
    </row>
    <row r="77" spans="1:5" ht="15.75">
      <c r="A77" s="7"/>
      <c r="B77" s="7"/>
      <c r="C77" s="7"/>
      <c r="D77" s="7"/>
      <c r="E77" s="7"/>
    </row>
    <row r="78" spans="1:5" ht="15.75">
      <c r="A78" s="7"/>
      <c r="B78" s="7"/>
      <c r="C78" s="7"/>
      <c r="D78" s="7"/>
      <c r="E78" s="7"/>
    </row>
    <row r="79" spans="1:5" ht="15.75">
      <c r="A79" s="7"/>
      <c r="B79" s="7"/>
      <c r="C79" s="7"/>
      <c r="D79" s="7"/>
      <c r="E79" s="7"/>
    </row>
    <row r="80" spans="1:5" ht="15.75">
      <c r="A80" s="7"/>
      <c r="B80" s="7"/>
      <c r="C80" s="7"/>
      <c r="D80" s="7"/>
      <c r="E80" s="7"/>
    </row>
    <row r="81" spans="1:5" ht="15.75">
      <c r="A81" s="7"/>
      <c r="B81" s="7"/>
      <c r="C81" s="7"/>
      <c r="D81" s="7"/>
      <c r="E81" s="7"/>
    </row>
    <row r="82" spans="1:5" ht="15.75">
      <c r="A82" s="7"/>
      <c r="B82" s="7"/>
      <c r="C82" s="7"/>
      <c r="D82" s="7"/>
      <c r="E82" s="7"/>
    </row>
    <row r="83" spans="1:5" ht="15.75">
      <c r="A83" s="7"/>
      <c r="B83" s="7"/>
      <c r="C83" s="7"/>
      <c r="D83" s="7"/>
      <c r="E83" s="7"/>
    </row>
    <row r="84" spans="1:5" ht="15.75">
      <c r="A84" s="7"/>
      <c r="B84" s="7"/>
      <c r="C84" s="7"/>
      <c r="D84" s="7"/>
      <c r="E84" s="7"/>
    </row>
    <row r="85" spans="1:5" ht="15.75">
      <c r="A85" s="7"/>
      <c r="B85" s="7"/>
      <c r="C85" s="7"/>
      <c r="D85" s="7"/>
      <c r="E85" s="7"/>
    </row>
    <row r="86" spans="1:5" ht="15.75">
      <c r="A86" s="7"/>
      <c r="B86" s="7"/>
      <c r="C86" s="7"/>
      <c r="D86" s="7"/>
      <c r="E86" s="7"/>
    </row>
    <row r="87" spans="1:5" ht="15.75">
      <c r="A87" s="7"/>
      <c r="B87" s="7"/>
      <c r="C87" s="7"/>
      <c r="D87" s="7"/>
      <c r="E87" s="7"/>
    </row>
    <row r="88" spans="1:5" ht="15.75">
      <c r="A88" s="7"/>
      <c r="B88" s="7"/>
      <c r="C88" s="7"/>
      <c r="D88" s="7"/>
      <c r="E88" s="7"/>
    </row>
    <row r="89" spans="1:5" ht="15.75">
      <c r="A89" s="7"/>
      <c r="B89" s="7"/>
      <c r="C89" s="7"/>
      <c r="D89" s="7"/>
      <c r="E89" s="7"/>
    </row>
    <row r="90" spans="1:5" ht="15.75">
      <c r="A90" s="7"/>
      <c r="B90" s="7"/>
      <c r="C90" s="7"/>
      <c r="D90" s="7"/>
      <c r="E90" s="7"/>
    </row>
    <row r="91" spans="1:5" ht="15.75">
      <c r="A91" s="7"/>
      <c r="B91" s="7"/>
      <c r="C91" s="7"/>
      <c r="D91" s="7"/>
      <c r="E91" s="7"/>
    </row>
    <row r="92" spans="1:5" ht="15.75">
      <c r="A92" s="7"/>
      <c r="B92" s="7"/>
      <c r="C92" s="7"/>
      <c r="D92" s="7"/>
      <c r="E92" s="7"/>
    </row>
    <row r="93" spans="1:5" ht="15.75">
      <c r="A93" s="7"/>
      <c r="B93" s="7"/>
      <c r="C93" s="7"/>
      <c r="D93" s="7"/>
      <c r="E93" s="7"/>
    </row>
    <row r="94" spans="1:5" ht="15.75">
      <c r="A94" s="7"/>
      <c r="B94" s="7"/>
      <c r="C94" s="7"/>
      <c r="D94" s="7"/>
      <c r="E94" s="7"/>
    </row>
    <row r="95" spans="1:5" ht="15.75">
      <c r="A95" s="7"/>
      <c r="B95" s="7"/>
      <c r="C95" s="7"/>
      <c r="D95" s="7"/>
      <c r="E95" s="7"/>
    </row>
    <row r="96" spans="1:5" ht="15.75">
      <c r="A96" s="7"/>
      <c r="B96" s="7"/>
      <c r="C96" s="7"/>
      <c r="D96" s="7"/>
      <c r="E96" s="7"/>
    </row>
    <row r="97" spans="1:5" ht="15.75">
      <c r="A97" s="7"/>
      <c r="B97" s="7"/>
      <c r="C97" s="7"/>
      <c r="D97" s="7"/>
      <c r="E97" s="7"/>
    </row>
    <row r="98" spans="1:5" ht="15.75">
      <c r="A98" s="7"/>
      <c r="B98" s="7"/>
      <c r="C98" s="7"/>
      <c r="D98" s="7"/>
      <c r="E98" s="7"/>
    </row>
    <row r="99" spans="1:5" ht="15.75">
      <c r="A99" s="7"/>
      <c r="B99" s="7"/>
      <c r="C99" s="7"/>
      <c r="D99" s="7"/>
      <c r="E99" s="7"/>
    </row>
    <row r="100" spans="1:5" ht="15.75">
      <c r="A100" s="7"/>
      <c r="B100" s="7"/>
      <c r="C100" s="7"/>
      <c r="D100" s="7"/>
      <c r="E100" s="7"/>
    </row>
    <row r="101" spans="1:5" ht="15.75">
      <c r="A101" s="7"/>
      <c r="B101" s="7"/>
      <c r="C101" s="7"/>
      <c r="D101" s="7"/>
      <c r="E101" s="7"/>
    </row>
    <row r="102" spans="1:5" ht="15.75">
      <c r="A102" s="7"/>
      <c r="B102" s="7"/>
      <c r="C102" s="7"/>
      <c r="D102" s="7"/>
      <c r="E102" s="7"/>
    </row>
    <row r="103" spans="1:5" ht="15.75">
      <c r="A103" s="7"/>
      <c r="B103" s="7"/>
      <c r="C103" s="7"/>
      <c r="D103" s="7"/>
      <c r="E103" s="7"/>
    </row>
    <row r="104" spans="1:5" ht="15.75">
      <c r="A104" s="7"/>
      <c r="B104" s="7"/>
      <c r="C104" s="7"/>
      <c r="D104" s="7"/>
      <c r="E104" s="7"/>
    </row>
    <row r="105" spans="1:5" ht="15.75">
      <c r="A105" s="7"/>
      <c r="B105" s="7"/>
      <c r="C105" s="7"/>
      <c r="D105" s="7"/>
      <c r="E105" s="7"/>
    </row>
    <row r="106" spans="1:5" ht="15.75">
      <c r="A106" s="7"/>
      <c r="B106" s="7"/>
      <c r="C106" s="7"/>
      <c r="D106" s="7"/>
      <c r="E106" s="7"/>
    </row>
    <row r="107" spans="1:5" ht="15.75">
      <c r="A107" s="7"/>
      <c r="B107" s="7"/>
      <c r="C107" s="7"/>
      <c r="D107" s="7"/>
      <c r="E107" s="7"/>
    </row>
    <row r="108" spans="1:5" ht="15.75">
      <c r="A108" s="7"/>
      <c r="B108" s="7"/>
      <c r="C108" s="7"/>
      <c r="D108" s="7"/>
      <c r="E108" s="7"/>
    </row>
    <row r="109" spans="1:5" ht="15.75">
      <c r="A109" s="7"/>
      <c r="B109" s="7"/>
      <c r="C109" s="7"/>
      <c r="D109" s="7"/>
      <c r="E109" s="7"/>
    </row>
    <row r="110" spans="1:5" ht="15.75">
      <c r="A110" s="7"/>
      <c r="B110" s="7"/>
      <c r="C110" s="7"/>
      <c r="D110" s="7"/>
      <c r="E110" s="7"/>
    </row>
    <row r="111" spans="1:5" ht="15.75">
      <c r="A111" s="7"/>
      <c r="B111" s="7"/>
      <c r="C111" s="7"/>
      <c r="D111" s="7"/>
      <c r="E111" s="7"/>
    </row>
    <row r="112" spans="1:5" ht="15.75">
      <c r="A112" s="7"/>
      <c r="B112" s="7"/>
      <c r="C112" s="7"/>
      <c r="D112" s="7"/>
      <c r="E112" s="7"/>
    </row>
    <row r="113" spans="1:5" ht="15.75">
      <c r="A113" s="7"/>
      <c r="B113" s="7"/>
      <c r="C113" s="7"/>
      <c r="D113" s="7"/>
      <c r="E113" s="7"/>
    </row>
    <row r="114" spans="1:5" ht="15.75">
      <c r="A114" s="7"/>
      <c r="B114" s="7"/>
      <c r="C114" s="7"/>
      <c r="D114" s="7"/>
      <c r="E114" s="7"/>
    </row>
    <row r="115" spans="1:5" ht="15.75">
      <c r="A115" s="7"/>
      <c r="B115" s="7"/>
      <c r="C115" s="7"/>
      <c r="D115" s="7"/>
      <c r="E115" s="7"/>
    </row>
    <row r="116" spans="1:5" ht="15.75">
      <c r="A116" s="7"/>
      <c r="B116" s="7"/>
      <c r="C116" s="7"/>
      <c r="D116" s="7"/>
      <c r="E116" s="7"/>
    </row>
    <row r="117" spans="1:5" ht="15.75">
      <c r="A117" s="7"/>
      <c r="B117" s="7"/>
      <c r="C117" s="7"/>
      <c r="D117" s="7"/>
      <c r="E117" s="7"/>
    </row>
    <row r="118" spans="1:5" ht="15.75">
      <c r="A118" s="7"/>
      <c r="B118" s="7"/>
      <c r="C118" s="7"/>
      <c r="D118" s="7"/>
      <c r="E118" s="7"/>
    </row>
    <row r="119" spans="1:5" ht="15.75">
      <c r="A119" s="7"/>
      <c r="B119" s="7"/>
      <c r="C119" s="7"/>
      <c r="D119" s="7"/>
      <c r="E119" s="7"/>
    </row>
    <row r="120" spans="1:5" ht="15.75">
      <c r="A120" s="7"/>
      <c r="B120" s="7"/>
      <c r="C120" s="7"/>
      <c r="D120" s="7"/>
      <c r="E120" s="7"/>
    </row>
    <row r="121" spans="1:5" ht="15.75">
      <c r="A121" s="7"/>
      <c r="B121" s="7"/>
      <c r="C121" s="7"/>
      <c r="D121" s="7"/>
      <c r="E121" s="7"/>
    </row>
    <row r="122" spans="1:5" ht="15.75">
      <c r="A122" s="7"/>
      <c r="B122" s="7"/>
      <c r="C122" s="7"/>
      <c r="D122" s="7"/>
      <c r="E122" s="7"/>
    </row>
    <row r="123" spans="1:5" ht="15.75">
      <c r="A123" s="7"/>
      <c r="B123" s="7"/>
      <c r="C123" s="7"/>
      <c r="D123" s="7"/>
      <c r="E123" s="7"/>
    </row>
    <row r="124" spans="1:5" ht="15.75">
      <c r="A124" s="7"/>
      <c r="B124" s="7"/>
      <c r="C124" s="7"/>
      <c r="D124" s="7"/>
      <c r="E124" s="7"/>
    </row>
    <row r="125" spans="1:5" ht="15.75">
      <c r="A125" s="7"/>
      <c r="B125" s="7"/>
      <c r="C125" s="7"/>
      <c r="D125" s="7"/>
      <c r="E125" s="7"/>
    </row>
    <row r="126" spans="1:5" ht="15.75">
      <c r="A126" s="7"/>
      <c r="B126" s="7"/>
      <c r="C126" s="7"/>
      <c r="D126" s="7"/>
      <c r="E126" s="7"/>
    </row>
    <row r="127" spans="1:5" ht="15.75">
      <c r="A127" s="7"/>
      <c r="B127" s="7"/>
      <c r="C127" s="7"/>
      <c r="D127" s="7"/>
      <c r="E127" s="7"/>
    </row>
    <row r="128" spans="1:5" ht="15.75">
      <c r="A128" s="7"/>
      <c r="B128" s="7"/>
      <c r="C128" s="7"/>
      <c r="D128" s="7"/>
      <c r="E128" s="7"/>
    </row>
    <row r="129" spans="1:5" ht="15.75">
      <c r="A129" s="7"/>
      <c r="B129" s="7"/>
      <c r="C129" s="7"/>
      <c r="D129" s="7"/>
      <c r="E129" s="7"/>
    </row>
    <row r="130" spans="1:5" ht="15.75">
      <c r="A130" s="7"/>
      <c r="B130" s="7"/>
      <c r="C130" s="7"/>
      <c r="D130" s="7"/>
      <c r="E130" s="7"/>
    </row>
    <row r="131" spans="1:5" ht="15.75">
      <c r="A131" s="7"/>
      <c r="B131" s="7"/>
      <c r="C131" s="7"/>
      <c r="D131" s="7"/>
      <c r="E131" s="7"/>
    </row>
    <row r="132" spans="1:5" ht="15.75">
      <c r="A132" s="7"/>
      <c r="B132" s="7"/>
      <c r="C132" s="7"/>
      <c r="D132" s="7"/>
      <c r="E132" s="7"/>
    </row>
    <row r="133" spans="1:5" ht="15.75">
      <c r="A133" s="7"/>
      <c r="B133" s="7"/>
      <c r="C133" s="7"/>
      <c r="D133" s="7"/>
      <c r="E133" s="7"/>
    </row>
    <row r="134" spans="1:5" ht="15.75">
      <c r="A134" s="7"/>
      <c r="B134" s="7"/>
      <c r="C134" s="7"/>
      <c r="D134" s="7"/>
      <c r="E134" s="7"/>
    </row>
    <row r="135" spans="1:5" ht="15.75">
      <c r="A135" s="7"/>
      <c r="B135" s="7"/>
      <c r="C135" s="7"/>
      <c r="D135" s="7"/>
      <c r="E135" s="7"/>
    </row>
    <row r="136" spans="1:5" ht="15.75">
      <c r="A136" s="7"/>
      <c r="B136" s="7"/>
      <c r="C136" s="7"/>
      <c r="D136" s="7"/>
      <c r="E136" s="7"/>
    </row>
    <row r="137" spans="1:5" ht="15.75">
      <c r="A137" s="7"/>
      <c r="B137" s="7"/>
      <c r="C137" s="7"/>
      <c r="D137" s="7"/>
      <c r="E137" s="7"/>
    </row>
    <row r="138" spans="1:5" ht="15.75">
      <c r="A138" s="7"/>
      <c r="B138" s="7"/>
      <c r="C138" s="7"/>
      <c r="D138" s="7"/>
      <c r="E138" s="7"/>
    </row>
    <row r="139" spans="1:5" ht="15.75">
      <c r="A139" s="7"/>
      <c r="B139" s="7"/>
      <c r="C139" s="7"/>
      <c r="D139" s="7"/>
      <c r="E139" s="7"/>
    </row>
    <row r="140" spans="1:5" ht="15.75">
      <c r="A140" s="7"/>
      <c r="B140" s="7"/>
      <c r="C140" s="7"/>
      <c r="D140" s="7"/>
      <c r="E140" s="7"/>
    </row>
    <row r="141" spans="1:5" ht="15.75">
      <c r="A141" s="7"/>
      <c r="B141" s="7"/>
      <c r="C141" s="7"/>
      <c r="D141" s="7"/>
      <c r="E141" s="7"/>
    </row>
    <row r="142" spans="1:5" ht="15.75">
      <c r="A142" s="7"/>
      <c r="B142" s="7"/>
      <c r="C142" s="7"/>
      <c r="D142" s="7"/>
      <c r="E142" s="7"/>
    </row>
    <row r="143" spans="1:5" ht="15.75">
      <c r="A143" s="7"/>
      <c r="B143" s="7"/>
      <c r="C143" s="7"/>
      <c r="D143" s="7"/>
      <c r="E143" s="7"/>
    </row>
    <row r="144" spans="1:5" ht="15.75">
      <c r="A144" s="7"/>
      <c r="B144" s="7"/>
      <c r="C144" s="7"/>
      <c r="D144" s="7"/>
      <c r="E144" s="7"/>
    </row>
    <row r="145" spans="1:5" ht="15.75">
      <c r="A145" s="7"/>
      <c r="B145" s="7"/>
      <c r="C145" s="7"/>
      <c r="D145" s="7"/>
      <c r="E145" s="7"/>
    </row>
    <row r="146" spans="1:5" ht="15.75">
      <c r="A146" s="7"/>
      <c r="B146" s="7"/>
      <c r="C146" s="7"/>
      <c r="D146" s="7"/>
      <c r="E146" s="7"/>
    </row>
    <row r="147" spans="1:5" ht="15.75">
      <c r="A147" s="7"/>
      <c r="B147" s="7"/>
      <c r="C147" s="7"/>
      <c r="D147" s="7"/>
      <c r="E147" s="7"/>
    </row>
    <row r="148" spans="1:5" ht="15.75">
      <c r="A148" s="7"/>
      <c r="B148" s="7"/>
      <c r="C148" s="7"/>
      <c r="D148" s="7"/>
      <c r="E148" s="7"/>
    </row>
    <row r="149" spans="1:5" ht="15.75">
      <c r="A149" s="7"/>
      <c r="B149" s="7"/>
      <c r="C149" s="7"/>
      <c r="D149" s="7"/>
      <c r="E149" s="7"/>
    </row>
    <row r="150" spans="1:5" ht="15.75">
      <c r="A150" s="7"/>
      <c r="B150" s="7"/>
      <c r="C150" s="7"/>
      <c r="D150" s="7"/>
      <c r="E150" s="7"/>
    </row>
    <row r="151" spans="1:5" ht="15.75">
      <c r="A151" s="7"/>
      <c r="B151" s="7"/>
      <c r="C151" s="7"/>
      <c r="D151" s="7"/>
      <c r="E151" s="7"/>
    </row>
    <row r="152" spans="1:5" ht="15.75">
      <c r="A152" s="7"/>
      <c r="B152" s="7"/>
      <c r="C152" s="7"/>
      <c r="D152" s="7"/>
      <c r="E152" s="7"/>
    </row>
    <row r="153" spans="1:5" ht="15.75">
      <c r="A153" s="7"/>
      <c r="B153" s="7"/>
      <c r="C153" s="7"/>
      <c r="D153" s="7"/>
      <c r="E153" s="7"/>
    </row>
    <row r="154" spans="1:5" ht="15.75">
      <c r="A154" s="7"/>
      <c r="B154" s="7"/>
      <c r="C154" s="7"/>
      <c r="D154" s="7"/>
      <c r="E154" s="7"/>
    </row>
    <row r="155" spans="1:5" ht="15.75">
      <c r="A155" s="7"/>
      <c r="B155" s="7"/>
      <c r="C155" s="7"/>
      <c r="D155" s="7"/>
      <c r="E155" s="7"/>
    </row>
    <row r="156" spans="1:5" ht="15.75">
      <c r="A156" s="7"/>
      <c r="B156" s="7"/>
      <c r="C156" s="7"/>
      <c r="D156" s="7"/>
      <c r="E156" s="7"/>
    </row>
    <row r="157" spans="1:5" ht="15.75">
      <c r="A157" s="7"/>
      <c r="B157" s="7"/>
      <c r="C157" s="7"/>
      <c r="D157" s="7"/>
      <c r="E157" s="7"/>
    </row>
    <row r="158" spans="1:5" ht="15.75">
      <c r="A158" s="7"/>
      <c r="B158" s="7"/>
      <c r="C158" s="7"/>
      <c r="D158" s="7"/>
      <c r="E158" s="7"/>
    </row>
    <row r="159" spans="1:5" ht="15.75">
      <c r="A159" s="7"/>
      <c r="B159" s="7"/>
      <c r="C159" s="7"/>
      <c r="D159" s="7"/>
      <c r="E159" s="7"/>
    </row>
    <row r="160" spans="1:5" ht="15.75">
      <c r="A160" s="7"/>
      <c r="B160" s="7"/>
      <c r="C160" s="7"/>
      <c r="D160" s="7"/>
      <c r="E160" s="7"/>
    </row>
    <row r="161" spans="1:5" ht="15.75">
      <c r="A161" s="7"/>
      <c r="B161" s="7"/>
      <c r="C161" s="7"/>
      <c r="D161" s="7"/>
      <c r="E161" s="7"/>
    </row>
    <row r="162" spans="1:5" ht="15.75">
      <c r="A162" s="7"/>
      <c r="B162" s="7"/>
      <c r="C162" s="7"/>
      <c r="D162" s="7"/>
      <c r="E162" s="7"/>
    </row>
    <row r="163" spans="1:5" ht="15.75">
      <c r="A163" s="7"/>
      <c r="B163" s="7"/>
      <c r="C163" s="7"/>
      <c r="D163" s="7"/>
      <c r="E163" s="7"/>
    </row>
    <row r="164" spans="1:5" ht="15.75">
      <c r="A164" s="7"/>
      <c r="B164" s="7"/>
      <c r="C164" s="7"/>
      <c r="D164" s="7"/>
      <c r="E164" s="7"/>
    </row>
    <row r="165" spans="1:5" ht="15.75">
      <c r="A165" s="7"/>
      <c r="B165" s="7"/>
      <c r="C165" s="7"/>
      <c r="D165" s="7"/>
      <c r="E165" s="7"/>
    </row>
    <row r="166" spans="1:5" ht="15.75">
      <c r="A166" s="7"/>
      <c r="B166" s="7"/>
      <c r="C166" s="7"/>
      <c r="D166" s="7"/>
      <c r="E166" s="7"/>
    </row>
    <row r="167" spans="1:5" ht="15.75">
      <c r="A167" s="7"/>
      <c r="B167" s="7"/>
      <c r="C167" s="7"/>
      <c r="D167" s="7"/>
      <c r="E167" s="7"/>
    </row>
    <row r="168" spans="1:5" ht="15.75">
      <c r="A168" s="7"/>
      <c r="B168" s="7"/>
      <c r="C168" s="7"/>
      <c r="D168" s="7"/>
      <c r="E168" s="7"/>
    </row>
    <row r="169" spans="1:5" ht="15.75">
      <c r="A169" s="7"/>
      <c r="B169" s="7"/>
      <c r="C169" s="7"/>
      <c r="D169" s="7"/>
      <c r="E169" s="7"/>
    </row>
    <row r="170" spans="1:5" ht="15.75">
      <c r="A170" s="7"/>
      <c r="B170" s="7"/>
      <c r="C170" s="7"/>
      <c r="D170" s="7"/>
      <c r="E170" s="7"/>
    </row>
    <row r="171" spans="1:5" ht="15.75">
      <c r="A171" s="7"/>
      <c r="B171" s="7"/>
      <c r="C171" s="7"/>
      <c r="D171" s="7"/>
      <c r="E171" s="7"/>
    </row>
    <row r="172" spans="1:5" ht="15.75">
      <c r="A172" s="7"/>
      <c r="B172" s="7"/>
      <c r="C172" s="7"/>
      <c r="D172" s="7"/>
      <c r="E172" s="7"/>
    </row>
    <row r="173" spans="1:5" ht="15.75">
      <c r="A173" s="7"/>
      <c r="B173" s="7"/>
      <c r="C173" s="7"/>
      <c r="D173" s="7"/>
      <c r="E173" s="7"/>
    </row>
    <row r="174" spans="1:5" ht="15.75">
      <c r="A174" s="7"/>
      <c r="B174" s="7"/>
      <c r="C174" s="7"/>
      <c r="D174" s="7"/>
      <c r="E174" s="7"/>
    </row>
    <row r="175" spans="1:5" ht="15.75">
      <c r="A175" s="7"/>
      <c r="B175" s="7"/>
      <c r="C175" s="7"/>
      <c r="D175" s="7"/>
      <c r="E175" s="7"/>
    </row>
    <row r="176" spans="1:5" ht="15.75">
      <c r="A176" s="7"/>
      <c r="B176" s="7"/>
      <c r="C176" s="7"/>
      <c r="D176" s="7"/>
      <c r="E176" s="7"/>
    </row>
    <row r="177" spans="1:5" ht="15.75">
      <c r="A177" s="7"/>
      <c r="B177" s="7"/>
      <c r="C177" s="7"/>
      <c r="D177" s="7"/>
      <c r="E177" s="7"/>
    </row>
    <row r="178" spans="1:5" ht="15.75">
      <c r="A178" s="7"/>
      <c r="B178" s="7"/>
      <c r="C178" s="7"/>
      <c r="D178" s="7"/>
      <c r="E178" s="7"/>
    </row>
    <row r="179" spans="1:5" ht="15.75">
      <c r="A179" s="7"/>
      <c r="B179" s="7"/>
      <c r="C179" s="7"/>
      <c r="D179" s="7"/>
      <c r="E179" s="7"/>
    </row>
    <row r="180" spans="1:5" ht="15.75">
      <c r="A180" s="7"/>
      <c r="B180" s="7"/>
      <c r="C180" s="7"/>
      <c r="D180" s="7"/>
      <c r="E180" s="7"/>
    </row>
    <row r="181" spans="1:5" ht="15.75">
      <c r="A181" s="7"/>
      <c r="B181" s="7"/>
      <c r="C181" s="7"/>
      <c r="D181" s="7"/>
      <c r="E181" s="7"/>
    </row>
    <row r="182" spans="1:5" ht="15.75">
      <c r="A182" s="7"/>
      <c r="B182" s="7"/>
      <c r="C182" s="7"/>
      <c r="D182" s="7"/>
      <c r="E182" s="7"/>
    </row>
    <row r="183" spans="1:5" ht="15.75">
      <c r="A183" s="7"/>
      <c r="B183" s="7"/>
      <c r="C183" s="7"/>
      <c r="D183" s="7"/>
      <c r="E183" s="7"/>
    </row>
    <row r="184" spans="1:5" ht="15.75">
      <c r="A184" s="7"/>
      <c r="B184" s="7"/>
      <c r="C184" s="7"/>
      <c r="D184" s="7"/>
      <c r="E184" s="7"/>
    </row>
    <row r="185" spans="1:5" ht="15.75">
      <c r="A185" s="7"/>
      <c r="B185" s="7"/>
      <c r="C185" s="7"/>
      <c r="D185" s="7"/>
      <c r="E185" s="7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174" bestFit="1" customWidth="1"/>
    <col min="2" max="2" width="12.57421875" style="174" bestFit="1" customWidth="1"/>
    <col min="3" max="3" width="8.421875" style="174" bestFit="1" customWidth="1"/>
    <col min="4" max="4" width="9.421875" style="174" bestFit="1" customWidth="1"/>
    <col min="5" max="6" width="9.140625" style="174" customWidth="1"/>
    <col min="7" max="7" width="7.28125" style="174" bestFit="1" customWidth="1"/>
    <col min="8" max="8" width="9.57421875" style="174" customWidth="1"/>
    <col min="9" max="9" width="7.28125" style="174" bestFit="1" customWidth="1"/>
    <col min="10" max="16384" width="9.140625" style="174" customWidth="1"/>
  </cols>
  <sheetData>
    <row r="1" spans="1:9" ht="12.75">
      <c r="A1" s="1698" t="s">
        <v>700</v>
      </c>
      <c r="B1" s="1698"/>
      <c r="C1" s="1698"/>
      <c r="D1" s="1698"/>
      <c r="E1" s="1698"/>
      <c r="F1" s="1698"/>
      <c r="G1" s="1698"/>
      <c r="H1" s="1698"/>
      <c r="I1" s="1698"/>
    </row>
    <row r="2" spans="1:9" ht="15.75">
      <c r="A2" s="1699" t="s">
        <v>11</v>
      </c>
      <c r="B2" s="1699"/>
      <c r="C2" s="1699"/>
      <c r="D2" s="1699"/>
      <c r="E2" s="1699"/>
      <c r="F2" s="1699"/>
      <c r="G2" s="1699"/>
      <c r="H2" s="1699"/>
      <c r="I2" s="1699"/>
    </row>
    <row r="3" spans="1:9" ht="13.5" thickBot="1">
      <c r="A3" s="203"/>
      <c r="B3" s="203"/>
      <c r="C3" s="203"/>
      <c r="D3" s="203"/>
      <c r="E3" s="203"/>
      <c r="F3" s="203"/>
      <c r="G3" s="203"/>
      <c r="H3" s="1700" t="s">
        <v>434</v>
      </c>
      <c r="I3" s="1700"/>
    </row>
    <row r="4" spans="1:9" ht="13.5" customHeight="1" thickTop="1">
      <c r="A4" s="204"/>
      <c r="B4" s="195">
        <f>'[1]MS'!B4</f>
        <v>2013</v>
      </c>
      <c r="C4" s="196">
        <f>'[1]MS'!C4</f>
        <v>2014</v>
      </c>
      <c r="D4" s="197">
        <f>'[1]MS'!D4</f>
        <v>2014</v>
      </c>
      <c r="E4" s="197">
        <f>'[1]MS'!E4</f>
        <v>2015</v>
      </c>
      <c r="F4" s="1701" t="str">
        <f>'[1]MS'!F4</f>
        <v>Changes during eight months </v>
      </c>
      <c r="G4" s="1702"/>
      <c r="H4" s="1702"/>
      <c r="I4" s="1703"/>
    </row>
    <row r="5" spans="1:9" ht="12.75">
      <c r="A5" s="205" t="s">
        <v>497</v>
      </c>
      <c r="B5" s="198" t="str">
        <f>'[1]MS'!B5</f>
        <v>Jul </v>
      </c>
      <c r="C5" s="198" t="str">
        <f>'[1]MS'!C5</f>
        <v>Mar</v>
      </c>
      <c r="D5" s="199" t="str">
        <f>'[1]MS'!D5</f>
        <v>Jul (p)</v>
      </c>
      <c r="E5" s="199" t="str">
        <f>'[1]MS'!E5</f>
        <v>Mar(e)</v>
      </c>
      <c r="F5" s="1695" t="str">
        <f>'[1]MS'!F5</f>
        <v>2013/14</v>
      </c>
      <c r="G5" s="1696"/>
      <c r="H5" s="1695" t="str">
        <f>'[1]MS'!I5</f>
        <v>2014/15</v>
      </c>
      <c r="I5" s="1697"/>
    </row>
    <row r="6" spans="1:9" ht="12.75">
      <c r="A6" s="206"/>
      <c r="B6" s="208"/>
      <c r="C6" s="208"/>
      <c r="D6" s="208"/>
      <c r="E6" s="208"/>
      <c r="F6" s="208" t="s">
        <v>375</v>
      </c>
      <c r="G6" s="208" t="s">
        <v>462</v>
      </c>
      <c r="H6" s="208" t="s">
        <v>375</v>
      </c>
      <c r="I6" s="209" t="s">
        <v>462</v>
      </c>
    </row>
    <row r="7" spans="1:9" s="203" customFormat="1" ht="12.75">
      <c r="A7" s="210" t="s">
        <v>701</v>
      </c>
      <c r="B7" s="344">
        <v>28785.760118538703</v>
      </c>
      <c r="C7" s="344">
        <v>29179.759578679994</v>
      </c>
      <c r="D7" s="344">
        <v>31131.010655409995</v>
      </c>
      <c r="E7" s="344">
        <v>30346.420749040008</v>
      </c>
      <c r="F7" s="344">
        <v>393.9994601412909</v>
      </c>
      <c r="G7" s="344">
        <v>1.3687304365728596</v>
      </c>
      <c r="H7" s="344">
        <v>-784.5899063699871</v>
      </c>
      <c r="I7" s="345">
        <v>-2.5202840828222195</v>
      </c>
    </row>
    <row r="8" spans="1:9" s="203" customFormat="1" ht="12.75">
      <c r="A8" s="210" t="s">
        <v>702</v>
      </c>
      <c r="B8" s="344">
        <v>3004.074038387942</v>
      </c>
      <c r="C8" s="344">
        <v>1770.9386272000004</v>
      </c>
      <c r="D8" s="344">
        <v>998.1809681700001</v>
      </c>
      <c r="E8" s="344">
        <v>917.1587942100002</v>
      </c>
      <c r="F8" s="344">
        <v>-1233.1354111879416</v>
      </c>
      <c r="G8" s="344">
        <v>-41.0487689527676</v>
      </c>
      <c r="H8" s="344">
        <v>-81.02217395999992</v>
      </c>
      <c r="I8" s="345">
        <v>-8.116982445431782</v>
      </c>
    </row>
    <row r="9" spans="1:9" s="203" customFormat="1" ht="12.75">
      <c r="A9" s="210" t="s">
        <v>703</v>
      </c>
      <c r="B9" s="344">
        <v>8218.970084495</v>
      </c>
      <c r="C9" s="344">
        <v>9604.341292725</v>
      </c>
      <c r="D9" s="344">
        <v>14016.878224209997</v>
      </c>
      <c r="E9" s="344">
        <v>17332.624745630004</v>
      </c>
      <c r="F9" s="344">
        <v>1385.371208229999</v>
      </c>
      <c r="G9" s="344">
        <v>16.855776258919438</v>
      </c>
      <c r="H9" s="344">
        <v>3315.7465214200074</v>
      </c>
      <c r="I9" s="345">
        <v>23.65538508919225</v>
      </c>
    </row>
    <row r="10" spans="1:9" s="203" customFormat="1" ht="12.75">
      <c r="A10" s="210" t="s">
        <v>704</v>
      </c>
      <c r="B10" s="344">
        <v>11671.487522469179</v>
      </c>
      <c r="C10" s="344">
        <v>10849.973669540272</v>
      </c>
      <c r="D10" s="344">
        <v>10941.39531124</v>
      </c>
      <c r="E10" s="344">
        <v>10468.711783916002</v>
      </c>
      <c r="F10" s="344">
        <v>-821.513852928907</v>
      </c>
      <c r="G10" s="344">
        <v>-7.038638831146267</v>
      </c>
      <c r="H10" s="344">
        <v>-472.6835273239976</v>
      </c>
      <c r="I10" s="345">
        <v>-4.320139377821529</v>
      </c>
    </row>
    <row r="11" spans="1:10" ht="12.75">
      <c r="A11" s="211" t="s">
        <v>705</v>
      </c>
      <c r="B11" s="346">
        <v>10995.533197887009</v>
      </c>
      <c r="C11" s="346">
        <v>10054.180204320272</v>
      </c>
      <c r="D11" s="346">
        <v>10060.285384929999</v>
      </c>
      <c r="E11" s="346">
        <v>9482.148340966001</v>
      </c>
      <c r="F11" s="346">
        <v>-941.3529935667375</v>
      </c>
      <c r="G11" s="346">
        <v>-8.561230971024084</v>
      </c>
      <c r="H11" s="346">
        <v>-578.1370439639977</v>
      </c>
      <c r="I11" s="347">
        <v>-5.746726080256425</v>
      </c>
      <c r="J11" s="203"/>
    </row>
    <row r="12" spans="1:10" ht="12.75">
      <c r="A12" s="211" t="s">
        <v>706</v>
      </c>
      <c r="B12" s="346">
        <v>675.9543245821693</v>
      </c>
      <c r="C12" s="346">
        <v>795.79346522</v>
      </c>
      <c r="D12" s="346">
        <v>881.1099263100001</v>
      </c>
      <c r="E12" s="346">
        <v>986.5634429500001</v>
      </c>
      <c r="F12" s="346">
        <v>119.83914063783072</v>
      </c>
      <c r="G12" s="346">
        <v>17.728881416937075</v>
      </c>
      <c r="H12" s="346">
        <v>105.45351663999998</v>
      </c>
      <c r="I12" s="347">
        <v>11.968258839351488</v>
      </c>
      <c r="J12" s="203"/>
    </row>
    <row r="13" spans="1:9" s="203" customFormat="1" ht="12.75">
      <c r="A13" s="210" t="s">
        <v>707</v>
      </c>
      <c r="B13" s="344">
        <v>820368.0953724033</v>
      </c>
      <c r="C13" s="344">
        <v>886691.1273360882</v>
      </c>
      <c r="D13" s="344">
        <v>936454.8555095992</v>
      </c>
      <c r="E13" s="344">
        <v>1076656.0635470413</v>
      </c>
      <c r="F13" s="344">
        <v>66323.03196368495</v>
      </c>
      <c r="G13" s="344">
        <v>8.08454550314732</v>
      </c>
      <c r="H13" s="344">
        <v>140201.20803744206</v>
      </c>
      <c r="I13" s="345">
        <v>14.971486047893626</v>
      </c>
    </row>
    <row r="14" spans="1:10" ht="12.75">
      <c r="A14" s="211" t="s">
        <v>708</v>
      </c>
      <c r="B14" s="346">
        <v>681333.9794985052</v>
      </c>
      <c r="C14" s="346">
        <v>732882.4696134686</v>
      </c>
      <c r="D14" s="346">
        <v>785736.4798745038</v>
      </c>
      <c r="E14" s="346">
        <v>907467.0141056621</v>
      </c>
      <c r="F14" s="346">
        <v>51548.49011496338</v>
      </c>
      <c r="G14" s="346">
        <v>7.565818184043245</v>
      </c>
      <c r="H14" s="346">
        <v>121730.53423115832</v>
      </c>
      <c r="I14" s="347">
        <v>15.492539464452621</v>
      </c>
      <c r="J14" s="203"/>
    </row>
    <row r="15" spans="1:10" ht="12.75">
      <c r="A15" s="211" t="s">
        <v>709</v>
      </c>
      <c r="B15" s="346">
        <v>569464.288572172</v>
      </c>
      <c r="C15" s="346">
        <v>616232.644317945</v>
      </c>
      <c r="D15" s="346">
        <v>667193.7469102835</v>
      </c>
      <c r="E15" s="346">
        <v>769629.3814985657</v>
      </c>
      <c r="F15" s="346">
        <v>46768.35574577295</v>
      </c>
      <c r="G15" s="346">
        <v>8.212693347819243</v>
      </c>
      <c r="H15" s="346">
        <v>102435.6345882822</v>
      </c>
      <c r="I15" s="347">
        <v>15.353206630405753</v>
      </c>
      <c r="J15" s="203"/>
    </row>
    <row r="16" spans="1:10" ht="12.75">
      <c r="A16" s="211" t="s">
        <v>710</v>
      </c>
      <c r="B16" s="346">
        <v>29165.89213729244</v>
      </c>
      <c r="C16" s="346">
        <v>27579.759270245784</v>
      </c>
      <c r="D16" s="346">
        <v>24901.3498277888</v>
      </c>
      <c r="E16" s="346">
        <v>28849.4470171153</v>
      </c>
      <c r="F16" s="346">
        <v>-1586.1328670466573</v>
      </c>
      <c r="G16" s="346">
        <v>-5.438314245901559</v>
      </c>
      <c r="H16" s="346">
        <v>3948.0971893265014</v>
      </c>
      <c r="I16" s="347">
        <v>15.854952509123022</v>
      </c>
      <c r="J16" s="203"/>
    </row>
    <row r="17" spans="1:10" ht="12.75">
      <c r="A17" s="211" t="s">
        <v>711</v>
      </c>
      <c r="B17" s="346">
        <v>2754.5799867223095</v>
      </c>
      <c r="C17" s="346">
        <v>655.6583970900004</v>
      </c>
      <c r="D17" s="346">
        <v>704.64358072</v>
      </c>
      <c r="E17" s="346">
        <v>682.5615527400001</v>
      </c>
      <c r="F17" s="346">
        <v>-2098.921589632309</v>
      </c>
      <c r="G17" s="346">
        <v>-76.19751830586077</v>
      </c>
      <c r="H17" s="346">
        <v>-22.082027979999907</v>
      </c>
      <c r="I17" s="347">
        <v>-3.1337868653307877</v>
      </c>
      <c r="J17" s="203"/>
    </row>
    <row r="18" spans="1:10" ht="12.75">
      <c r="A18" s="211" t="s">
        <v>712</v>
      </c>
      <c r="B18" s="346">
        <v>56760.62140034646</v>
      </c>
      <c r="C18" s="346">
        <v>62247.02424498209</v>
      </c>
      <c r="D18" s="346">
        <v>65732.2958622479</v>
      </c>
      <c r="E18" s="346">
        <v>77368.52696521704</v>
      </c>
      <c r="F18" s="346">
        <v>5486.402844635624</v>
      </c>
      <c r="G18" s="346">
        <v>9.665861136259752</v>
      </c>
      <c r="H18" s="346">
        <v>11636.231102969134</v>
      </c>
      <c r="I18" s="347">
        <v>17.702456532713597</v>
      </c>
      <c r="J18" s="203"/>
    </row>
    <row r="19" spans="1:10" ht="12.75">
      <c r="A19" s="211" t="s">
        <v>713</v>
      </c>
      <c r="B19" s="346">
        <v>23188.59740197203</v>
      </c>
      <c r="C19" s="346">
        <v>26167.383383205706</v>
      </c>
      <c r="D19" s="346">
        <v>27204.4436934635</v>
      </c>
      <c r="E19" s="346">
        <v>30937.097072024008</v>
      </c>
      <c r="F19" s="346">
        <v>2978.7859812336756</v>
      </c>
      <c r="G19" s="346">
        <v>12.845908398842399</v>
      </c>
      <c r="H19" s="346">
        <v>3732.653378560506</v>
      </c>
      <c r="I19" s="347">
        <v>13.720748788762634</v>
      </c>
      <c r="J19" s="203"/>
    </row>
    <row r="20" spans="1:10" ht="12.75">
      <c r="A20" s="211" t="s">
        <v>714</v>
      </c>
      <c r="B20" s="346">
        <v>139034.11587389812</v>
      </c>
      <c r="C20" s="346">
        <v>153808.65772261962</v>
      </c>
      <c r="D20" s="346">
        <v>150718.3756350955</v>
      </c>
      <c r="E20" s="346">
        <v>169189.0494413792</v>
      </c>
      <c r="F20" s="346">
        <v>14774.541848721507</v>
      </c>
      <c r="G20" s="346">
        <v>10.626558636962022</v>
      </c>
      <c r="H20" s="346">
        <v>18470.67380628371</v>
      </c>
      <c r="I20" s="347">
        <v>12.255090813215164</v>
      </c>
      <c r="J20" s="203"/>
    </row>
    <row r="21" spans="1:10" ht="12.75">
      <c r="A21" s="211" t="s">
        <v>715</v>
      </c>
      <c r="B21" s="346">
        <v>11662.705177613554</v>
      </c>
      <c r="C21" s="346">
        <v>10771.29829141599</v>
      </c>
      <c r="D21" s="346">
        <v>9319.821996192002</v>
      </c>
      <c r="E21" s="346">
        <v>12067.402690620002</v>
      </c>
      <c r="F21" s="346">
        <v>-891.4068861975647</v>
      </c>
      <c r="G21" s="346">
        <v>-7.643225757850858</v>
      </c>
      <c r="H21" s="346">
        <v>2747.5806944279993</v>
      </c>
      <c r="I21" s="347">
        <v>29.481042615949498</v>
      </c>
      <c r="J21" s="203"/>
    </row>
    <row r="22" spans="1:10" ht="12.75">
      <c r="A22" s="211" t="s">
        <v>716</v>
      </c>
      <c r="B22" s="346">
        <v>4129.60152536308</v>
      </c>
      <c r="C22" s="346">
        <v>4715.350671349999</v>
      </c>
      <c r="D22" s="346">
        <v>4510.362767390001</v>
      </c>
      <c r="E22" s="346">
        <v>5130.960787120001</v>
      </c>
      <c r="F22" s="346">
        <v>585.7491459869188</v>
      </c>
      <c r="G22" s="346">
        <v>14.184156567876583</v>
      </c>
      <c r="H22" s="346">
        <v>620.5980197300005</v>
      </c>
      <c r="I22" s="347">
        <v>13.759381489598457</v>
      </c>
      <c r="J22" s="203"/>
    </row>
    <row r="23" spans="1:10" ht="12.75">
      <c r="A23" s="211" t="s">
        <v>717</v>
      </c>
      <c r="B23" s="346">
        <v>531.6815165228193</v>
      </c>
      <c r="C23" s="346">
        <v>178.8706921</v>
      </c>
      <c r="D23" s="346">
        <v>148.73102008999993</v>
      </c>
      <c r="E23" s="346">
        <v>421.21793753000003</v>
      </c>
      <c r="F23" s="346">
        <v>-352.8108244228192</v>
      </c>
      <c r="G23" s="346">
        <v>-66.35754929571206</v>
      </c>
      <c r="H23" s="346">
        <v>272.48691744000007</v>
      </c>
      <c r="I23" s="347">
        <v>183.20785890872875</v>
      </c>
      <c r="J23" s="203"/>
    </row>
    <row r="24" spans="1:10" ht="12.75">
      <c r="A24" s="211" t="s">
        <v>718</v>
      </c>
      <c r="B24" s="346">
        <v>7001.422135727651</v>
      </c>
      <c r="C24" s="346">
        <v>5877.07692796599</v>
      </c>
      <c r="D24" s="346">
        <v>4660.728208712</v>
      </c>
      <c r="E24" s="346">
        <v>6515.223965970001</v>
      </c>
      <c r="F24" s="346">
        <v>-1124.3452077616612</v>
      </c>
      <c r="G24" s="346">
        <v>-16.05881185229819</v>
      </c>
      <c r="H24" s="346">
        <v>1854.4957572580006</v>
      </c>
      <c r="I24" s="347">
        <v>39.78982841761746</v>
      </c>
      <c r="J24" s="203"/>
    </row>
    <row r="25" spans="1:10" ht="12.75">
      <c r="A25" s="211" t="s">
        <v>719</v>
      </c>
      <c r="B25" s="346">
        <v>127371.4106962846</v>
      </c>
      <c r="C25" s="346">
        <v>143037.35943120366</v>
      </c>
      <c r="D25" s="346">
        <v>141398.55363890348</v>
      </c>
      <c r="E25" s="346">
        <v>157121.6467507592</v>
      </c>
      <c r="F25" s="346">
        <v>15665.94873491906</v>
      </c>
      <c r="G25" s="346">
        <v>12.299423119583956</v>
      </c>
      <c r="H25" s="346">
        <v>15723.093111855706</v>
      </c>
      <c r="I25" s="347">
        <v>11.119698686599405</v>
      </c>
      <c r="J25" s="203"/>
    </row>
    <row r="26" spans="1:10" ht="12.75">
      <c r="A26" s="211" t="s">
        <v>720</v>
      </c>
      <c r="B26" s="346">
        <v>22080.441490449168</v>
      </c>
      <c r="C26" s="346">
        <v>18114.076780348587</v>
      </c>
      <c r="D26" s="346">
        <v>16692.426604757</v>
      </c>
      <c r="E26" s="346">
        <v>19352.494975548394</v>
      </c>
      <c r="F26" s="346">
        <v>-3966.364710100581</v>
      </c>
      <c r="G26" s="346">
        <v>-17.963249112642156</v>
      </c>
      <c r="H26" s="346">
        <v>2660.068370791392</v>
      </c>
      <c r="I26" s="347">
        <v>15.93577994246401</v>
      </c>
      <c r="J26" s="203"/>
    </row>
    <row r="27" spans="1:10" ht="12.75">
      <c r="A27" s="211" t="s">
        <v>721</v>
      </c>
      <c r="B27" s="346">
        <v>3585.2415711264593</v>
      </c>
      <c r="C27" s="346">
        <v>2862.0359284500005</v>
      </c>
      <c r="D27" s="346">
        <v>3407.83948167</v>
      </c>
      <c r="E27" s="346">
        <v>3382.2339992360003</v>
      </c>
      <c r="F27" s="346">
        <v>-723.2056426764589</v>
      </c>
      <c r="G27" s="346">
        <v>-20.17174096442356</v>
      </c>
      <c r="H27" s="346">
        <v>-25.605482433999896</v>
      </c>
      <c r="I27" s="347">
        <v>-0.7513699683252691</v>
      </c>
      <c r="J27" s="203"/>
    </row>
    <row r="28" spans="1:9" ht="12.75">
      <c r="A28" s="211" t="s">
        <v>722</v>
      </c>
      <c r="B28" s="346">
        <v>101705.72763470894</v>
      </c>
      <c r="C28" s="346">
        <v>122061.24672240508</v>
      </c>
      <c r="D28" s="346">
        <v>121298.28755247648</v>
      </c>
      <c r="E28" s="346">
        <v>134386.91777597478</v>
      </c>
      <c r="F28" s="346">
        <v>20355.519087696142</v>
      </c>
      <c r="G28" s="346">
        <v>20.01413249881657</v>
      </c>
      <c r="H28" s="346">
        <v>13088.630223498301</v>
      </c>
      <c r="I28" s="347">
        <v>10.790449302786614</v>
      </c>
    </row>
    <row r="29" spans="1:9" ht="12.75">
      <c r="A29" s="211" t="s">
        <v>723</v>
      </c>
      <c r="B29" s="346">
        <v>7421.656111661639</v>
      </c>
      <c r="C29" s="346">
        <v>4449.411375633</v>
      </c>
      <c r="D29" s="346">
        <v>5152.600128495</v>
      </c>
      <c r="E29" s="346">
        <v>5677.27604244</v>
      </c>
      <c r="F29" s="346">
        <v>-2972.2447360286396</v>
      </c>
      <c r="G29" s="346">
        <v>-40.04826808612643</v>
      </c>
      <c r="H29" s="346">
        <v>524.6759139450005</v>
      </c>
      <c r="I29" s="347">
        <v>10.182740768945537</v>
      </c>
    </row>
    <row r="30" spans="1:9" ht="12.75">
      <c r="A30" s="211" t="s">
        <v>724</v>
      </c>
      <c r="B30" s="346">
        <v>2826.4855717350033</v>
      </c>
      <c r="C30" s="346">
        <v>2497.407692160001</v>
      </c>
      <c r="D30" s="346">
        <v>2598.1558661500007</v>
      </c>
      <c r="E30" s="346">
        <v>3522.67680531</v>
      </c>
      <c r="F30" s="346">
        <v>-329.0778795750025</v>
      </c>
      <c r="G30" s="346">
        <v>-11.642652022207285</v>
      </c>
      <c r="H30" s="346">
        <v>924.5209391599992</v>
      </c>
      <c r="I30" s="347">
        <v>35.583736572739674</v>
      </c>
    </row>
    <row r="31" spans="1:9" ht="12.75">
      <c r="A31" s="211" t="s">
        <v>725</v>
      </c>
      <c r="B31" s="346">
        <v>91457.5859513123</v>
      </c>
      <c r="C31" s="346">
        <v>115114.42765461208</v>
      </c>
      <c r="D31" s="346">
        <v>113547.53155783148</v>
      </c>
      <c r="E31" s="346">
        <v>125186.9649282248</v>
      </c>
      <c r="F31" s="346">
        <v>23656.841703299782</v>
      </c>
      <c r="G31" s="346">
        <v>25.86646198588006</v>
      </c>
      <c r="H31" s="346">
        <v>11639.433370393323</v>
      </c>
      <c r="I31" s="347">
        <v>10.2507145780313</v>
      </c>
    </row>
    <row r="32" spans="1:9" s="203" customFormat="1" ht="12.75">
      <c r="A32" s="210" t="s">
        <v>726</v>
      </c>
      <c r="B32" s="344">
        <v>7711.553050845043</v>
      </c>
      <c r="C32" s="344">
        <v>11954.6542555285</v>
      </c>
      <c r="D32" s="344">
        <v>11913.811131974002</v>
      </c>
      <c r="E32" s="344">
        <v>16368.780026154198</v>
      </c>
      <c r="F32" s="344">
        <v>4243.101204683457</v>
      </c>
      <c r="G32" s="344">
        <v>55.02265466770655</v>
      </c>
      <c r="H32" s="344">
        <v>4454.968894180196</v>
      </c>
      <c r="I32" s="345">
        <v>37.393314740604346</v>
      </c>
    </row>
    <row r="33" spans="1:10" ht="12.75">
      <c r="A33" s="211" t="s">
        <v>727</v>
      </c>
      <c r="B33" s="346">
        <v>1011.6645413234219</v>
      </c>
      <c r="C33" s="346">
        <v>3648.9671747507487</v>
      </c>
      <c r="D33" s="346">
        <v>2798.5927896422486</v>
      </c>
      <c r="E33" s="346">
        <v>5269.071579267349</v>
      </c>
      <c r="F33" s="346">
        <v>2637.302633427327</v>
      </c>
      <c r="G33" s="346">
        <v>260.68944059038637</v>
      </c>
      <c r="H33" s="346">
        <v>2470.4787896251005</v>
      </c>
      <c r="I33" s="347">
        <v>88.27575054036025</v>
      </c>
      <c r="J33" s="203"/>
    </row>
    <row r="34" spans="1:10" ht="12.75">
      <c r="A34" s="211" t="s">
        <v>728</v>
      </c>
      <c r="B34" s="346">
        <v>6699.88850952162</v>
      </c>
      <c r="C34" s="346">
        <v>8305.68708077775</v>
      </c>
      <c r="D34" s="346">
        <v>9115.218342331753</v>
      </c>
      <c r="E34" s="346">
        <v>11099.708446886847</v>
      </c>
      <c r="F34" s="346">
        <v>1605.7985712561303</v>
      </c>
      <c r="G34" s="346">
        <v>23.96754168332849</v>
      </c>
      <c r="H34" s="346">
        <v>1984.4901045550941</v>
      </c>
      <c r="I34" s="347">
        <v>21.77117464470351</v>
      </c>
      <c r="J34" s="203"/>
    </row>
    <row r="35" spans="1:10" ht="12.75">
      <c r="A35" s="211" t="s">
        <v>729</v>
      </c>
      <c r="B35" s="346">
        <v>6249.04781457422</v>
      </c>
      <c r="C35" s="346">
        <v>7586.56232140975</v>
      </c>
      <c r="D35" s="346">
        <v>8492.211742571753</v>
      </c>
      <c r="E35" s="346">
        <v>10557.859532316847</v>
      </c>
      <c r="F35" s="346">
        <v>1337.5145068355305</v>
      </c>
      <c r="G35" s="346">
        <v>21.403492924412234</v>
      </c>
      <c r="H35" s="346">
        <v>2065.647789745093</v>
      </c>
      <c r="I35" s="347">
        <v>24.324025970642356</v>
      </c>
      <c r="J35" s="203"/>
    </row>
    <row r="36" spans="1:10" ht="12.75">
      <c r="A36" s="211" t="s">
        <v>730</v>
      </c>
      <c r="B36" s="346">
        <v>222.6481791938001</v>
      </c>
      <c r="C36" s="346">
        <v>217.70606752000003</v>
      </c>
      <c r="D36" s="346">
        <v>278.74096392</v>
      </c>
      <c r="E36" s="346">
        <v>257.69225764</v>
      </c>
      <c r="F36" s="346">
        <v>-4.9421116738000705</v>
      </c>
      <c r="G36" s="346">
        <v>-2.219695526680368</v>
      </c>
      <c r="H36" s="346">
        <v>-21.048706280000033</v>
      </c>
      <c r="I36" s="347">
        <v>-7.551350179746495</v>
      </c>
      <c r="J36" s="203"/>
    </row>
    <row r="37" spans="1:10" ht="12.75">
      <c r="A37" s="211" t="s">
        <v>731</v>
      </c>
      <c r="B37" s="346">
        <v>151.3951668036</v>
      </c>
      <c r="C37" s="346">
        <v>426.00674</v>
      </c>
      <c r="D37" s="346">
        <v>288.0290049199999</v>
      </c>
      <c r="E37" s="346">
        <v>179.48084149999985</v>
      </c>
      <c r="F37" s="346">
        <v>274.61157319639995</v>
      </c>
      <c r="G37" s="346">
        <v>181.38727873172104</v>
      </c>
      <c r="H37" s="346">
        <v>-108.54816342000007</v>
      </c>
      <c r="I37" s="347">
        <v>-37.68653905190879</v>
      </c>
      <c r="J37" s="203"/>
    </row>
    <row r="38" spans="1:10" ht="12.75">
      <c r="A38" s="211" t="s">
        <v>732</v>
      </c>
      <c r="B38" s="346">
        <v>76.79734895000001</v>
      </c>
      <c r="C38" s="346">
        <v>75.41195184800002</v>
      </c>
      <c r="D38" s="346">
        <v>56.236630919999996</v>
      </c>
      <c r="E38" s="346">
        <v>104.67581543</v>
      </c>
      <c r="F38" s="346">
        <v>-1.3853971019999989</v>
      </c>
      <c r="G38" s="346">
        <v>-1.803964747405514</v>
      </c>
      <c r="H38" s="346">
        <v>48.439184510000004</v>
      </c>
      <c r="I38" s="347">
        <v>86.13457761882583</v>
      </c>
      <c r="J38" s="203"/>
    </row>
    <row r="39" spans="1:9" s="203" customFormat="1" ht="12.75">
      <c r="A39" s="210" t="s">
        <v>733</v>
      </c>
      <c r="B39" s="348">
        <v>21715.81045912234</v>
      </c>
      <c r="C39" s="348">
        <v>24579.488041999808</v>
      </c>
      <c r="D39" s="348">
        <v>29832.1202605196</v>
      </c>
      <c r="E39" s="348">
        <v>37614.65951859501</v>
      </c>
      <c r="F39" s="348">
        <v>2863.67758287747</v>
      </c>
      <c r="G39" s="348">
        <v>13.187062892577888</v>
      </c>
      <c r="H39" s="348">
        <v>7782.539258075405</v>
      </c>
      <c r="I39" s="349">
        <v>26.087784542672836</v>
      </c>
    </row>
    <row r="40" spans="1:10" ht="12.75">
      <c r="A40" s="211" t="s">
        <v>734</v>
      </c>
      <c r="B40" s="346">
        <v>3394.2993350829647</v>
      </c>
      <c r="C40" s="346">
        <v>2118.86314542</v>
      </c>
      <c r="D40" s="346">
        <v>2169.6615384</v>
      </c>
      <c r="E40" s="346">
        <v>2305.7180875299996</v>
      </c>
      <c r="F40" s="346">
        <v>-1275.4361896629648</v>
      </c>
      <c r="G40" s="346">
        <v>-37.57583123209698</v>
      </c>
      <c r="H40" s="346">
        <v>136.05654912999944</v>
      </c>
      <c r="I40" s="347">
        <v>6.270865142879993</v>
      </c>
      <c r="J40" s="203"/>
    </row>
    <row r="41" spans="1:10" ht="12.75">
      <c r="A41" s="211" t="s">
        <v>735</v>
      </c>
      <c r="B41" s="346">
        <v>13006.343370709508</v>
      </c>
      <c r="C41" s="346">
        <v>15095.411954279994</v>
      </c>
      <c r="D41" s="346">
        <v>20493.15509181979</v>
      </c>
      <c r="E41" s="346">
        <v>25357.541167550004</v>
      </c>
      <c r="F41" s="346">
        <v>2089.068583570486</v>
      </c>
      <c r="G41" s="346">
        <v>16.06192089526947</v>
      </c>
      <c r="H41" s="346">
        <v>4864.386075730214</v>
      </c>
      <c r="I41" s="347">
        <v>23.736638179603297</v>
      </c>
      <c r="J41" s="203"/>
    </row>
    <row r="42" spans="1:10" ht="12.75">
      <c r="A42" s="211" t="s">
        <v>736</v>
      </c>
      <c r="B42" s="346">
        <v>931.6331451309113</v>
      </c>
      <c r="C42" s="346">
        <v>2267.51553515</v>
      </c>
      <c r="D42" s="346">
        <v>2008.577815459999</v>
      </c>
      <c r="E42" s="346">
        <v>2769.3302521000023</v>
      </c>
      <c r="F42" s="346">
        <v>1335.8823900190885</v>
      </c>
      <c r="G42" s="346">
        <v>143.39146229403127</v>
      </c>
      <c r="H42" s="346">
        <v>760.7524366400032</v>
      </c>
      <c r="I42" s="347">
        <v>37.8751786853614</v>
      </c>
      <c r="J42" s="203"/>
    </row>
    <row r="43" spans="1:10" ht="12.75">
      <c r="A43" s="211" t="s">
        <v>737</v>
      </c>
      <c r="B43" s="346">
        <v>1364.9240254499987</v>
      </c>
      <c r="C43" s="346">
        <v>1906.7760531099998</v>
      </c>
      <c r="D43" s="346">
        <v>2261.9029490800003</v>
      </c>
      <c r="E43" s="346">
        <v>3559.113899884995</v>
      </c>
      <c r="F43" s="346">
        <v>541.8520276600011</v>
      </c>
      <c r="G43" s="346">
        <v>39.69832881221056</v>
      </c>
      <c r="H43" s="346">
        <v>1297.2109508049948</v>
      </c>
      <c r="I43" s="347">
        <v>57.350424841729776</v>
      </c>
      <c r="J43" s="203"/>
    </row>
    <row r="44" spans="1:10" ht="12.75">
      <c r="A44" s="211" t="s">
        <v>738</v>
      </c>
      <c r="B44" s="346">
        <v>3018.6349822800003</v>
      </c>
      <c r="C44" s="346">
        <v>3190.91991148981</v>
      </c>
      <c r="D44" s="346">
        <v>2898.8224067200003</v>
      </c>
      <c r="E44" s="346">
        <v>3623.00073578</v>
      </c>
      <c r="F44" s="346">
        <v>172.2849292098099</v>
      </c>
      <c r="G44" s="346">
        <v>5.7073786735116165</v>
      </c>
      <c r="H44" s="346">
        <v>724.1783290599997</v>
      </c>
      <c r="I44" s="347">
        <v>24.98181079948954</v>
      </c>
      <c r="J44" s="203"/>
    </row>
    <row r="45" spans="1:9" s="203" customFormat="1" ht="12.75">
      <c r="A45" s="210" t="s">
        <v>739</v>
      </c>
      <c r="B45" s="344">
        <v>373.5875696494924</v>
      </c>
      <c r="C45" s="344">
        <v>463.2525689148003</v>
      </c>
      <c r="D45" s="344">
        <v>410.885689375</v>
      </c>
      <c r="E45" s="344">
        <v>507.1925878845</v>
      </c>
      <c r="F45" s="344">
        <v>89.66499926530787</v>
      </c>
      <c r="G45" s="344">
        <v>24.001066028356732</v>
      </c>
      <c r="H45" s="344">
        <v>96.3068985095</v>
      </c>
      <c r="I45" s="345">
        <v>23.438854406439134</v>
      </c>
    </row>
    <row r="46" spans="1:9" s="203" customFormat="1" ht="12.75">
      <c r="A46" s="210" t="s">
        <v>740</v>
      </c>
      <c r="B46" s="344">
        <v>0</v>
      </c>
      <c r="C46" s="344">
        <v>0</v>
      </c>
      <c r="D46" s="344">
        <v>0</v>
      </c>
      <c r="E46" s="344">
        <v>0</v>
      </c>
      <c r="F46" s="344">
        <v>0</v>
      </c>
      <c r="G46" s="350"/>
      <c r="H46" s="350">
        <v>0</v>
      </c>
      <c r="I46" s="351"/>
    </row>
    <row r="47" spans="1:9" s="203" customFormat="1" ht="12.75">
      <c r="A47" s="210" t="s">
        <v>741</v>
      </c>
      <c r="B47" s="344">
        <v>53687.721726968535</v>
      </c>
      <c r="C47" s="344">
        <v>82208.5605743842</v>
      </c>
      <c r="D47" s="344">
        <v>97648.89767212688</v>
      </c>
      <c r="E47" s="344">
        <v>105738.04167699536</v>
      </c>
      <c r="F47" s="344">
        <v>28520.838847415667</v>
      </c>
      <c r="G47" s="344">
        <v>53.12357822233499</v>
      </c>
      <c r="H47" s="344">
        <v>8089.144004868474</v>
      </c>
      <c r="I47" s="345">
        <v>8.283907138439165</v>
      </c>
    </row>
    <row r="48" spans="1:10" ht="13.5" thickBot="1">
      <c r="A48" s="216" t="s">
        <v>742</v>
      </c>
      <c r="B48" s="352">
        <v>955537.0599428795</v>
      </c>
      <c r="C48" s="352">
        <v>1057302.1959450608</v>
      </c>
      <c r="D48" s="352">
        <v>1133348.0354226248</v>
      </c>
      <c r="E48" s="352">
        <v>1295949.6534294663</v>
      </c>
      <c r="F48" s="352">
        <v>101765.03600218128</v>
      </c>
      <c r="G48" s="352">
        <v>10.650035489807653</v>
      </c>
      <c r="H48" s="352">
        <v>162601.6180068417</v>
      </c>
      <c r="I48" s="353">
        <v>14.34701547316025</v>
      </c>
      <c r="J48" s="203"/>
    </row>
    <row r="49" spans="1:8" ht="13.5" thickTop="1">
      <c r="A49" s="214" t="s">
        <v>567</v>
      </c>
      <c r="B49" s="194"/>
      <c r="C49" s="194"/>
      <c r="D49" s="194"/>
      <c r="E49" s="194"/>
      <c r="F49" s="194"/>
      <c r="H49" s="19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pane xSplit="1" ySplit="6" topLeftCell="B7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H35" sqref="H35"/>
    </sheetView>
  </sheetViews>
  <sheetFormatPr defaultColWidth="9.140625" defaultRowHeight="12.75"/>
  <cols>
    <col min="1" max="1" width="23.140625" style="354" bestFit="1" customWidth="1"/>
    <col min="2" max="2" width="7.421875" style="354" bestFit="1" customWidth="1"/>
    <col min="3" max="3" width="7.421875" style="356" bestFit="1" customWidth="1"/>
    <col min="4" max="5" width="7.421875" style="354" bestFit="1" customWidth="1"/>
    <col min="6" max="9" width="7.140625" style="354" bestFit="1" customWidth="1"/>
    <col min="10" max="16384" width="9.140625" style="354" customWidth="1"/>
  </cols>
  <sheetData>
    <row r="1" spans="1:9" ht="12.75">
      <c r="A1" s="1705" t="s">
        <v>743</v>
      </c>
      <c r="B1" s="1705"/>
      <c r="C1" s="1705"/>
      <c r="D1" s="1705"/>
      <c r="E1" s="1705"/>
      <c r="F1" s="1705"/>
      <c r="G1" s="1705"/>
      <c r="H1" s="1705"/>
      <c r="I1" s="1705"/>
    </row>
    <row r="2" spans="1:9" s="355" customFormat="1" ht="15.75" customHeight="1">
      <c r="A2" s="1706" t="s">
        <v>12</v>
      </c>
      <c r="B2" s="1706"/>
      <c r="C2" s="1706"/>
      <c r="D2" s="1706"/>
      <c r="E2" s="1706"/>
      <c r="F2" s="1706"/>
      <c r="G2" s="1706"/>
      <c r="H2" s="1706"/>
      <c r="I2" s="1706"/>
    </row>
    <row r="3" spans="8:9" ht="13.5" thickBot="1">
      <c r="H3" s="1707" t="s">
        <v>434</v>
      </c>
      <c r="I3" s="1707"/>
    </row>
    <row r="4" spans="1:9" s="357" customFormat="1" ht="13.5" thickTop="1">
      <c r="A4" s="217"/>
      <c r="B4" s="278">
        <v>2013</v>
      </c>
      <c r="C4" s="278">
        <v>2014</v>
      </c>
      <c r="D4" s="278">
        <v>2014</v>
      </c>
      <c r="E4" s="278">
        <v>2015</v>
      </c>
      <c r="F4" s="1708" t="s">
        <v>768</v>
      </c>
      <c r="G4" s="1708"/>
      <c r="H4" s="1708"/>
      <c r="I4" s="1709"/>
    </row>
    <row r="5" spans="1:9" s="357" customFormat="1" ht="14.25" customHeight="1">
      <c r="A5" s="200" t="s">
        <v>497</v>
      </c>
      <c r="B5" s="280" t="s">
        <v>755</v>
      </c>
      <c r="C5" s="280" t="s">
        <v>756</v>
      </c>
      <c r="D5" s="280" t="s">
        <v>767</v>
      </c>
      <c r="E5" s="280" t="s">
        <v>759</v>
      </c>
      <c r="F5" s="1710" t="s">
        <v>62</v>
      </c>
      <c r="G5" s="1710"/>
      <c r="H5" s="1710" t="s">
        <v>63</v>
      </c>
      <c r="I5" s="1711"/>
    </row>
    <row r="6" spans="1:9" s="357" customFormat="1" ht="12.75">
      <c r="A6" s="218"/>
      <c r="B6" s="280"/>
      <c r="C6" s="280"/>
      <c r="D6" s="280"/>
      <c r="E6" s="280"/>
      <c r="F6" s="219" t="s">
        <v>375</v>
      </c>
      <c r="G6" s="219" t="s">
        <v>462</v>
      </c>
      <c r="H6" s="219" t="s">
        <v>375</v>
      </c>
      <c r="I6" s="220" t="s">
        <v>462</v>
      </c>
    </row>
    <row r="7" spans="1:9" s="360" customFormat="1" ht="14.25">
      <c r="A7" s="221" t="s">
        <v>744</v>
      </c>
      <c r="B7" s="358">
        <v>11074.042600198094</v>
      </c>
      <c r="C7" s="358">
        <v>11178.25872876</v>
      </c>
      <c r="D7" s="358">
        <v>10398.222919500002</v>
      </c>
      <c r="E7" s="358">
        <v>10044.113378850001</v>
      </c>
      <c r="F7" s="358">
        <v>104.21612856190586</v>
      </c>
      <c r="G7" s="358">
        <v>0.9410847720600392</v>
      </c>
      <c r="H7" s="358">
        <v>-354.1095406500008</v>
      </c>
      <c r="I7" s="359">
        <v>-3.4054813345646964</v>
      </c>
    </row>
    <row r="8" spans="1:9" s="360" customFormat="1" ht="14.25">
      <c r="A8" s="212" t="s">
        <v>745</v>
      </c>
      <c r="B8" s="361">
        <v>10843.322600198095</v>
      </c>
      <c r="C8" s="361">
        <v>10770.8046434</v>
      </c>
      <c r="D8" s="361">
        <v>10047.264570730002</v>
      </c>
      <c r="E8" s="361">
        <v>9805.5109049</v>
      </c>
      <c r="F8" s="361">
        <v>-72.51795679809402</v>
      </c>
      <c r="G8" s="361">
        <v>-0.6687798516367041</v>
      </c>
      <c r="H8" s="361">
        <v>-241.7536658300014</v>
      </c>
      <c r="I8" s="362">
        <v>-2.406164027314316</v>
      </c>
    </row>
    <row r="9" spans="1:12" ht="14.25">
      <c r="A9" s="212" t="s">
        <v>746</v>
      </c>
      <c r="B9" s="361">
        <v>452.35230931999996</v>
      </c>
      <c r="C9" s="361">
        <v>615.47681431</v>
      </c>
      <c r="D9" s="361">
        <v>530.91652659</v>
      </c>
      <c r="E9" s="361">
        <v>461.62386259000004</v>
      </c>
      <c r="F9" s="361">
        <v>163.12450499000005</v>
      </c>
      <c r="G9" s="361">
        <v>36.06138437432042</v>
      </c>
      <c r="H9" s="361">
        <v>-69.29266399999995</v>
      </c>
      <c r="I9" s="362">
        <v>-13.051517617102013</v>
      </c>
      <c r="J9" s="360"/>
      <c r="L9" s="360"/>
    </row>
    <row r="10" spans="1:12" ht="14.25">
      <c r="A10" s="212" t="s">
        <v>747</v>
      </c>
      <c r="B10" s="361">
        <v>6640.137821530001</v>
      </c>
      <c r="C10" s="361">
        <v>7677.371923549999</v>
      </c>
      <c r="D10" s="361">
        <v>6977.46813351</v>
      </c>
      <c r="E10" s="361">
        <v>6947.699668769999</v>
      </c>
      <c r="F10" s="361">
        <v>1037.2341020199983</v>
      </c>
      <c r="G10" s="361">
        <v>15.62067128572042</v>
      </c>
      <c r="H10" s="361">
        <v>-29.768464740001036</v>
      </c>
      <c r="I10" s="362">
        <v>-0.42663705760310044</v>
      </c>
      <c r="J10" s="360"/>
      <c r="L10" s="360"/>
    </row>
    <row r="11" spans="1:12" ht="14.25">
      <c r="A11" s="212" t="s">
        <v>748</v>
      </c>
      <c r="B11" s="361">
        <v>875.74548923</v>
      </c>
      <c r="C11" s="361">
        <v>810.2138768399999</v>
      </c>
      <c r="D11" s="361">
        <v>848.7388204099999</v>
      </c>
      <c r="E11" s="361">
        <v>710.8931430299999</v>
      </c>
      <c r="F11" s="361">
        <v>-65.53161239000008</v>
      </c>
      <c r="G11" s="361">
        <v>-7.482951747501298</v>
      </c>
      <c r="H11" s="361">
        <v>-137.84567737999998</v>
      </c>
      <c r="I11" s="362">
        <v>-16.241236298513</v>
      </c>
      <c r="J11" s="360"/>
      <c r="L11" s="360"/>
    </row>
    <row r="12" spans="1:12" ht="14.25">
      <c r="A12" s="212" t="s">
        <v>749</v>
      </c>
      <c r="B12" s="361">
        <v>2875.0869801180925</v>
      </c>
      <c r="C12" s="361">
        <v>1667.7420287</v>
      </c>
      <c r="D12" s="361">
        <v>1690.14109022</v>
      </c>
      <c r="E12" s="361">
        <v>1685.29423051</v>
      </c>
      <c r="F12" s="361">
        <v>-1207.3449514180925</v>
      </c>
      <c r="G12" s="361">
        <v>-41.993336541369665</v>
      </c>
      <c r="H12" s="361">
        <v>-4.84685970999999</v>
      </c>
      <c r="I12" s="362">
        <v>-0.28677249124622434</v>
      </c>
      <c r="J12" s="360"/>
      <c r="L12" s="360"/>
    </row>
    <row r="13" spans="1:12" ht="14.25">
      <c r="A13" s="212" t="s">
        <v>750</v>
      </c>
      <c r="B13" s="361">
        <v>1197.1031866380924</v>
      </c>
      <c r="C13" s="361">
        <v>0</v>
      </c>
      <c r="D13" s="361">
        <v>0</v>
      </c>
      <c r="E13" s="361">
        <v>0</v>
      </c>
      <c r="F13" s="361">
        <v>-1197.1031866380924</v>
      </c>
      <c r="G13" s="361"/>
      <c r="H13" s="361">
        <v>0</v>
      </c>
      <c r="I13" s="362"/>
      <c r="J13" s="360"/>
      <c r="L13" s="360"/>
    </row>
    <row r="14" spans="1:12" ht="14.25">
      <c r="A14" s="212" t="s">
        <v>751</v>
      </c>
      <c r="B14" s="361">
        <v>1677.98379348</v>
      </c>
      <c r="C14" s="361">
        <v>1667.7420287</v>
      </c>
      <c r="D14" s="361">
        <v>1690.14109022</v>
      </c>
      <c r="E14" s="361">
        <v>1685.29423051</v>
      </c>
      <c r="F14" s="361">
        <v>-10.24176478000004</v>
      </c>
      <c r="G14" s="361">
        <v>-0.6103613646207788</v>
      </c>
      <c r="H14" s="361">
        <v>-4.84685970999999</v>
      </c>
      <c r="I14" s="362">
        <v>-0.28677249124622434</v>
      </c>
      <c r="J14" s="360"/>
      <c r="L14" s="360"/>
    </row>
    <row r="15" spans="1:12" s="357" customFormat="1" ht="14.25">
      <c r="A15" s="212" t="s">
        <v>752</v>
      </c>
      <c r="B15" s="361">
        <v>230.72</v>
      </c>
      <c r="C15" s="361">
        <v>407.45408535999997</v>
      </c>
      <c r="D15" s="361">
        <v>350.95834877000004</v>
      </c>
      <c r="E15" s="361">
        <v>238.60247394999996</v>
      </c>
      <c r="F15" s="361">
        <v>176.73408535999997</v>
      </c>
      <c r="G15" s="361">
        <v>76.60111189320386</v>
      </c>
      <c r="H15" s="361">
        <v>-112.35587482000008</v>
      </c>
      <c r="I15" s="362">
        <v>-32.0140196732098</v>
      </c>
      <c r="J15" s="360"/>
      <c r="L15" s="360"/>
    </row>
    <row r="16" spans="1:12" ht="14.25">
      <c r="A16" s="221" t="s">
        <v>753</v>
      </c>
      <c r="B16" s="358">
        <v>1083.5204343599999</v>
      </c>
      <c r="C16" s="358">
        <v>1088.74148895</v>
      </c>
      <c r="D16" s="358">
        <v>998.8926769799999</v>
      </c>
      <c r="E16" s="358">
        <v>885.1278319300001</v>
      </c>
      <c r="F16" s="358">
        <v>5.221054590000222</v>
      </c>
      <c r="G16" s="358">
        <v>0.4818602791819176</v>
      </c>
      <c r="H16" s="358">
        <v>-113.76484504999985</v>
      </c>
      <c r="I16" s="359">
        <v>-11.38909591308153</v>
      </c>
      <c r="J16" s="360"/>
      <c r="L16" s="360"/>
    </row>
    <row r="17" spans="1:12" ht="14.25">
      <c r="A17" s="212" t="s">
        <v>745</v>
      </c>
      <c r="B17" s="361">
        <v>1075.47043436</v>
      </c>
      <c r="C17" s="361">
        <v>1077.29148895</v>
      </c>
      <c r="D17" s="361">
        <v>996.6286769799999</v>
      </c>
      <c r="E17" s="361">
        <v>882.5902750800001</v>
      </c>
      <c r="F17" s="361">
        <v>1.8210545900001307</v>
      </c>
      <c r="G17" s="361">
        <v>0.16932632751395155</v>
      </c>
      <c r="H17" s="361">
        <v>-114.03840189999983</v>
      </c>
      <c r="I17" s="362">
        <v>-11.44241627138011</v>
      </c>
      <c r="J17" s="360"/>
      <c r="L17" s="360"/>
    </row>
    <row r="18" spans="1:12" ht="14.25">
      <c r="A18" s="212" t="s">
        <v>752</v>
      </c>
      <c r="B18" s="361">
        <v>8.05</v>
      </c>
      <c r="C18" s="361">
        <v>11.45</v>
      </c>
      <c r="D18" s="361">
        <v>2.264</v>
      </c>
      <c r="E18" s="361">
        <v>2.53755685</v>
      </c>
      <c r="F18" s="361">
        <v>3.3999999999999986</v>
      </c>
      <c r="G18" s="361">
        <v>42.236024844720475</v>
      </c>
      <c r="H18" s="361">
        <v>0.2735568500000003</v>
      </c>
      <c r="I18" s="362">
        <v>12.082899734982346</v>
      </c>
      <c r="J18" s="360"/>
      <c r="L18" s="360"/>
    </row>
    <row r="19" spans="1:12" ht="14.25">
      <c r="A19" s="221" t="s">
        <v>754</v>
      </c>
      <c r="B19" s="358">
        <v>12157.563034558094</v>
      </c>
      <c r="C19" s="358">
        <v>12267.00021771</v>
      </c>
      <c r="D19" s="358">
        <v>11397.115596480002</v>
      </c>
      <c r="E19" s="358">
        <v>10929.241210780001</v>
      </c>
      <c r="F19" s="358">
        <v>109.43718315190563</v>
      </c>
      <c r="G19" s="358">
        <v>0.900157234149874</v>
      </c>
      <c r="H19" s="358">
        <v>-467.87438570000086</v>
      </c>
      <c r="I19" s="359">
        <v>-4.105199966950444</v>
      </c>
      <c r="J19" s="360"/>
      <c r="L19" s="360"/>
    </row>
    <row r="20" spans="1:12" ht="14.25">
      <c r="A20" s="212" t="s">
        <v>745</v>
      </c>
      <c r="B20" s="361">
        <v>11918.793034558095</v>
      </c>
      <c r="C20" s="361">
        <v>11848.096132350001</v>
      </c>
      <c r="D20" s="361">
        <v>11043.893247710002</v>
      </c>
      <c r="E20" s="361">
        <v>10688.10117998</v>
      </c>
      <c r="F20" s="361">
        <v>-70.69690220809389</v>
      </c>
      <c r="G20" s="361">
        <v>-0.5931548773698047</v>
      </c>
      <c r="H20" s="361">
        <v>-355.7920677300026</v>
      </c>
      <c r="I20" s="362">
        <v>-3.221618135468464</v>
      </c>
      <c r="J20" s="360"/>
      <c r="L20" s="360"/>
    </row>
    <row r="21" spans="1:12" s="357" customFormat="1" ht="15" thickBot="1">
      <c r="A21" s="222" t="s">
        <v>752</v>
      </c>
      <c r="B21" s="363">
        <v>238.77</v>
      </c>
      <c r="C21" s="363">
        <v>418.90408535999995</v>
      </c>
      <c r="D21" s="363">
        <v>353.22234877000005</v>
      </c>
      <c r="E21" s="363">
        <v>241.14003079999995</v>
      </c>
      <c r="F21" s="363">
        <v>180.13408535999994</v>
      </c>
      <c r="G21" s="363">
        <v>75.44251177283576</v>
      </c>
      <c r="H21" s="363">
        <v>-112.0823179700001</v>
      </c>
      <c r="I21" s="364">
        <v>-31.731377802196274</v>
      </c>
      <c r="J21" s="360"/>
      <c r="L21" s="360"/>
    </row>
    <row r="22" spans="1:4" ht="13.5" thickTop="1">
      <c r="A22" s="1704" t="s">
        <v>567</v>
      </c>
      <c r="B22" s="1704"/>
      <c r="D22" s="356"/>
    </row>
  </sheetData>
  <sheetProtection/>
  <mergeCells count="7">
    <mergeCell ref="A22:B22"/>
    <mergeCell ref="A1:I1"/>
    <mergeCell ref="A2:I2"/>
    <mergeCell ref="H3:I3"/>
    <mergeCell ref="F4:I4"/>
    <mergeCell ref="F5:G5"/>
    <mergeCell ref="H5:I5"/>
  </mergeCells>
  <printOptions/>
  <pageMargins left="1.25" right="0.5" top="1" bottom="1" header="0.5" footer="0.5"/>
  <pageSetup fitToHeight="1" fitToWidth="1"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C7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I34" sqref="I34"/>
    </sheetView>
  </sheetViews>
  <sheetFormatPr defaultColWidth="9.140625" defaultRowHeight="12.75"/>
  <cols>
    <col min="1" max="1" width="9.140625" style="1086" customWidth="1"/>
    <col min="2" max="2" width="10.00390625" style="1086" customWidth="1"/>
    <col min="3" max="3" width="9.00390625" style="1086" customWidth="1"/>
    <col min="4" max="4" width="10.57421875" style="1086" customWidth="1"/>
    <col min="5" max="5" width="9.28125" style="1086" customWidth="1"/>
    <col min="6" max="6" width="9.7109375" style="1086" customWidth="1"/>
    <col min="7" max="10" width="10.28125" style="1086" customWidth="1"/>
    <col min="11" max="11" width="10.7109375" style="1086" customWidth="1"/>
    <col min="12" max="12" width="9.28125" style="1086" customWidth="1"/>
    <col min="13" max="14" width="9.140625" style="1086" customWidth="1"/>
    <col min="15" max="15" width="9.8515625" style="1086" customWidth="1"/>
    <col min="16" max="16" width="10.00390625" style="1086" customWidth="1"/>
    <col min="17" max="16384" width="9.140625" style="1086" customWidth="1"/>
  </cols>
  <sheetData>
    <row r="1" spans="2:18" ht="12.75">
      <c r="B1" s="1715" t="s">
        <v>1265</v>
      </c>
      <c r="C1" s="1715"/>
      <c r="D1" s="1715"/>
      <c r="E1" s="1715"/>
      <c r="F1" s="1715"/>
      <c r="G1" s="1715"/>
      <c r="H1" s="1715"/>
      <c r="I1" s="1715"/>
      <c r="J1" s="1715"/>
      <c r="K1" s="1715"/>
      <c r="L1" s="1715"/>
      <c r="M1" s="1715"/>
      <c r="N1" s="1715"/>
      <c r="O1" s="1715"/>
      <c r="P1" s="1715"/>
      <c r="Q1" s="1715"/>
      <c r="R1" s="1715"/>
    </row>
    <row r="2" spans="2:18" ht="15.75" customHeight="1">
      <c r="B2" s="1716" t="s">
        <v>13</v>
      </c>
      <c r="C2" s="1716"/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  <c r="O2" s="1716"/>
      <c r="P2" s="1716"/>
      <c r="Q2" s="1716"/>
      <c r="R2" s="1716"/>
    </row>
    <row r="3" spans="2:18" ht="13.5" thickBot="1">
      <c r="B3" s="11"/>
      <c r="D3" s="11"/>
      <c r="O3" s="1717" t="s">
        <v>434</v>
      </c>
      <c r="P3" s="1717"/>
      <c r="Q3" s="1717"/>
      <c r="R3" s="1717"/>
    </row>
    <row r="4" spans="2:18" ht="18.75" customHeight="1" thickTop="1">
      <c r="B4" s="1087"/>
      <c r="C4" s="1718" t="s">
        <v>1266</v>
      </c>
      <c r="D4" s="1718"/>
      <c r="E4" s="1718"/>
      <c r="F4" s="1718"/>
      <c r="G4" s="1718"/>
      <c r="H4" s="1718"/>
      <c r="I4" s="1718"/>
      <c r="J4" s="1719"/>
      <c r="K4" s="1720" t="s">
        <v>1267</v>
      </c>
      <c r="L4" s="1718"/>
      <c r="M4" s="1718"/>
      <c r="N4" s="1718"/>
      <c r="O4" s="1718"/>
      <c r="P4" s="1718"/>
      <c r="Q4" s="1718"/>
      <c r="R4" s="1719"/>
    </row>
    <row r="5" spans="2:18" ht="17.25" customHeight="1">
      <c r="B5" s="1721" t="s">
        <v>1261</v>
      </c>
      <c r="C5" s="1723" t="s">
        <v>1128</v>
      </c>
      <c r="D5" s="1724"/>
      <c r="E5" s="1725" t="s">
        <v>61</v>
      </c>
      <c r="F5" s="1724"/>
      <c r="G5" s="1725" t="s">
        <v>62</v>
      </c>
      <c r="H5" s="1723"/>
      <c r="I5" s="1713" t="s">
        <v>63</v>
      </c>
      <c r="J5" s="1714"/>
      <c r="K5" s="1723" t="s">
        <v>1128</v>
      </c>
      <c r="L5" s="1724"/>
      <c r="M5" s="1726" t="s">
        <v>61</v>
      </c>
      <c r="N5" s="1727"/>
      <c r="O5" s="1712" t="s">
        <v>62</v>
      </c>
      <c r="P5" s="1712"/>
      <c r="Q5" s="1713" t="s">
        <v>63</v>
      </c>
      <c r="R5" s="1714"/>
    </row>
    <row r="6" spans="2:18" ht="38.25">
      <c r="B6" s="1722"/>
      <c r="C6" s="1039" t="s">
        <v>375</v>
      </c>
      <c r="D6" s="1089" t="s">
        <v>1268</v>
      </c>
      <c r="E6" s="1090" t="s">
        <v>375</v>
      </c>
      <c r="F6" s="1089" t="s">
        <v>1268</v>
      </c>
      <c r="G6" s="1038" t="s">
        <v>375</v>
      </c>
      <c r="H6" s="1091" t="s">
        <v>1268</v>
      </c>
      <c r="I6" s="1092" t="s">
        <v>375</v>
      </c>
      <c r="J6" s="1093" t="s">
        <v>1268</v>
      </c>
      <c r="K6" s="1039" t="s">
        <v>375</v>
      </c>
      <c r="L6" s="1089" t="s">
        <v>1268</v>
      </c>
      <c r="M6" s="1090" t="s">
        <v>375</v>
      </c>
      <c r="N6" s="1089" t="s">
        <v>1268</v>
      </c>
      <c r="O6" s="870" t="s">
        <v>375</v>
      </c>
      <c r="P6" s="1094" t="s">
        <v>1268</v>
      </c>
      <c r="Q6" s="870" t="s">
        <v>375</v>
      </c>
      <c r="R6" s="1095" t="s">
        <v>1268</v>
      </c>
    </row>
    <row r="7" spans="2:18" ht="15.75" customHeight="1">
      <c r="B7" s="1061" t="s">
        <v>284</v>
      </c>
      <c r="C7" s="1096">
        <v>0</v>
      </c>
      <c r="D7" s="1097">
        <v>0</v>
      </c>
      <c r="E7" s="1098">
        <v>0</v>
      </c>
      <c r="F7" s="1099">
        <v>0</v>
      </c>
      <c r="G7" s="1100">
        <v>0</v>
      </c>
      <c r="H7" s="1101">
        <v>0</v>
      </c>
      <c r="I7" s="1102">
        <v>0</v>
      </c>
      <c r="J7" s="1103">
        <v>0</v>
      </c>
      <c r="K7" s="1096">
        <v>0</v>
      </c>
      <c r="L7" s="1097">
        <v>0</v>
      </c>
      <c r="M7" s="1098">
        <v>0</v>
      </c>
      <c r="N7" s="1099">
        <v>0</v>
      </c>
      <c r="O7" s="1100">
        <v>0</v>
      </c>
      <c r="P7" s="1101">
        <v>0</v>
      </c>
      <c r="Q7" s="1101">
        <v>0</v>
      </c>
      <c r="R7" s="1104">
        <v>0</v>
      </c>
    </row>
    <row r="8" spans="2:18" ht="15.75" customHeight="1">
      <c r="B8" s="1061" t="s">
        <v>285</v>
      </c>
      <c r="C8" s="1099">
        <v>0</v>
      </c>
      <c r="D8" s="1097">
        <v>0</v>
      </c>
      <c r="E8" s="1098">
        <v>3500</v>
      </c>
      <c r="F8" s="1099">
        <v>1.0092</v>
      </c>
      <c r="G8" s="1100">
        <v>0</v>
      </c>
      <c r="H8" s="1101">
        <v>0</v>
      </c>
      <c r="I8" s="1102">
        <v>0</v>
      </c>
      <c r="J8" s="1103">
        <v>0</v>
      </c>
      <c r="K8" s="1099">
        <v>0</v>
      </c>
      <c r="L8" s="1097">
        <v>0</v>
      </c>
      <c r="M8" s="1098">
        <v>0</v>
      </c>
      <c r="N8" s="1099">
        <v>0</v>
      </c>
      <c r="O8" s="1100">
        <v>0</v>
      </c>
      <c r="P8" s="1101">
        <v>0</v>
      </c>
      <c r="Q8" s="1101">
        <v>0</v>
      </c>
      <c r="R8" s="1105">
        <v>0</v>
      </c>
    </row>
    <row r="9" spans="2:18" ht="15.75" customHeight="1">
      <c r="B9" s="1061" t="s">
        <v>286</v>
      </c>
      <c r="C9" s="1106">
        <v>0</v>
      </c>
      <c r="D9" s="1097">
        <v>0</v>
      </c>
      <c r="E9" s="1098">
        <v>5000</v>
      </c>
      <c r="F9" s="1099">
        <v>0.9421</v>
      </c>
      <c r="G9" s="1100">
        <v>8500</v>
      </c>
      <c r="H9" s="1101">
        <v>0.05</v>
      </c>
      <c r="I9" s="1102">
        <v>0</v>
      </c>
      <c r="J9" s="1103">
        <v>0</v>
      </c>
      <c r="K9" s="1099">
        <v>0</v>
      </c>
      <c r="L9" s="1097">
        <v>0</v>
      </c>
      <c r="M9" s="1098">
        <v>0</v>
      </c>
      <c r="N9" s="1099">
        <v>0</v>
      </c>
      <c r="O9" s="1100">
        <v>0</v>
      </c>
      <c r="P9" s="1101">
        <v>0</v>
      </c>
      <c r="Q9" s="1101">
        <v>0</v>
      </c>
      <c r="R9" s="1105">
        <v>0</v>
      </c>
    </row>
    <row r="10" spans="2:18" ht="15.75" customHeight="1">
      <c r="B10" s="1061" t="s">
        <v>287</v>
      </c>
      <c r="C10" s="1099">
        <v>0</v>
      </c>
      <c r="D10" s="1097">
        <v>0</v>
      </c>
      <c r="E10" s="1098">
        <v>0</v>
      </c>
      <c r="F10" s="1099">
        <v>0</v>
      </c>
      <c r="G10" s="1099">
        <v>0</v>
      </c>
      <c r="H10" s="1101">
        <v>0</v>
      </c>
      <c r="I10" s="1102">
        <v>0</v>
      </c>
      <c r="J10" s="1103">
        <v>0</v>
      </c>
      <c r="K10" s="1099">
        <v>0</v>
      </c>
      <c r="L10" s="1097">
        <v>0</v>
      </c>
      <c r="M10" s="1098">
        <v>0</v>
      </c>
      <c r="N10" s="1099">
        <v>0</v>
      </c>
      <c r="O10" s="1099">
        <v>0</v>
      </c>
      <c r="P10" s="1101">
        <v>0</v>
      </c>
      <c r="Q10" s="1101">
        <v>0</v>
      </c>
      <c r="R10" s="1105">
        <v>0</v>
      </c>
    </row>
    <row r="11" spans="2:18" ht="15.75" customHeight="1">
      <c r="B11" s="1061" t="s">
        <v>288</v>
      </c>
      <c r="C11" s="1099">
        <v>5400</v>
      </c>
      <c r="D11" s="1097">
        <v>3.5852</v>
      </c>
      <c r="E11" s="1102">
        <v>0</v>
      </c>
      <c r="F11" s="1099">
        <v>0</v>
      </c>
      <c r="G11" s="1101">
        <v>0</v>
      </c>
      <c r="H11" s="1101">
        <v>0</v>
      </c>
      <c r="I11" s="1102">
        <v>0</v>
      </c>
      <c r="J11" s="1103">
        <v>0</v>
      </c>
      <c r="K11" s="1099">
        <v>0</v>
      </c>
      <c r="L11" s="1097">
        <v>0</v>
      </c>
      <c r="M11" s="1098">
        <v>0</v>
      </c>
      <c r="N11" s="1099">
        <v>0</v>
      </c>
      <c r="O11" s="1101">
        <v>0</v>
      </c>
      <c r="P11" s="1101">
        <v>0</v>
      </c>
      <c r="Q11" s="1101">
        <v>0</v>
      </c>
      <c r="R11" s="1105">
        <v>0</v>
      </c>
    </row>
    <row r="12" spans="2:18" ht="15.75" customHeight="1">
      <c r="B12" s="1061" t="s">
        <v>289</v>
      </c>
      <c r="C12" s="1099">
        <v>3000</v>
      </c>
      <c r="D12" s="1097">
        <v>2.98</v>
      </c>
      <c r="E12" s="1102">
        <v>0</v>
      </c>
      <c r="F12" s="1099">
        <v>0</v>
      </c>
      <c r="G12" s="1101">
        <v>0</v>
      </c>
      <c r="H12" s="1101">
        <v>0</v>
      </c>
      <c r="I12" s="1102">
        <v>0</v>
      </c>
      <c r="J12" s="1103">
        <v>0</v>
      </c>
      <c r="K12" s="1099">
        <v>0</v>
      </c>
      <c r="L12" s="1097">
        <v>0</v>
      </c>
      <c r="M12" s="1098">
        <v>0</v>
      </c>
      <c r="N12" s="1099">
        <v>0</v>
      </c>
      <c r="O12" s="1101">
        <v>0</v>
      </c>
      <c r="P12" s="1101">
        <v>0</v>
      </c>
      <c r="Q12" s="1101">
        <v>0</v>
      </c>
      <c r="R12" s="1105">
        <v>0</v>
      </c>
    </row>
    <row r="13" spans="2:18" ht="15.75" customHeight="1">
      <c r="B13" s="1061" t="s">
        <v>290</v>
      </c>
      <c r="C13" s="1099">
        <v>0</v>
      </c>
      <c r="D13" s="1097">
        <v>0</v>
      </c>
      <c r="E13" s="1102">
        <v>0</v>
      </c>
      <c r="F13" s="1099">
        <v>0</v>
      </c>
      <c r="G13" s="1101">
        <v>0</v>
      </c>
      <c r="H13" s="1101">
        <v>0</v>
      </c>
      <c r="I13" s="1102">
        <v>0</v>
      </c>
      <c r="J13" s="1103">
        <v>0</v>
      </c>
      <c r="K13" s="1099">
        <v>0</v>
      </c>
      <c r="L13" s="1097">
        <v>0</v>
      </c>
      <c r="M13" s="1102">
        <v>0</v>
      </c>
      <c r="N13" s="1099">
        <v>0</v>
      </c>
      <c r="O13" s="1101">
        <v>0</v>
      </c>
      <c r="P13" s="1101">
        <v>0</v>
      </c>
      <c r="Q13" s="1101">
        <v>0</v>
      </c>
      <c r="R13" s="1105">
        <v>0</v>
      </c>
    </row>
    <row r="14" spans="2:18" ht="15.75" customHeight="1">
      <c r="B14" s="1061" t="s">
        <v>291</v>
      </c>
      <c r="C14" s="1099">
        <v>0</v>
      </c>
      <c r="D14" s="1097">
        <v>0</v>
      </c>
      <c r="E14" s="1102">
        <v>0</v>
      </c>
      <c r="F14" s="1099">
        <v>0</v>
      </c>
      <c r="G14" s="1101">
        <v>0</v>
      </c>
      <c r="H14" s="1101">
        <v>0</v>
      </c>
      <c r="I14" s="1102">
        <v>0</v>
      </c>
      <c r="J14" s="1103">
        <v>0</v>
      </c>
      <c r="K14" s="1099">
        <v>0</v>
      </c>
      <c r="L14" s="1097">
        <v>0</v>
      </c>
      <c r="M14" s="1102">
        <v>0</v>
      </c>
      <c r="N14" s="1099">
        <v>0</v>
      </c>
      <c r="O14" s="1107">
        <v>0</v>
      </c>
      <c r="P14" s="1101">
        <v>0</v>
      </c>
      <c r="Q14" s="1101">
        <v>0</v>
      </c>
      <c r="R14" s="1105">
        <v>0</v>
      </c>
    </row>
    <row r="15" spans="2:18" ht="15.75" customHeight="1">
      <c r="B15" s="1061" t="s">
        <v>292</v>
      </c>
      <c r="C15" s="1106">
        <v>0</v>
      </c>
      <c r="D15" s="1097">
        <v>0</v>
      </c>
      <c r="E15" s="1102">
        <v>0</v>
      </c>
      <c r="F15" s="1099">
        <v>0</v>
      </c>
      <c r="G15" s="1101">
        <v>0</v>
      </c>
      <c r="H15" s="1101">
        <v>0</v>
      </c>
      <c r="I15" s="1102"/>
      <c r="J15" s="1103"/>
      <c r="K15" s="1106">
        <v>0</v>
      </c>
      <c r="L15" s="1097">
        <v>0</v>
      </c>
      <c r="M15" s="1102">
        <v>0</v>
      </c>
      <c r="N15" s="1099">
        <v>0</v>
      </c>
      <c r="O15" s="1101">
        <v>0</v>
      </c>
      <c r="P15" s="1101">
        <v>0</v>
      </c>
      <c r="Q15" s="1101"/>
      <c r="R15" s="1105"/>
    </row>
    <row r="16" spans="2:18" ht="15.75" customHeight="1">
      <c r="B16" s="1061" t="s">
        <v>293</v>
      </c>
      <c r="C16" s="1106">
        <v>0</v>
      </c>
      <c r="D16" s="1097">
        <v>0</v>
      </c>
      <c r="E16" s="1098">
        <v>0</v>
      </c>
      <c r="F16" s="1099">
        <v>0</v>
      </c>
      <c r="G16" s="1100">
        <v>0</v>
      </c>
      <c r="H16" s="1101">
        <v>0</v>
      </c>
      <c r="I16" s="1102"/>
      <c r="J16" s="1103"/>
      <c r="K16" s="1106">
        <v>0</v>
      </c>
      <c r="L16" s="1097">
        <v>0</v>
      </c>
      <c r="M16" s="1098">
        <v>0</v>
      </c>
      <c r="N16" s="1099">
        <v>0</v>
      </c>
      <c r="O16" s="1100">
        <v>0</v>
      </c>
      <c r="P16" s="1101">
        <v>0</v>
      </c>
      <c r="Q16" s="1101"/>
      <c r="R16" s="1105"/>
    </row>
    <row r="17" spans="2:18" ht="15.75" customHeight="1">
      <c r="B17" s="1061" t="s">
        <v>294</v>
      </c>
      <c r="C17" s="1106">
        <v>0</v>
      </c>
      <c r="D17" s="1097">
        <v>0</v>
      </c>
      <c r="E17" s="1098">
        <v>0</v>
      </c>
      <c r="F17" s="1099">
        <v>0</v>
      </c>
      <c r="G17" s="1100">
        <v>0</v>
      </c>
      <c r="H17" s="1101">
        <v>0</v>
      </c>
      <c r="I17" s="1102"/>
      <c r="J17" s="1103"/>
      <c r="K17" s="1106">
        <v>0</v>
      </c>
      <c r="L17" s="1097">
        <v>0</v>
      </c>
      <c r="M17" s="1098">
        <v>0</v>
      </c>
      <c r="N17" s="1099">
        <v>0</v>
      </c>
      <c r="O17" s="1100">
        <v>0</v>
      </c>
      <c r="P17" s="1101">
        <v>0</v>
      </c>
      <c r="Q17" s="1108"/>
      <c r="R17" s="1109"/>
    </row>
    <row r="18" spans="2:18" ht="15.75" customHeight="1">
      <c r="B18" s="1058" t="s">
        <v>295</v>
      </c>
      <c r="C18" s="1110">
        <v>0</v>
      </c>
      <c r="D18" s="1111">
        <v>0</v>
      </c>
      <c r="E18" s="1098">
        <v>0</v>
      </c>
      <c r="F18" s="1099">
        <v>0</v>
      </c>
      <c r="G18" s="1112">
        <v>0</v>
      </c>
      <c r="H18" s="1107">
        <v>0</v>
      </c>
      <c r="I18" s="1102"/>
      <c r="J18" s="1103"/>
      <c r="K18" s="1110">
        <v>0</v>
      </c>
      <c r="L18" s="1111">
        <v>0</v>
      </c>
      <c r="M18" s="1098">
        <v>0</v>
      </c>
      <c r="N18" s="1099">
        <v>0</v>
      </c>
      <c r="O18" s="1113">
        <v>0</v>
      </c>
      <c r="P18" s="1101">
        <v>0</v>
      </c>
      <c r="Q18" s="1108"/>
      <c r="R18" s="1109"/>
    </row>
    <row r="19" spans="2:18" ht="15.75" customHeight="1" thickBot="1">
      <c r="B19" s="1114" t="s">
        <v>588</v>
      </c>
      <c r="C19" s="1115">
        <v>8400</v>
      </c>
      <c r="D19" s="1116">
        <v>3.28</v>
      </c>
      <c r="E19" s="1117">
        <v>8500</v>
      </c>
      <c r="F19" s="1118">
        <v>0.97</v>
      </c>
      <c r="G19" s="1119">
        <v>8500</v>
      </c>
      <c r="H19" s="1120">
        <v>0.05</v>
      </c>
      <c r="I19" s="1116">
        <v>0</v>
      </c>
      <c r="J19" s="1121"/>
      <c r="K19" s="1115">
        <v>0</v>
      </c>
      <c r="L19" s="1116">
        <v>0</v>
      </c>
      <c r="M19" s="1117">
        <v>0</v>
      </c>
      <c r="N19" s="1118">
        <v>0</v>
      </c>
      <c r="O19" s="1119">
        <v>0</v>
      </c>
      <c r="P19" s="1120">
        <v>0</v>
      </c>
      <c r="Q19" s="1119">
        <v>0</v>
      </c>
      <c r="R19" s="1121"/>
    </row>
    <row r="20" ht="13.5" thickTop="1">
      <c r="B20" s="97" t="s">
        <v>1269</v>
      </c>
    </row>
    <row r="21" ht="12.75">
      <c r="B21" s="97"/>
    </row>
    <row r="22" ht="12.75">
      <c r="B22" s="97"/>
    </row>
  </sheetData>
  <sheetProtection/>
  <mergeCells count="14">
    <mergeCell ref="G5:H5"/>
    <mergeCell ref="I5:J5"/>
    <mergeCell ref="K5:L5"/>
    <mergeCell ref="M5:N5"/>
    <mergeCell ref="O5:P5"/>
    <mergeCell ref="Q5:R5"/>
    <mergeCell ref="B1:R1"/>
    <mergeCell ref="B2:R2"/>
    <mergeCell ref="O3:R3"/>
    <mergeCell ref="C4:J4"/>
    <mergeCell ref="K4:R4"/>
    <mergeCell ref="B5:B6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I7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12.421875" style="11" customWidth="1"/>
    <col min="2" max="2" width="9.57421875" style="11" customWidth="1"/>
    <col min="3" max="3" width="9.8515625" style="11" customWidth="1"/>
    <col min="4" max="4" width="10.28125" style="11" customWidth="1"/>
    <col min="5" max="5" width="9.57421875" style="11" customWidth="1"/>
    <col min="6" max="6" width="9.7109375" style="11" customWidth="1"/>
    <col min="7" max="9" width="10.28125" style="11" customWidth="1"/>
    <col min="10" max="10" width="10.7109375" style="11" customWidth="1"/>
    <col min="11" max="11" width="10.140625" style="11" customWidth="1"/>
    <col min="12" max="12" width="10.28125" style="11" customWidth="1"/>
    <col min="13" max="13" width="10.421875" style="11" customWidth="1"/>
    <col min="14" max="15" width="10.140625" style="11" customWidth="1"/>
    <col min="16" max="16" width="10.00390625" style="11" bestFit="1" customWidth="1"/>
    <col min="17" max="16384" width="9.140625" style="11" customWidth="1"/>
  </cols>
  <sheetData>
    <row r="1" spans="1:17" ht="12.75">
      <c r="A1" s="1715" t="s">
        <v>1270</v>
      </c>
      <c r="B1" s="1715"/>
      <c r="C1" s="1715"/>
      <c r="D1" s="1715"/>
      <c r="E1" s="1715"/>
      <c r="F1" s="1715"/>
      <c r="G1" s="1715"/>
      <c r="H1" s="1715"/>
      <c r="I1" s="1715"/>
      <c r="J1" s="1715"/>
      <c r="K1" s="1715"/>
      <c r="L1" s="1715"/>
      <c r="M1" s="1715"/>
      <c r="N1" s="1715"/>
      <c r="O1" s="1715"/>
      <c r="P1" s="1715"/>
      <c r="Q1" s="1715"/>
    </row>
    <row r="2" spans="1:17" ht="15.75">
      <c r="A2" s="1716" t="s">
        <v>14</v>
      </c>
      <c r="B2" s="1716"/>
      <c r="C2" s="1716"/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  <c r="O2" s="1716"/>
      <c r="P2" s="1716"/>
      <c r="Q2" s="1716"/>
    </row>
    <row r="3" spans="1:17" ht="16.5" customHeight="1" thickBot="1">
      <c r="A3" s="1717" t="s">
        <v>434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</row>
    <row r="4" spans="1:17" ht="19.5" customHeight="1" thickTop="1">
      <c r="A4" s="1087"/>
      <c r="B4" s="1718" t="s">
        <v>1271</v>
      </c>
      <c r="C4" s="1718"/>
      <c r="D4" s="1718"/>
      <c r="E4" s="1718"/>
      <c r="F4" s="1718"/>
      <c r="G4" s="1718"/>
      <c r="H4" s="1718"/>
      <c r="I4" s="1719"/>
      <c r="J4" s="1728" t="s">
        <v>1272</v>
      </c>
      <c r="K4" s="1729"/>
      <c r="L4" s="1729"/>
      <c r="M4" s="1729"/>
      <c r="N4" s="1729"/>
      <c r="O4" s="1729"/>
      <c r="P4" s="1729"/>
      <c r="Q4" s="1730"/>
    </row>
    <row r="5" spans="1:17" s="1086" customFormat="1" ht="19.5" customHeight="1">
      <c r="A5" s="1721" t="s">
        <v>1261</v>
      </c>
      <c r="B5" s="1712" t="s">
        <v>1128</v>
      </c>
      <c r="C5" s="1727"/>
      <c r="D5" s="1726" t="s">
        <v>61</v>
      </c>
      <c r="E5" s="1727"/>
      <c r="F5" s="1726" t="s">
        <v>62</v>
      </c>
      <c r="G5" s="1712"/>
      <c r="H5" s="1713" t="s">
        <v>63</v>
      </c>
      <c r="I5" s="1714"/>
      <c r="J5" s="1712" t="s">
        <v>1128</v>
      </c>
      <c r="K5" s="1727"/>
      <c r="L5" s="1726" t="s">
        <v>61</v>
      </c>
      <c r="M5" s="1727"/>
      <c r="N5" s="1726" t="s">
        <v>62</v>
      </c>
      <c r="O5" s="1712"/>
      <c r="P5" s="1713" t="s">
        <v>63</v>
      </c>
      <c r="Q5" s="1714"/>
    </row>
    <row r="6" spans="1:17" s="1086" customFormat="1" ht="24" customHeight="1">
      <c r="A6" s="1722"/>
      <c r="B6" s="1039" t="s">
        <v>375</v>
      </c>
      <c r="C6" s="1089" t="s">
        <v>1268</v>
      </c>
      <c r="D6" s="1090" t="s">
        <v>375</v>
      </c>
      <c r="E6" s="1089" t="s">
        <v>1268</v>
      </c>
      <c r="F6" s="1038" t="s">
        <v>375</v>
      </c>
      <c r="G6" s="1091" t="s">
        <v>1268</v>
      </c>
      <c r="H6" s="1091" t="s">
        <v>375</v>
      </c>
      <c r="I6" s="1093" t="s">
        <v>1268</v>
      </c>
      <c r="J6" s="1039" t="s">
        <v>375</v>
      </c>
      <c r="K6" s="1089" t="s">
        <v>1268</v>
      </c>
      <c r="L6" s="1090" t="s">
        <v>375</v>
      </c>
      <c r="M6" s="1089" t="s">
        <v>1268</v>
      </c>
      <c r="N6" s="1038" t="s">
        <v>375</v>
      </c>
      <c r="O6" s="1091" t="s">
        <v>1268</v>
      </c>
      <c r="P6" s="1038" t="s">
        <v>375</v>
      </c>
      <c r="Q6" s="1093" t="s">
        <v>1268</v>
      </c>
    </row>
    <row r="7" spans="1:17" ht="15.75" customHeight="1">
      <c r="A7" s="1061" t="s">
        <v>284</v>
      </c>
      <c r="B7" s="1122">
        <v>727.98</v>
      </c>
      <c r="C7" s="1123">
        <v>9.1787</v>
      </c>
      <c r="D7" s="1124">
        <v>0</v>
      </c>
      <c r="E7" s="1125">
        <v>0</v>
      </c>
      <c r="F7" s="1126">
        <v>0</v>
      </c>
      <c r="G7" s="1127">
        <v>0</v>
      </c>
      <c r="H7" s="1127">
        <v>0</v>
      </c>
      <c r="I7" s="1128">
        <v>0</v>
      </c>
      <c r="J7" s="1122">
        <v>0</v>
      </c>
      <c r="K7" s="1123">
        <v>0</v>
      </c>
      <c r="L7" s="1124">
        <v>0</v>
      </c>
      <c r="M7" s="1125">
        <v>0</v>
      </c>
      <c r="N7" s="1126">
        <v>0</v>
      </c>
      <c r="O7" s="1127">
        <v>0</v>
      </c>
      <c r="P7" s="1129">
        <v>99500</v>
      </c>
      <c r="Q7" s="1130">
        <v>0.0009</v>
      </c>
    </row>
    <row r="8" spans="1:17" ht="15.75" customHeight="1">
      <c r="A8" s="1061" t="s">
        <v>285</v>
      </c>
      <c r="B8" s="1122">
        <v>15.76</v>
      </c>
      <c r="C8" s="1123">
        <v>9.2528</v>
      </c>
      <c r="D8" s="1131">
        <v>0</v>
      </c>
      <c r="E8" s="1125">
        <v>0</v>
      </c>
      <c r="F8" s="1126">
        <v>0</v>
      </c>
      <c r="G8" s="1127">
        <v>0</v>
      </c>
      <c r="H8" s="1127">
        <v>0</v>
      </c>
      <c r="I8" s="1128">
        <v>0</v>
      </c>
      <c r="J8" s="1122">
        <v>0</v>
      </c>
      <c r="K8" s="1123">
        <v>0</v>
      </c>
      <c r="L8" s="1131">
        <v>0</v>
      </c>
      <c r="M8" s="1125">
        <v>0</v>
      </c>
      <c r="N8" s="1126">
        <v>15000</v>
      </c>
      <c r="O8" s="1127">
        <v>0.07</v>
      </c>
      <c r="P8" s="1129">
        <v>68500</v>
      </c>
      <c r="Q8" s="1132">
        <v>0.0513</v>
      </c>
    </row>
    <row r="9" spans="1:17" ht="15.75" customHeight="1">
      <c r="A9" s="1061" t="s">
        <v>286</v>
      </c>
      <c r="B9" s="1122">
        <v>0</v>
      </c>
      <c r="C9" s="1123">
        <v>0</v>
      </c>
      <c r="D9" s="1131">
        <v>0</v>
      </c>
      <c r="E9" s="1131">
        <v>0</v>
      </c>
      <c r="F9" s="1126">
        <v>0</v>
      </c>
      <c r="G9" s="1127">
        <v>0</v>
      </c>
      <c r="H9" s="1127">
        <v>0</v>
      </c>
      <c r="I9" s="1128">
        <v>0</v>
      </c>
      <c r="J9" s="1122">
        <v>0</v>
      </c>
      <c r="K9" s="1131">
        <v>0</v>
      </c>
      <c r="L9" s="1131">
        <v>0</v>
      </c>
      <c r="M9" s="1125">
        <v>0</v>
      </c>
      <c r="N9" s="1126">
        <v>20000</v>
      </c>
      <c r="O9" s="1127">
        <v>0.05</v>
      </c>
      <c r="P9" s="1129">
        <v>19000</v>
      </c>
      <c r="Q9" s="1132">
        <v>0.1107</v>
      </c>
    </row>
    <row r="10" spans="1:17" ht="15.75" customHeight="1">
      <c r="A10" s="1061" t="s">
        <v>287</v>
      </c>
      <c r="B10" s="1122">
        <v>0</v>
      </c>
      <c r="C10" s="1123">
        <v>0</v>
      </c>
      <c r="D10" s="1131">
        <v>0</v>
      </c>
      <c r="E10" s="1125">
        <v>0</v>
      </c>
      <c r="F10" s="1126">
        <v>0</v>
      </c>
      <c r="G10" s="1127">
        <v>0</v>
      </c>
      <c r="H10" s="1127">
        <v>0</v>
      </c>
      <c r="I10" s="1128">
        <v>0</v>
      </c>
      <c r="J10" s="1122">
        <v>0</v>
      </c>
      <c r="K10" s="1131">
        <v>0</v>
      </c>
      <c r="L10" s="1131">
        <v>0</v>
      </c>
      <c r="M10" s="1125">
        <v>0</v>
      </c>
      <c r="N10" s="1126">
        <v>0</v>
      </c>
      <c r="O10" s="1127">
        <v>0</v>
      </c>
      <c r="P10" s="1129">
        <v>11000</v>
      </c>
      <c r="Q10" s="1132">
        <v>0.0292</v>
      </c>
    </row>
    <row r="11" spans="1:17" ht="15.75" customHeight="1">
      <c r="A11" s="1061" t="s">
        <v>288</v>
      </c>
      <c r="B11" s="1122">
        <v>0</v>
      </c>
      <c r="C11" s="1123">
        <v>0</v>
      </c>
      <c r="D11" s="1131">
        <v>0</v>
      </c>
      <c r="E11" s="1125">
        <v>0</v>
      </c>
      <c r="F11" s="1127">
        <v>0</v>
      </c>
      <c r="G11" s="1127">
        <v>0</v>
      </c>
      <c r="H11" s="1127">
        <v>0</v>
      </c>
      <c r="I11" s="1128">
        <v>0</v>
      </c>
      <c r="J11" s="1122">
        <v>0</v>
      </c>
      <c r="K11" s="1131">
        <v>0</v>
      </c>
      <c r="L11" s="1131">
        <v>0</v>
      </c>
      <c r="M11" s="1125">
        <v>0</v>
      </c>
      <c r="N11" s="1126">
        <v>29500</v>
      </c>
      <c r="O11" s="1127">
        <v>0.0579</v>
      </c>
      <c r="P11" s="1129">
        <v>22500</v>
      </c>
      <c r="Q11" s="1132">
        <v>0.053</v>
      </c>
    </row>
    <row r="12" spans="1:17" ht="15.75" customHeight="1">
      <c r="A12" s="1061" t="s">
        <v>289</v>
      </c>
      <c r="B12" s="1122">
        <v>0</v>
      </c>
      <c r="C12" s="1123">
        <v>0</v>
      </c>
      <c r="D12" s="1131">
        <v>0</v>
      </c>
      <c r="E12" s="1125">
        <v>0</v>
      </c>
      <c r="F12" s="1127">
        <v>0</v>
      </c>
      <c r="G12" s="1127">
        <v>0</v>
      </c>
      <c r="H12" s="1127">
        <v>0</v>
      </c>
      <c r="I12" s="1128">
        <v>0</v>
      </c>
      <c r="J12" s="1122">
        <v>0</v>
      </c>
      <c r="K12" s="1131">
        <v>0</v>
      </c>
      <c r="L12" s="1131">
        <v>0</v>
      </c>
      <c r="M12" s="1125">
        <v>0</v>
      </c>
      <c r="N12" s="1126">
        <v>54000</v>
      </c>
      <c r="O12" s="1127">
        <v>0.6801</v>
      </c>
      <c r="P12" s="1129">
        <v>40000</v>
      </c>
      <c r="Q12" s="1132">
        <v>0.0114</v>
      </c>
    </row>
    <row r="13" spans="1:17" ht="15.75" customHeight="1">
      <c r="A13" s="1061" t="s">
        <v>290</v>
      </c>
      <c r="B13" s="1122">
        <v>0</v>
      </c>
      <c r="C13" s="1123">
        <v>0</v>
      </c>
      <c r="D13" s="1131">
        <v>0</v>
      </c>
      <c r="E13" s="1125">
        <v>0</v>
      </c>
      <c r="F13" s="1127">
        <v>0</v>
      </c>
      <c r="G13" s="1127">
        <v>0</v>
      </c>
      <c r="H13" s="1127">
        <v>0</v>
      </c>
      <c r="I13" s="1128">
        <v>0</v>
      </c>
      <c r="J13" s="1122">
        <v>0</v>
      </c>
      <c r="K13" s="1131">
        <v>0</v>
      </c>
      <c r="L13" s="1131">
        <v>0</v>
      </c>
      <c r="M13" s="1125">
        <v>0</v>
      </c>
      <c r="N13" s="1126">
        <v>58500</v>
      </c>
      <c r="O13" s="1127">
        <v>0.3898</v>
      </c>
      <c r="P13" s="1129">
        <v>9750</v>
      </c>
      <c r="Q13" s="1132">
        <v>0.1726</v>
      </c>
    </row>
    <row r="14" spans="1:17" ht="15.75" customHeight="1">
      <c r="A14" s="1061" t="s">
        <v>291</v>
      </c>
      <c r="B14" s="1122">
        <v>0</v>
      </c>
      <c r="C14" s="1123">
        <v>0</v>
      </c>
      <c r="D14" s="1131">
        <v>0</v>
      </c>
      <c r="E14" s="1125">
        <v>0</v>
      </c>
      <c r="F14" s="1127">
        <v>0</v>
      </c>
      <c r="G14" s="1127">
        <v>0</v>
      </c>
      <c r="H14" s="1127">
        <v>0</v>
      </c>
      <c r="I14" s="1128">
        <v>0</v>
      </c>
      <c r="J14" s="1122">
        <v>0</v>
      </c>
      <c r="K14" s="1131">
        <v>0</v>
      </c>
      <c r="L14" s="1131">
        <v>0</v>
      </c>
      <c r="M14" s="1125">
        <v>0</v>
      </c>
      <c r="N14" s="1126">
        <v>93000</v>
      </c>
      <c r="O14" s="1127">
        <v>0.18154677419354842</v>
      </c>
      <c r="P14" s="1129">
        <v>850</v>
      </c>
      <c r="Q14" s="1132">
        <v>0.3983</v>
      </c>
    </row>
    <row r="15" spans="1:17" ht="15.75" customHeight="1">
      <c r="A15" s="1061" t="s">
        <v>292</v>
      </c>
      <c r="B15" s="1133">
        <v>0</v>
      </c>
      <c r="C15" s="1123">
        <v>0</v>
      </c>
      <c r="D15" s="1131">
        <v>0</v>
      </c>
      <c r="E15" s="1125">
        <v>0</v>
      </c>
      <c r="F15" s="1127">
        <v>0</v>
      </c>
      <c r="G15" s="1127">
        <v>0</v>
      </c>
      <c r="H15" s="1127"/>
      <c r="I15" s="1128"/>
      <c r="J15" s="1134">
        <v>0</v>
      </c>
      <c r="K15" s="1135">
        <v>0</v>
      </c>
      <c r="L15" s="1131">
        <v>0</v>
      </c>
      <c r="M15" s="1125">
        <v>0</v>
      </c>
      <c r="N15" s="1126">
        <v>78000</v>
      </c>
      <c r="O15" s="1127">
        <v>0.08</v>
      </c>
      <c r="P15" s="1136"/>
      <c r="Q15" s="1132"/>
    </row>
    <row r="16" spans="1:17" ht="15.75" customHeight="1">
      <c r="A16" s="1061" t="s">
        <v>293</v>
      </c>
      <c r="B16" s="1133">
        <v>0</v>
      </c>
      <c r="C16" s="1123">
        <v>0</v>
      </c>
      <c r="D16" s="1137">
        <v>0</v>
      </c>
      <c r="E16" s="1125">
        <v>0</v>
      </c>
      <c r="F16" s="1126">
        <v>0</v>
      </c>
      <c r="G16" s="1127">
        <v>0</v>
      </c>
      <c r="H16" s="1127"/>
      <c r="I16" s="1128"/>
      <c r="J16" s="1138">
        <v>0</v>
      </c>
      <c r="K16" s="1139">
        <v>0</v>
      </c>
      <c r="L16" s="1131">
        <v>0</v>
      </c>
      <c r="M16" s="1125">
        <v>0</v>
      </c>
      <c r="N16" s="1126">
        <v>78000</v>
      </c>
      <c r="O16" s="1127">
        <v>0.0459</v>
      </c>
      <c r="P16" s="1136"/>
      <c r="Q16" s="1132"/>
    </row>
    <row r="17" spans="1:17" ht="15.75" customHeight="1">
      <c r="A17" s="1061" t="s">
        <v>294</v>
      </c>
      <c r="B17" s="1133">
        <v>0</v>
      </c>
      <c r="C17" s="1123">
        <v>0</v>
      </c>
      <c r="D17" s="1137">
        <v>0</v>
      </c>
      <c r="E17" s="1125">
        <v>0</v>
      </c>
      <c r="F17" s="1126">
        <v>0</v>
      </c>
      <c r="G17" s="1127">
        <v>0</v>
      </c>
      <c r="H17" s="1127"/>
      <c r="I17" s="1128"/>
      <c r="J17" s="1138">
        <v>0</v>
      </c>
      <c r="K17" s="1139">
        <v>0</v>
      </c>
      <c r="L17" s="1131">
        <v>0</v>
      </c>
      <c r="M17" s="1125">
        <v>0</v>
      </c>
      <c r="N17" s="1126">
        <v>97500</v>
      </c>
      <c r="O17" s="1127">
        <v>0.041</v>
      </c>
      <c r="P17" s="1136"/>
      <c r="Q17" s="1132"/>
    </row>
    <row r="18" spans="1:17" ht="15.75" customHeight="1">
      <c r="A18" s="1058" t="s">
        <v>295</v>
      </c>
      <c r="B18" s="1122">
        <v>0</v>
      </c>
      <c r="C18" s="1140">
        <v>0</v>
      </c>
      <c r="D18" s="1137">
        <v>0</v>
      </c>
      <c r="E18" s="1125">
        <v>0</v>
      </c>
      <c r="F18" s="1141"/>
      <c r="G18" s="1142">
        <v>0</v>
      </c>
      <c r="H18" s="1127"/>
      <c r="I18" s="1128"/>
      <c r="J18" s="1138">
        <v>0</v>
      </c>
      <c r="K18" s="1139">
        <v>0</v>
      </c>
      <c r="L18" s="1143">
        <v>0</v>
      </c>
      <c r="M18" s="1125">
        <v>0</v>
      </c>
      <c r="N18" s="1126">
        <v>79000</v>
      </c>
      <c r="O18" s="1144">
        <v>0.02</v>
      </c>
      <c r="P18" s="1145"/>
      <c r="Q18" s="1146"/>
    </row>
    <row r="19" spans="1:17" ht="15.75" customHeight="1" thickBot="1">
      <c r="A19" s="1114" t="s">
        <v>588</v>
      </c>
      <c r="B19" s="1147">
        <v>743.74</v>
      </c>
      <c r="C19" s="1148">
        <v>9.18</v>
      </c>
      <c r="D19" s="1149">
        <v>0</v>
      </c>
      <c r="E19" s="1150">
        <v>0</v>
      </c>
      <c r="F19" s="1151">
        <v>0</v>
      </c>
      <c r="G19" s="1152">
        <v>0</v>
      </c>
      <c r="H19" s="1153">
        <f>SUM(H7:H18)</f>
        <v>0</v>
      </c>
      <c r="I19" s="1154"/>
      <c r="J19" s="1147">
        <v>0</v>
      </c>
      <c r="K19" s="1148">
        <v>0</v>
      </c>
      <c r="L19" s="1149">
        <v>0</v>
      </c>
      <c r="M19" s="1150">
        <v>0</v>
      </c>
      <c r="N19" s="1155">
        <v>602500</v>
      </c>
      <c r="O19" s="1152">
        <v>0.16</v>
      </c>
      <c r="P19" s="1156">
        <f>SUM(P7:P18)</f>
        <v>271100</v>
      </c>
      <c r="Q19" s="1157"/>
    </row>
    <row r="20" spans="1:9" ht="15.75" customHeight="1" thickTop="1">
      <c r="A20" s="97" t="s">
        <v>1269</v>
      </c>
      <c r="B20" s="1158"/>
      <c r="C20" s="1158"/>
      <c r="D20" s="1158"/>
      <c r="E20" s="1158"/>
      <c r="F20" s="1158"/>
      <c r="G20" s="1158"/>
      <c r="H20" s="1158"/>
      <c r="I20" s="1158"/>
    </row>
    <row r="21" ht="15.75" customHeight="1">
      <c r="A21" s="97"/>
    </row>
    <row r="26" spans="2:4" ht="12.75">
      <c r="B26" s="1159"/>
      <c r="C26" s="1159"/>
      <c r="D26" s="1159"/>
    </row>
  </sheetData>
  <sheetProtection/>
  <mergeCells count="14">
    <mergeCell ref="F5:G5"/>
    <mergeCell ref="H5:I5"/>
    <mergeCell ref="J5:K5"/>
    <mergeCell ref="L5:M5"/>
    <mergeCell ref="N5:O5"/>
    <mergeCell ref="P5:Q5"/>
    <mergeCell ref="A1:Q1"/>
    <mergeCell ref="A2:Q2"/>
    <mergeCell ref="A3:Q3"/>
    <mergeCell ref="B4:I4"/>
    <mergeCell ref="J4:Q4"/>
    <mergeCell ref="A5:A6"/>
    <mergeCell ref="B5:C5"/>
    <mergeCell ref="D5:E5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2.00390625" style="1161" customWidth="1"/>
    <col min="2" max="2" width="15.57421875" style="1161" customWidth="1"/>
    <col min="3" max="3" width="16.28125" style="1161" customWidth="1"/>
    <col min="4" max="4" width="16.57421875" style="1161" customWidth="1"/>
    <col min="5" max="5" width="17.00390625" style="1161" customWidth="1"/>
    <col min="6" max="6" width="15.140625" style="1161" customWidth="1"/>
    <col min="7" max="16384" width="9.140625" style="1161" customWidth="1"/>
  </cols>
  <sheetData>
    <row r="1" spans="1:5" ht="12.75">
      <c r="A1" s="1731" t="s">
        <v>1273</v>
      </c>
      <c r="B1" s="1731"/>
      <c r="C1" s="1731"/>
      <c r="D1" s="1731"/>
      <c r="E1" s="1731"/>
    </row>
    <row r="2" spans="1:5" ht="12.75" customHeight="1">
      <c r="A2" s="1732" t="s">
        <v>1274</v>
      </c>
      <c r="B2" s="1732"/>
      <c r="C2" s="1732"/>
      <c r="D2" s="1732"/>
      <c r="E2" s="1732"/>
    </row>
    <row r="3" spans="1:2" ht="12.75" customHeight="1" hidden="1">
      <c r="A3" s="632" t="s">
        <v>1275</v>
      </c>
      <c r="B3" s="632"/>
    </row>
    <row r="4" spans="1:6" ht="12.75" customHeight="1" thickBot="1">
      <c r="A4" s="1733" t="s">
        <v>434</v>
      </c>
      <c r="B4" s="1733"/>
      <c r="C4" s="1733"/>
      <c r="D4" s="1733"/>
      <c r="E4" s="1733"/>
      <c r="F4" s="1733"/>
    </row>
    <row r="5" spans="1:6" ht="21.75" customHeight="1" thickTop="1">
      <c r="A5" s="1734" t="s">
        <v>1261</v>
      </c>
      <c r="B5" s="1164" t="s">
        <v>1129</v>
      </c>
      <c r="C5" s="1164" t="s">
        <v>1128</v>
      </c>
      <c r="D5" s="1164" t="s">
        <v>61</v>
      </c>
      <c r="E5" s="1164" t="s">
        <v>62</v>
      </c>
      <c r="F5" s="1165" t="s">
        <v>63</v>
      </c>
    </row>
    <row r="6" spans="1:6" ht="17.25" customHeight="1">
      <c r="A6" s="1722"/>
      <c r="B6" s="1090" t="s">
        <v>375</v>
      </c>
      <c r="C6" s="1090" t="s">
        <v>375</v>
      </c>
      <c r="D6" s="1090" t="s">
        <v>375</v>
      </c>
      <c r="E6" s="1038" t="s">
        <v>375</v>
      </c>
      <c r="F6" s="1166" t="s">
        <v>375</v>
      </c>
    </row>
    <row r="7" spans="1:6" ht="15" customHeight="1">
      <c r="A7" s="211" t="s">
        <v>284</v>
      </c>
      <c r="B7" s="1167">
        <v>2950</v>
      </c>
      <c r="C7" s="1168">
        <v>3935.92</v>
      </c>
      <c r="D7" s="1169">
        <v>0</v>
      </c>
      <c r="E7" s="1170">
        <v>0</v>
      </c>
      <c r="F7" s="1171">
        <v>0</v>
      </c>
    </row>
    <row r="8" spans="1:6" ht="15" customHeight="1">
      <c r="A8" s="211" t="s">
        <v>285</v>
      </c>
      <c r="B8" s="1169">
        <v>0</v>
      </c>
      <c r="C8" s="1168">
        <v>203.64</v>
      </c>
      <c r="D8" s="1169">
        <v>0</v>
      </c>
      <c r="E8" s="1170">
        <v>0</v>
      </c>
      <c r="F8" s="1172">
        <v>0</v>
      </c>
    </row>
    <row r="9" spans="1:6" ht="15" customHeight="1">
      <c r="A9" s="211" t="s">
        <v>286</v>
      </c>
      <c r="B9" s="1169">
        <v>17892.4</v>
      </c>
      <c r="C9" s="1168">
        <v>69.6</v>
      </c>
      <c r="D9" s="1169">
        <v>0</v>
      </c>
      <c r="E9" s="1170">
        <v>0</v>
      </c>
      <c r="F9" s="1172">
        <v>0</v>
      </c>
    </row>
    <row r="10" spans="1:6" ht="15" customHeight="1">
      <c r="A10" s="211" t="s">
        <v>287</v>
      </c>
      <c r="B10" s="1169">
        <v>30968</v>
      </c>
      <c r="C10" s="1168">
        <v>2.88</v>
      </c>
      <c r="D10" s="1169">
        <v>0</v>
      </c>
      <c r="E10" s="1170">
        <v>0</v>
      </c>
      <c r="F10" s="1172">
        <v>0</v>
      </c>
    </row>
    <row r="11" spans="1:6" ht="15" customHeight="1">
      <c r="A11" s="211" t="s">
        <v>288</v>
      </c>
      <c r="B11" s="1169">
        <v>29865.26</v>
      </c>
      <c r="C11" s="1168">
        <v>0</v>
      </c>
      <c r="D11" s="1167">
        <v>0</v>
      </c>
      <c r="E11" s="1170">
        <v>0</v>
      </c>
      <c r="F11" s="1172">
        <v>0</v>
      </c>
    </row>
    <row r="12" spans="1:6" ht="15" customHeight="1">
      <c r="A12" s="211" t="s">
        <v>289</v>
      </c>
      <c r="B12" s="1169">
        <v>40038.26</v>
      </c>
      <c r="C12" s="1168">
        <v>36</v>
      </c>
      <c r="D12" s="1169">
        <v>1586.4</v>
      </c>
      <c r="E12" s="1168">
        <v>0</v>
      </c>
      <c r="F12" s="1172">
        <v>0</v>
      </c>
    </row>
    <row r="13" spans="1:6" ht="15" customHeight="1">
      <c r="A13" s="211" t="s">
        <v>290</v>
      </c>
      <c r="B13" s="1169">
        <v>14924.88</v>
      </c>
      <c r="C13" s="1168">
        <v>45</v>
      </c>
      <c r="D13" s="1169">
        <v>1802.4</v>
      </c>
      <c r="E13" s="1168">
        <v>0</v>
      </c>
      <c r="F13" s="1172">
        <f>210000000/1000000</f>
        <v>210</v>
      </c>
    </row>
    <row r="14" spans="1:6" ht="15" customHeight="1">
      <c r="A14" s="211" t="s">
        <v>291</v>
      </c>
      <c r="B14" s="1169">
        <v>19473.1</v>
      </c>
      <c r="C14" s="1168">
        <v>54</v>
      </c>
      <c r="D14" s="1169">
        <v>13170</v>
      </c>
      <c r="E14" s="1168">
        <v>0</v>
      </c>
      <c r="F14" s="1173">
        <v>1510</v>
      </c>
    </row>
    <row r="15" spans="1:6" ht="15" customHeight="1">
      <c r="A15" s="211" t="s">
        <v>292</v>
      </c>
      <c r="B15" s="1169">
        <v>15559.85</v>
      </c>
      <c r="C15" s="1174">
        <v>27</v>
      </c>
      <c r="D15" s="1169">
        <v>15664.24612</v>
      </c>
      <c r="E15" s="1168">
        <v>0</v>
      </c>
      <c r="F15" s="1173"/>
    </row>
    <row r="16" spans="1:6" ht="15" customHeight="1">
      <c r="A16" s="211" t="s">
        <v>293</v>
      </c>
      <c r="B16" s="1169">
        <v>15101.14</v>
      </c>
      <c r="C16" s="1174">
        <v>0</v>
      </c>
      <c r="D16" s="1169">
        <v>20988.8</v>
      </c>
      <c r="E16" s="1168">
        <v>0</v>
      </c>
      <c r="F16" s="1173"/>
    </row>
    <row r="17" spans="1:6" ht="15" customHeight="1">
      <c r="A17" s="211" t="s">
        <v>294</v>
      </c>
      <c r="B17" s="1169">
        <v>18952</v>
      </c>
      <c r="C17" s="1168">
        <v>1200</v>
      </c>
      <c r="D17" s="1169">
        <v>985.1</v>
      </c>
      <c r="E17" s="1168">
        <v>0</v>
      </c>
      <c r="F17" s="1173"/>
    </row>
    <row r="18" spans="1:6" ht="15" customHeight="1">
      <c r="A18" s="1175" t="s">
        <v>295</v>
      </c>
      <c r="B18" s="1176">
        <v>10949.11</v>
      </c>
      <c r="C18" s="1177">
        <v>0</v>
      </c>
      <c r="D18" s="1178">
        <v>780.6</v>
      </c>
      <c r="E18" s="1177">
        <v>0</v>
      </c>
      <c r="F18" s="1179"/>
    </row>
    <row r="19" spans="1:6" s="1185" customFormat="1" ht="15.75" customHeight="1" thickBot="1">
      <c r="A19" s="1180" t="s">
        <v>588</v>
      </c>
      <c r="B19" s="1181">
        <v>216674</v>
      </c>
      <c r="C19" s="1182">
        <v>5574.04</v>
      </c>
      <c r="D19" s="1181">
        <v>54977.54612</v>
      </c>
      <c r="E19" s="1183">
        <v>0</v>
      </c>
      <c r="F19" s="1184">
        <f>SUM(F7:F18)</f>
        <v>1720</v>
      </c>
    </row>
    <row r="20" spans="1:2" s="1186" customFormat="1" ht="15" customHeight="1" thickTop="1">
      <c r="A20" s="97"/>
      <c r="B20" s="97"/>
    </row>
    <row r="21" spans="1:2" s="1186" customFormat="1" ht="15" customHeight="1">
      <c r="A21" s="97"/>
      <c r="B21" s="97"/>
    </row>
    <row r="22" spans="1:3" s="1186" customFormat="1" ht="15" customHeight="1">
      <c r="A22" s="1731" t="s">
        <v>1276</v>
      </c>
      <c r="B22" s="1731"/>
      <c r="C22" s="1160"/>
    </row>
    <row r="23" spans="1:3" s="1186" customFormat="1" ht="15" customHeight="1">
      <c r="A23" s="1732" t="s">
        <v>18</v>
      </c>
      <c r="B23" s="1732"/>
      <c r="C23" s="1162"/>
    </row>
    <row r="24" spans="1:2" s="1186" customFormat="1" ht="12.75">
      <c r="A24" s="632"/>
      <c r="B24" s="1187" t="s">
        <v>434</v>
      </c>
    </row>
    <row r="25" spans="1:2" s="1186" customFormat="1" ht="3" customHeight="1" thickBot="1">
      <c r="A25" s="632"/>
      <c r="B25" s="1187"/>
    </row>
    <row r="26" spans="1:2" ht="13.5" thickTop="1">
      <c r="A26" s="1163" t="s">
        <v>1261</v>
      </c>
      <c r="B26" s="1188" t="s">
        <v>63</v>
      </c>
    </row>
    <row r="27" spans="1:2" ht="18.75" customHeight="1">
      <c r="A27" s="1088"/>
      <c r="B27" s="1189" t="s">
        <v>375</v>
      </c>
    </row>
    <row r="28" spans="1:2" ht="12.75">
      <c r="A28" s="211" t="s">
        <v>1249</v>
      </c>
      <c r="B28" s="1190" t="s">
        <v>382</v>
      </c>
    </row>
    <row r="29" spans="1:2" ht="21.75" customHeight="1">
      <c r="A29" s="211" t="s">
        <v>1248</v>
      </c>
      <c r="B29" s="1132">
        <v>20000</v>
      </c>
    </row>
    <row r="30" spans="1:2" ht="12.75">
      <c r="A30" s="211" t="s">
        <v>1247</v>
      </c>
      <c r="B30" s="1132">
        <v>20000</v>
      </c>
    </row>
    <row r="31" spans="1:2" ht="15.75" customHeight="1">
      <c r="A31" s="211" t="s">
        <v>1246</v>
      </c>
      <c r="B31" s="1191" t="s">
        <v>382</v>
      </c>
    </row>
    <row r="32" spans="1:2" ht="15.75" customHeight="1">
      <c r="A32" s="211" t="s">
        <v>1245</v>
      </c>
      <c r="B32" s="1132">
        <v>15000</v>
      </c>
    </row>
    <row r="33" spans="1:2" ht="15.75" customHeight="1">
      <c r="A33" s="211" t="s">
        <v>1244</v>
      </c>
      <c r="B33" s="1132">
        <v>20000</v>
      </c>
    </row>
    <row r="34" spans="1:2" ht="15.75" customHeight="1">
      <c r="A34" s="211" t="s">
        <v>1255</v>
      </c>
      <c r="B34" s="1190">
        <v>5000</v>
      </c>
    </row>
    <row r="35" spans="1:2" ht="15.75" customHeight="1">
      <c r="A35" s="211" t="s">
        <v>1242</v>
      </c>
      <c r="B35" s="1132">
        <v>5000</v>
      </c>
    </row>
    <row r="36" spans="1:2" ht="15.75" customHeight="1">
      <c r="A36" s="211" t="s">
        <v>1254</v>
      </c>
      <c r="B36" s="1132"/>
    </row>
    <row r="37" spans="1:2" ht="15.75" customHeight="1">
      <c r="A37" s="211" t="s">
        <v>1253</v>
      </c>
      <c r="B37" s="1132"/>
    </row>
    <row r="38" spans="1:2" ht="15.75" customHeight="1">
      <c r="A38" s="211" t="s">
        <v>1252</v>
      </c>
      <c r="B38" s="1132"/>
    </row>
    <row r="39" spans="1:2" ht="15.75" customHeight="1">
      <c r="A39" s="1175" t="s">
        <v>1251</v>
      </c>
      <c r="B39" s="1146"/>
    </row>
    <row r="40" spans="1:2" ht="15.75" customHeight="1" thickBot="1">
      <c r="A40" s="1180" t="s">
        <v>588</v>
      </c>
      <c r="B40" s="1192">
        <f>SUM(B28:B39)</f>
        <v>85000</v>
      </c>
    </row>
    <row r="41" ht="15.75" customHeight="1" thickTop="1"/>
    <row r="42" ht="15.75" customHeight="1"/>
  </sheetData>
  <sheetProtection/>
  <mergeCells count="6">
    <mergeCell ref="A1:E1"/>
    <mergeCell ref="A2:E2"/>
    <mergeCell ref="A4:F4"/>
    <mergeCell ref="A5:A6"/>
    <mergeCell ref="A22:B22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5.7109375" style="1197" customWidth="1"/>
    <col min="2" max="2" width="14.28125" style="1197" customWidth="1"/>
    <col min="3" max="3" width="10.7109375" style="1194" customWidth="1"/>
    <col min="4" max="4" width="14.140625" style="1194" customWidth="1"/>
    <col min="5" max="6" width="13.421875" style="1194" customWidth="1"/>
    <col min="7" max="7" width="15.7109375" style="1194" customWidth="1"/>
    <col min="8" max="8" width="13.421875" style="1194" customWidth="1"/>
    <col min="9" max="9" width="14.421875" style="1194" customWidth="1"/>
    <col min="10" max="10" width="10.00390625" style="1194" customWidth="1"/>
    <col min="11" max="16384" width="9.140625" style="1194" customWidth="1"/>
  </cols>
  <sheetData>
    <row r="1" spans="1:10" ht="12.75">
      <c r="A1" s="1193"/>
      <c r="B1" s="1715" t="s">
        <v>1277</v>
      </c>
      <c r="C1" s="1715"/>
      <c r="D1" s="1715"/>
      <c r="E1" s="1715"/>
      <c r="F1" s="1715"/>
      <c r="G1" s="1715"/>
      <c r="H1" s="1715"/>
      <c r="I1" s="1715"/>
      <c r="J1" s="1715"/>
    </row>
    <row r="2" spans="1:10" ht="15.75" customHeight="1">
      <c r="A2" s="1193"/>
      <c r="B2" s="1715" t="s">
        <v>1278</v>
      </c>
      <c r="C2" s="1715"/>
      <c r="D2" s="1715"/>
      <c r="E2" s="1715"/>
      <c r="F2" s="1715"/>
      <c r="G2" s="1715"/>
      <c r="H2" s="1715"/>
      <c r="I2" s="1715"/>
      <c r="J2" s="1715"/>
    </row>
    <row r="3" spans="1:6" ht="12.75" hidden="1">
      <c r="A3" s="1085"/>
      <c r="B3" s="1085"/>
      <c r="C3" s="1195"/>
      <c r="D3" s="1196"/>
      <c r="E3" s="1196"/>
      <c r="F3" s="1196"/>
    </row>
    <row r="4" spans="2:10" ht="13.5" customHeight="1" thickBot="1">
      <c r="B4" s="1735" t="s">
        <v>1279</v>
      </c>
      <c r="C4" s="1735"/>
      <c r="D4" s="1735"/>
      <c r="E4" s="1735"/>
      <c r="F4" s="1735"/>
      <c r="G4" s="1735"/>
      <c r="H4" s="1735"/>
      <c r="I4" s="1735"/>
      <c r="J4" s="1735"/>
    </row>
    <row r="5" spans="2:10" ht="13.5" thickTop="1">
      <c r="B5" s="1736" t="s">
        <v>1261</v>
      </c>
      <c r="C5" s="1738" t="s">
        <v>1280</v>
      </c>
      <c r="D5" s="1738"/>
      <c r="E5" s="1738"/>
      <c r="F5" s="1739"/>
      <c r="G5" s="1740" t="s">
        <v>1281</v>
      </c>
      <c r="H5" s="1741"/>
      <c r="I5" s="1741"/>
      <c r="J5" s="1742"/>
    </row>
    <row r="6" spans="2:10" ht="12.75">
      <c r="B6" s="1737"/>
      <c r="C6" s="1198" t="s">
        <v>1128</v>
      </c>
      <c r="D6" s="1199" t="s">
        <v>61</v>
      </c>
      <c r="E6" s="1200" t="s">
        <v>62</v>
      </c>
      <c r="F6" s="1201" t="s">
        <v>63</v>
      </c>
      <c r="G6" s="1198" t="s">
        <v>1128</v>
      </c>
      <c r="H6" s="1199" t="s">
        <v>61</v>
      </c>
      <c r="I6" s="1200" t="s">
        <v>62</v>
      </c>
      <c r="J6" s="1202" t="s">
        <v>63</v>
      </c>
    </row>
    <row r="7" spans="2:10" ht="12.75">
      <c r="B7" s="1203" t="s">
        <v>284</v>
      </c>
      <c r="C7" s="1204">
        <v>3.98</v>
      </c>
      <c r="D7" s="1204">
        <v>0.18</v>
      </c>
      <c r="E7" s="1205">
        <v>0.25</v>
      </c>
      <c r="F7" s="1206">
        <v>0.0044</v>
      </c>
      <c r="G7" s="1207" t="s">
        <v>382</v>
      </c>
      <c r="H7" s="1208" t="s">
        <v>382</v>
      </c>
      <c r="I7" s="1209" t="s">
        <v>382</v>
      </c>
      <c r="J7" s="1210" t="s">
        <v>382</v>
      </c>
    </row>
    <row r="8" spans="2:10" ht="12.75">
      <c r="B8" s="1211" t="s">
        <v>285</v>
      </c>
      <c r="C8" s="1212">
        <v>2.28</v>
      </c>
      <c r="D8" s="1212">
        <v>0.1463</v>
      </c>
      <c r="E8" s="1213">
        <v>0.14</v>
      </c>
      <c r="F8" s="1214">
        <v>0.0656</v>
      </c>
      <c r="G8" s="1215">
        <v>4.46</v>
      </c>
      <c r="H8" s="1216">
        <v>1.16</v>
      </c>
      <c r="I8" s="1213">
        <v>1</v>
      </c>
      <c r="J8" s="1217">
        <v>0.54</v>
      </c>
    </row>
    <row r="9" spans="2:10" ht="12.75">
      <c r="B9" s="1211" t="s">
        <v>286</v>
      </c>
      <c r="C9" s="1212">
        <v>1.82</v>
      </c>
      <c r="D9" s="1212">
        <v>0.31</v>
      </c>
      <c r="E9" s="1213">
        <v>0.07</v>
      </c>
      <c r="F9" s="1214">
        <v>0.9267</v>
      </c>
      <c r="G9" s="1215">
        <v>4.43</v>
      </c>
      <c r="H9" s="1216">
        <v>0.93</v>
      </c>
      <c r="I9" s="1213">
        <v>0.79</v>
      </c>
      <c r="J9" s="1217">
        <v>0.9349</v>
      </c>
    </row>
    <row r="10" spans="2:10" ht="12.75">
      <c r="B10" s="1211" t="s">
        <v>287</v>
      </c>
      <c r="C10" s="1212">
        <v>0.97</v>
      </c>
      <c r="D10" s="1212">
        <v>0.60496</v>
      </c>
      <c r="E10" s="1213">
        <v>0.03</v>
      </c>
      <c r="F10" s="1214">
        <v>0.5235</v>
      </c>
      <c r="G10" s="1215">
        <v>3.27</v>
      </c>
      <c r="H10" s="1216">
        <v>1.4799466666666667</v>
      </c>
      <c r="I10" s="1213">
        <v>0.5</v>
      </c>
      <c r="J10" s="1217">
        <v>0.8726</v>
      </c>
    </row>
    <row r="11" spans="2:10" ht="12.75">
      <c r="B11" s="1211" t="s">
        <v>288</v>
      </c>
      <c r="C11" s="1212">
        <v>0.8</v>
      </c>
      <c r="D11" s="1212">
        <v>0.74</v>
      </c>
      <c r="E11" s="1213">
        <v>0.08</v>
      </c>
      <c r="F11" s="1218">
        <v>0.128</v>
      </c>
      <c r="G11" s="1215">
        <v>2.68</v>
      </c>
      <c r="H11" s="1216">
        <v>2.11</v>
      </c>
      <c r="I11" s="1213">
        <v>0.75</v>
      </c>
      <c r="J11" s="1210">
        <v>0.5803</v>
      </c>
    </row>
    <row r="12" spans="2:10" ht="12.75">
      <c r="B12" s="1211" t="s">
        <v>289</v>
      </c>
      <c r="C12" s="1212">
        <v>0.7</v>
      </c>
      <c r="D12" s="1212">
        <v>1.52</v>
      </c>
      <c r="E12" s="1213">
        <v>0.47</v>
      </c>
      <c r="F12" s="1218">
        <v>0.1551</v>
      </c>
      <c r="G12" s="1215">
        <v>3.03</v>
      </c>
      <c r="H12" s="1216">
        <v>2.26</v>
      </c>
      <c r="I12" s="1213">
        <v>1.06</v>
      </c>
      <c r="J12" s="1210">
        <v>0.369</v>
      </c>
    </row>
    <row r="13" spans="2:10" ht="12.75">
      <c r="B13" s="1211" t="s">
        <v>290</v>
      </c>
      <c r="C13" s="1212">
        <v>0.61</v>
      </c>
      <c r="D13" s="1212">
        <v>1.9281166666666665</v>
      </c>
      <c r="E13" s="1219">
        <v>0.234</v>
      </c>
      <c r="F13" s="1220">
        <v>0.7409</v>
      </c>
      <c r="G13" s="1215" t="s">
        <v>382</v>
      </c>
      <c r="H13" s="1221" t="s">
        <v>382</v>
      </c>
      <c r="I13" s="1222" t="s">
        <v>382</v>
      </c>
      <c r="J13" s="1210" t="s">
        <v>382</v>
      </c>
    </row>
    <row r="14" spans="2:10" ht="12.75">
      <c r="B14" s="1211" t="s">
        <v>291</v>
      </c>
      <c r="C14" s="1212">
        <v>0.97</v>
      </c>
      <c r="D14" s="1212">
        <v>4.02</v>
      </c>
      <c r="E14" s="1223">
        <v>0.08</v>
      </c>
      <c r="F14" s="1224">
        <v>1.1286</v>
      </c>
      <c r="G14" s="1225">
        <v>2.41</v>
      </c>
      <c r="H14" s="1221">
        <v>4.03</v>
      </c>
      <c r="I14" s="1226">
        <v>0.83</v>
      </c>
      <c r="J14" s="1210">
        <v>1.3759</v>
      </c>
    </row>
    <row r="15" spans="2:10" ht="12.75">
      <c r="B15" s="1211" t="s">
        <v>292</v>
      </c>
      <c r="C15" s="1212">
        <v>1.09</v>
      </c>
      <c r="D15" s="1212">
        <v>3.4946865983623683</v>
      </c>
      <c r="E15" s="1219">
        <v>0.06</v>
      </c>
      <c r="F15" s="1214"/>
      <c r="G15" s="1215">
        <v>2.65</v>
      </c>
      <c r="H15" s="1221">
        <v>4.04</v>
      </c>
      <c r="I15" s="1213">
        <v>0.68</v>
      </c>
      <c r="J15" s="1210"/>
    </row>
    <row r="16" spans="2:10" ht="12.75">
      <c r="B16" s="1211" t="s">
        <v>293</v>
      </c>
      <c r="C16" s="1212">
        <v>0.83</v>
      </c>
      <c r="D16" s="1212">
        <v>4.46</v>
      </c>
      <c r="E16" s="1223">
        <v>0.04</v>
      </c>
      <c r="F16" s="1227"/>
      <c r="G16" s="1225" t="s">
        <v>382</v>
      </c>
      <c r="H16" s="1221">
        <v>4.12</v>
      </c>
      <c r="I16" s="1213">
        <v>0.64</v>
      </c>
      <c r="J16" s="1210"/>
    </row>
    <row r="17" spans="2:10" ht="12.75">
      <c r="B17" s="1211" t="s">
        <v>294</v>
      </c>
      <c r="C17" s="1212">
        <v>1.34</v>
      </c>
      <c r="D17" s="1212">
        <v>2.67</v>
      </c>
      <c r="E17" s="1213">
        <v>0.13</v>
      </c>
      <c r="F17" s="1214"/>
      <c r="G17" s="1215">
        <v>3.44</v>
      </c>
      <c r="H17" s="1221" t="s">
        <v>382</v>
      </c>
      <c r="I17" s="1222" t="s">
        <v>382</v>
      </c>
      <c r="J17" s="1210"/>
    </row>
    <row r="18" spans="2:10" ht="12.75">
      <c r="B18" s="1228" t="s">
        <v>295</v>
      </c>
      <c r="C18" s="1229">
        <v>1.15</v>
      </c>
      <c r="D18" s="1229">
        <v>1.19</v>
      </c>
      <c r="E18" s="1230">
        <v>0.02</v>
      </c>
      <c r="F18" s="1231"/>
      <c r="G18" s="1232">
        <v>2.72</v>
      </c>
      <c r="H18" s="1233">
        <v>2.71</v>
      </c>
      <c r="I18" s="1234">
        <v>0.72</v>
      </c>
      <c r="J18" s="1210"/>
    </row>
    <row r="19" spans="2:10" ht="15.75" customHeight="1" thickBot="1">
      <c r="B19" s="1235" t="s">
        <v>1282</v>
      </c>
      <c r="C19" s="1236">
        <v>1.31</v>
      </c>
      <c r="D19" s="1237">
        <v>1.74</v>
      </c>
      <c r="E19" s="1238">
        <v>0.1327766719972371</v>
      </c>
      <c r="F19" s="1239"/>
      <c r="G19" s="1237">
        <v>2.94</v>
      </c>
      <c r="H19" s="1237">
        <v>2.69</v>
      </c>
      <c r="I19" s="1238">
        <v>0.7614812880000341</v>
      </c>
      <c r="J19" s="1240"/>
    </row>
    <row r="20" ht="12.75" thickTop="1">
      <c r="J20" s="1241"/>
    </row>
    <row r="21" ht="12">
      <c r="J21" s="1241"/>
    </row>
    <row r="22" spans="4:6" ht="15.75">
      <c r="D22" s="1242"/>
      <c r="E22" s="1243"/>
      <c r="F22" s="1243"/>
    </row>
    <row r="23" spans="4:6" ht="15.75">
      <c r="D23" s="1244"/>
      <c r="E23" s="1245"/>
      <c r="F23" s="1245"/>
    </row>
    <row r="24" spans="4:6" ht="15.75">
      <c r="D24" s="1244"/>
      <c r="E24" s="1245"/>
      <c r="F24" s="1245"/>
    </row>
    <row r="25" spans="4:6" ht="15.75">
      <c r="D25" s="1244"/>
      <c r="E25" s="1245"/>
      <c r="F25" s="1245"/>
    </row>
    <row r="26" spans="4:6" ht="15.75">
      <c r="D26" s="1244"/>
      <c r="E26" s="1245"/>
      <c r="F26" s="1245"/>
    </row>
    <row r="27" spans="4:6" ht="15.75">
      <c r="D27" s="1244"/>
      <c r="E27" s="1245"/>
      <c r="F27" s="1245"/>
    </row>
    <row r="28" spans="4:6" ht="15">
      <c r="D28" s="1244"/>
      <c r="E28" s="1246"/>
      <c r="F28" s="1246"/>
    </row>
    <row r="29" spans="4:6" ht="15.75">
      <c r="D29" s="1242"/>
      <c r="E29" s="1245"/>
      <c r="F29" s="1245"/>
    </row>
    <row r="30" spans="4:6" ht="15.75">
      <c r="D30" s="1244"/>
      <c r="E30" s="7"/>
      <c r="F30" s="7"/>
    </row>
    <row r="31" spans="4:6" ht="15.75">
      <c r="D31" s="1242"/>
      <c r="E31" s="1247"/>
      <c r="F31" s="1247"/>
    </row>
    <row r="32" spans="4:6" ht="15.75">
      <c r="D32" s="1244"/>
      <c r="E32" s="7"/>
      <c r="F32" s="7"/>
    </row>
    <row r="33" spans="4:6" ht="15.75">
      <c r="D33" s="1244"/>
      <c r="E33" s="1247"/>
      <c r="F33" s="1247"/>
    </row>
    <row r="34" spans="4:6" ht="15.75">
      <c r="D34" s="1248"/>
      <c r="E34" s="1247"/>
      <c r="F34" s="1247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15" t="s">
        <v>1283</v>
      </c>
      <c r="C1" s="1715"/>
      <c r="D1" s="1715"/>
      <c r="E1" s="1715"/>
      <c r="F1" s="1715"/>
      <c r="G1" s="1715"/>
      <c r="H1" s="1715"/>
      <c r="I1" s="1715"/>
      <c r="J1" s="1715"/>
    </row>
    <row r="2" spans="2:14" ht="12.75" hidden="1">
      <c r="B2" s="1731" t="s">
        <v>1284</v>
      </c>
      <c r="C2" s="1731"/>
      <c r="D2" s="1731"/>
      <c r="E2" s="1731"/>
      <c r="F2" s="1731"/>
      <c r="G2" s="1731"/>
      <c r="H2" s="1731"/>
      <c r="I2" s="1731"/>
      <c r="J2" s="1731"/>
      <c r="K2" s="1731"/>
      <c r="L2" s="1731"/>
      <c r="M2" s="1731"/>
      <c r="N2" s="1731"/>
    </row>
    <row r="3" spans="2:14" ht="15.75" hidden="1">
      <c r="B3" s="1732" t="s">
        <v>1285</v>
      </c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</row>
    <row r="4" spans="2:14" ht="15.75" hidden="1"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</row>
    <row r="5" spans="2:14" ht="15.75" hidden="1"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</row>
    <row r="6" spans="2:14" ht="12.75" hidden="1">
      <c r="B6" s="174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249" t="s">
        <v>434</v>
      </c>
    </row>
    <row r="7" spans="2:14" ht="13.5" hidden="1" thickTop="1">
      <c r="B7" s="1734" t="s">
        <v>1261</v>
      </c>
      <c r="C7" s="1743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4"/>
    </row>
    <row r="8" spans="2:14" ht="12.75" customHeight="1" hidden="1">
      <c r="B8" s="1721"/>
      <c r="C8" s="1745" t="s">
        <v>1286</v>
      </c>
      <c r="D8" s="1746"/>
      <c r="E8" s="1250"/>
      <c r="F8" s="1250"/>
      <c r="G8" s="1745" t="s">
        <v>1287</v>
      </c>
      <c r="H8" s="1746"/>
      <c r="I8" s="1745" t="s">
        <v>1288</v>
      </c>
      <c r="J8" s="1746"/>
      <c r="K8" s="1745" t="s">
        <v>1289</v>
      </c>
      <c r="L8" s="1746"/>
      <c r="M8" s="1745" t="s">
        <v>588</v>
      </c>
      <c r="N8" s="1747"/>
    </row>
    <row r="9" spans="2:14" ht="12.75" hidden="1">
      <c r="B9" s="1722"/>
      <c r="C9" s="1251" t="s">
        <v>375</v>
      </c>
      <c r="D9" s="1251" t="s">
        <v>1290</v>
      </c>
      <c r="E9" s="1251"/>
      <c r="F9" s="1251"/>
      <c r="G9" s="1251" t="s">
        <v>375</v>
      </c>
      <c r="H9" s="1251" t="s">
        <v>1290</v>
      </c>
      <c r="I9" s="1251" t="s">
        <v>375</v>
      </c>
      <c r="J9" s="1251" t="s">
        <v>1290</v>
      </c>
      <c r="K9" s="1251" t="s">
        <v>375</v>
      </c>
      <c r="L9" s="1251" t="s">
        <v>1290</v>
      </c>
      <c r="M9" s="1252" t="s">
        <v>375</v>
      </c>
      <c r="N9" s="1253" t="s">
        <v>1290</v>
      </c>
    </row>
    <row r="10" spans="2:16" ht="12.75" hidden="1">
      <c r="B10" s="211" t="s">
        <v>1291</v>
      </c>
      <c r="C10" s="1254">
        <v>2971.95</v>
      </c>
      <c r="D10" s="1254">
        <v>1.52</v>
      </c>
      <c r="E10" s="1254"/>
      <c r="F10" s="1254"/>
      <c r="G10" s="1255" t="s">
        <v>382</v>
      </c>
      <c r="H10" s="1255" t="s">
        <v>382</v>
      </c>
      <c r="I10" s="1254">
        <v>1376.9</v>
      </c>
      <c r="J10" s="1254">
        <v>12.87</v>
      </c>
      <c r="K10" s="1254">
        <v>748.61</v>
      </c>
      <c r="L10" s="1256">
        <v>15.66</v>
      </c>
      <c r="M10" s="1256">
        <v>13804.33</v>
      </c>
      <c r="N10" s="1179">
        <v>4.13</v>
      </c>
      <c r="P10" s="1257" t="e">
        <f>#REF!+C10+#REF!+I10+K10</f>
        <v>#REF!</v>
      </c>
    </row>
    <row r="11" spans="2:16" ht="12.75" hidden="1">
      <c r="B11" s="211" t="s">
        <v>1248</v>
      </c>
      <c r="C11" s="1254"/>
      <c r="D11" s="1254"/>
      <c r="E11" s="1254"/>
      <c r="F11" s="1254"/>
      <c r="G11" s="1254"/>
      <c r="H11" s="1254"/>
      <c r="I11" s="1254"/>
      <c r="J11" s="1254"/>
      <c r="K11" s="1254"/>
      <c r="L11" s="1256"/>
      <c r="M11" s="1256"/>
      <c r="N11" s="1179"/>
      <c r="P11" t="e">
        <f>#REF!*#REF!+C10*D10+#REF!*#REF!+I10*J10+K10*L10</f>
        <v>#REF!</v>
      </c>
    </row>
    <row r="12" spans="2:16" ht="12.75" hidden="1">
      <c r="B12" s="211" t="s">
        <v>1292</v>
      </c>
      <c r="C12" s="1254"/>
      <c r="D12" s="1254"/>
      <c r="E12" s="1254"/>
      <c r="F12" s="1254"/>
      <c r="G12" s="1254"/>
      <c r="H12" s="1254"/>
      <c r="I12" s="1254"/>
      <c r="J12" s="1254"/>
      <c r="K12" s="1254"/>
      <c r="L12" s="1256"/>
      <c r="M12" s="1256"/>
      <c r="N12" s="1179"/>
      <c r="P12" s="1257" t="e">
        <f>P11/P10</f>
        <v>#REF!</v>
      </c>
    </row>
    <row r="13" spans="2:14" ht="12.75" hidden="1">
      <c r="B13" s="211" t="s">
        <v>1246</v>
      </c>
      <c r="C13" s="1254"/>
      <c r="D13" s="1254"/>
      <c r="E13" s="1254"/>
      <c r="F13" s="1254"/>
      <c r="G13" s="1254"/>
      <c r="H13" s="1254"/>
      <c r="I13" s="1254"/>
      <c r="J13" s="1254"/>
      <c r="K13" s="1254"/>
      <c r="L13" s="1256"/>
      <c r="M13" s="1256"/>
      <c r="N13" s="1179"/>
    </row>
    <row r="14" spans="2:14" ht="12.75" hidden="1">
      <c r="B14" s="211" t="s">
        <v>1245</v>
      </c>
      <c r="C14" s="1254"/>
      <c r="D14" s="1254"/>
      <c r="E14" s="1254"/>
      <c r="F14" s="1254"/>
      <c r="G14" s="1254"/>
      <c r="H14" s="1254"/>
      <c r="I14" s="1254"/>
      <c r="J14" s="1254"/>
      <c r="K14" s="1254"/>
      <c r="L14" s="1256"/>
      <c r="M14" s="1256"/>
      <c r="N14" s="1179"/>
    </row>
    <row r="15" spans="2:14" ht="12.75" hidden="1">
      <c r="B15" s="211" t="s">
        <v>1244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6"/>
      <c r="M15" s="1256"/>
      <c r="N15" s="1179"/>
    </row>
    <row r="16" spans="2:14" ht="12.75" hidden="1">
      <c r="B16" s="211" t="s">
        <v>1255</v>
      </c>
      <c r="C16" s="1254"/>
      <c r="D16" s="1254"/>
      <c r="E16" s="1254"/>
      <c r="F16" s="1254"/>
      <c r="G16" s="1254"/>
      <c r="H16" s="1254"/>
      <c r="I16" s="1254"/>
      <c r="J16" s="1254"/>
      <c r="K16" s="1254"/>
      <c r="L16" s="1256"/>
      <c r="M16" s="1256"/>
      <c r="N16" s="1179"/>
    </row>
    <row r="17" spans="2:14" ht="12.75" hidden="1">
      <c r="B17" s="211" t="s">
        <v>1242</v>
      </c>
      <c r="C17" s="1254"/>
      <c r="D17" s="1254"/>
      <c r="E17" s="1254"/>
      <c r="F17" s="1254"/>
      <c r="G17" s="1254"/>
      <c r="H17" s="1254"/>
      <c r="I17" s="1254"/>
      <c r="J17" s="1254"/>
      <c r="K17" s="1254"/>
      <c r="L17" s="1256"/>
      <c r="M17" s="1256"/>
      <c r="N17" s="1179"/>
    </row>
    <row r="18" spans="2:14" ht="12.75" hidden="1">
      <c r="B18" s="211" t="s">
        <v>1254</v>
      </c>
      <c r="C18" s="1254"/>
      <c r="D18" s="1254"/>
      <c r="E18" s="1254"/>
      <c r="F18" s="1254"/>
      <c r="G18" s="1254"/>
      <c r="H18" s="1254"/>
      <c r="I18" s="1254"/>
      <c r="J18" s="1254"/>
      <c r="K18" s="1254"/>
      <c r="L18" s="1256"/>
      <c r="M18" s="1256"/>
      <c r="N18" s="1179"/>
    </row>
    <row r="19" spans="2:14" ht="12.75" hidden="1">
      <c r="B19" s="211" t="s">
        <v>1253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6"/>
      <c r="M19" s="1256"/>
      <c r="N19" s="1179"/>
    </row>
    <row r="20" spans="2:14" ht="12.75" hidden="1">
      <c r="B20" s="211" t="s">
        <v>1252</v>
      </c>
      <c r="C20" s="1254"/>
      <c r="D20" s="1254"/>
      <c r="E20" s="1254"/>
      <c r="F20" s="1254"/>
      <c r="G20" s="1254"/>
      <c r="H20" s="1254"/>
      <c r="I20" s="1254"/>
      <c r="J20" s="1254"/>
      <c r="K20" s="1254"/>
      <c r="L20" s="1256"/>
      <c r="M20" s="1256"/>
      <c r="N20" s="1179"/>
    </row>
    <row r="21" spans="2:14" ht="12.75" hidden="1">
      <c r="B21" s="1175" t="s">
        <v>1251</v>
      </c>
      <c r="C21" s="1258"/>
      <c r="D21" s="1258"/>
      <c r="E21" s="1258"/>
      <c r="F21" s="1258"/>
      <c r="G21" s="1258"/>
      <c r="H21" s="1258"/>
      <c r="I21" s="1258"/>
      <c r="J21" s="1258"/>
      <c r="K21" s="1258"/>
      <c r="L21" s="1259"/>
      <c r="M21" s="1259"/>
      <c r="N21" s="1260"/>
    </row>
    <row r="22" spans="2:14" ht="13.5" hidden="1" thickBot="1">
      <c r="B22" s="1261" t="s">
        <v>1250</v>
      </c>
      <c r="C22" s="1262"/>
      <c r="D22" s="1262"/>
      <c r="E22" s="1262"/>
      <c r="F22" s="1262"/>
      <c r="G22" s="1263"/>
      <c r="H22" s="1263"/>
      <c r="I22" s="1263"/>
      <c r="J22" s="1263"/>
      <c r="K22" s="1263"/>
      <c r="L22" s="1264"/>
      <c r="M22" s="1264"/>
      <c r="N22" s="1265"/>
    </row>
    <row r="23" ht="12.75" hidden="1"/>
    <row r="24" ht="12.75" hidden="1">
      <c r="B24" s="97" t="s">
        <v>1293</v>
      </c>
    </row>
    <row r="25" spans="2:10" ht="15.75">
      <c r="B25" s="1732" t="s">
        <v>20</v>
      </c>
      <c r="C25" s="1732"/>
      <c r="D25" s="1732"/>
      <c r="E25" s="1732"/>
      <c r="F25" s="1732"/>
      <c r="G25" s="1732"/>
      <c r="H25" s="1732"/>
      <c r="I25" s="1732"/>
      <c r="J25" s="1732"/>
    </row>
    <row r="26" spans="2:10" ht="13.5" thickBot="1">
      <c r="B26" s="1717" t="s">
        <v>434</v>
      </c>
      <c r="C26" s="1717"/>
      <c r="D26" s="1717"/>
      <c r="E26" s="1717"/>
      <c r="F26" s="1717"/>
      <c r="G26" s="1717"/>
      <c r="H26" s="1717"/>
      <c r="I26" s="1717"/>
      <c r="J26" s="1717"/>
    </row>
    <row r="27" spans="2:10" ht="16.5" thickTop="1">
      <c r="B27" s="1734" t="s">
        <v>1261</v>
      </c>
      <c r="C27" s="1718" t="s">
        <v>1294</v>
      </c>
      <c r="D27" s="1718"/>
      <c r="E27" s="1718"/>
      <c r="F27" s="1719"/>
      <c r="G27" s="1718" t="s">
        <v>1295</v>
      </c>
      <c r="H27" s="1718"/>
      <c r="I27" s="1718"/>
      <c r="J27" s="1719"/>
    </row>
    <row r="28" spans="2:10" ht="12.75">
      <c r="B28" s="1721"/>
      <c r="C28" s="1726" t="s">
        <v>62</v>
      </c>
      <c r="D28" s="1727"/>
      <c r="E28" s="1713" t="s">
        <v>63</v>
      </c>
      <c r="F28" s="1714"/>
      <c r="G28" s="1726" t="s">
        <v>62</v>
      </c>
      <c r="H28" s="1712"/>
      <c r="I28" s="1748" t="s">
        <v>63</v>
      </c>
      <c r="J28" s="1749"/>
    </row>
    <row r="29" spans="2:11" ht="12.75">
      <c r="B29" s="1722"/>
      <c r="C29" s="1266" t="s">
        <v>375</v>
      </c>
      <c r="D29" s="1267" t="s">
        <v>1296</v>
      </c>
      <c r="E29" s="1268" t="s">
        <v>375</v>
      </c>
      <c r="F29" s="1269" t="s">
        <v>1296</v>
      </c>
      <c r="G29" s="1266" t="s">
        <v>375</v>
      </c>
      <c r="H29" s="1270" t="s">
        <v>1296</v>
      </c>
      <c r="I29" s="1271" t="s">
        <v>375</v>
      </c>
      <c r="J29" s="1272" t="s">
        <v>1296</v>
      </c>
      <c r="K29" s="11"/>
    </row>
    <row r="30" spans="2:10" ht="12.75">
      <c r="B30" s="211" t="s">
        <v>284</v>
      </c>
      <c r="C30" s="1273">
        <v>10815.02</v>
      </c>
      <c r="D30" s="1274">
        <v>0.3</v>
      </c>
      <c r="E30" s="1273">
        <v>4183.63</v>
      </c>
      <c r="F30" s="1275">
        <v>0.15</v>
      </c>
      <c r="G30" s="1276">
        <v>11885.08</v>
      </c>
      <c r="H30" s="1277">
        <v>4.27</v>
      </c>
      <c r="I30" s="1278">
        <v>13110.36</v>
      </c>
      <c r="J30" s="1279">
        <v>2.5</v>
      </c>
    </row>
    <row r="31" spans="2:10" ht="12.75">
      <c r="B31" s="211" t="s">
        <v>285</v>
      </c>
      <c r="C31" s="1273">
        <v>21040.69</v>
      </c>
      <c r="D31" s="1274">
        <v>0.27</v>
      </c>
      <c r="E31" s="1273">
        <v>16785.21</v>
      </c>
      <c r="F31" s="1275">
        <v>0.17</v>
      </c>
      <c r="G31" s="1276">
        <v>8668.3</v>
      </c>
      <c r="H31" s="1277">
        <v>3.62</v>
      </c>
      <c r="I31" s="1278">
        <v>11316.23</v>
      </c>
      <c r="J31" s="1279">
        <v>2.3</v>
      </c>
    </row>
    <row r="32" spans="2:10" ht="12.75">
      <c r="B32" s="211" t="s">
        <v>286</v>
      </c>
      <c r="C32" s="1280">
        <v>16295.09</v>
      </c>
      <c r="D32" s="1274">
        <v>0.25</v>
      </c>
      <c r="E32" s="1273">
        <v>59148.29</v>
      </c>
      <c r="F32" s="1275">
        <v>1.03</v>
      </c>
      <c r="G32" s="1281">
        <v>12653.76</v>
      </c>
      <c r="H32" s="1277">
        <v>2.64</v>
      </c>
      <c r="I32" s="1278">
        <v>15610.65</v>
      </c>
      <c r="J32" s="1279">
        <v>2.55</v>
      </c>
    </row>
    <row r="33" spans="2:10" ht="12.75">
      <c r="B33" s="211" t="s">
        <v>287</v>
      </c>
      <c r="C33" s="1280">
        <v>9331.01</v>
      </c>
      <c r="D33" s="1274">
        <v>0.22</v>
      </c>
      <c r="E33" s="1273">
        <v>46623.9</v>
      </c>
      <c r="F33" s="1275">
        <v>0.42</v>
      </c>
      <c r="G33" s="1281">
        <v>10743.11</v>
      </c>
      <c r="H33" s="1277">
        <v>2.65</v>
      </c>
      <c r="I33" s="1278">
        <v>21289.8</v>
      </c>
      <c r="J33" s="1279">
        <v>2.41</v>
      </c>
    </row>
    <row r="34" spans="2:10" ht="12.75">
      <c r="B34" s="211" t="s">
        <v>288</v>
      </c>
      <c r="C34" s="1280">
        <v>12496.45</v>
      </c>
      <c r="D34" s="1274">
        <v>0.2</v>
      </c>
      <c r="E34" s="1273">
        <v>13937.5</v>
      </c>
      <c r="F34" s="1275">
        <v>0.15</v>
      </c>
      <c r="G34" s="1280">
        <v>9684.85</v>
      </c>
      <c r="H34" s="1277">
        <v>2.73</v>
      </c>
      <c r="I34" s="1278">
        <v>20484.52</v>
      </c>
      <c r="J34" s="1279">
        <v>2.48</v>
      </c>
    </row>
    <row r="35" spans="2:10" ht="12.75">
      <c r="B35" s="211" t="s">
        <v>289</v>
      </c>
      <c r="C35" s="1280">
        <v>24365.02</v>
      </c>
      <c r="D35" s="1274">
        <v>0.21</v>
      </c>
      <c r="E35" s="1273">
        <v>11820.02</v>
      </c>
      <c r="F35" s="1275">
        <v>0.15</v>
      </c>
      <c r="G35" s="1280">
        <v>10642.76</v>
      </c>
      <c r="H35" s="1277">
        <v>2.62</v>
      </c>
      <c r="I35" s="1278">
        <v>14851.03</v>
      </c>
      <c r="J35" s="1279">
        <v>2.51</v>
      </c>
    </row>
    <row r="36" spans="2:10" ht="12.75">
      <c r="B36" s="211" t="s">
        <v>290</v>
      </c>
      <c r="C36" s="1280">
        <v>43041.61</v>
      </c>
      <c r="D36" s="1274">
        <v>0.20773918429166563</v>
      </c>
      <c r="E36" s="1273">
        <v>60027.97</v>
      </c>
      <c r="F36" s="1275">
        <v>2.23</v>
      </c>
      <c r="G36" s="1280">
        <v>18525.68</v>
      </c>
      <c r="H36" s="1277">
        <v>2.2069377101947136</v>
      </c>
      <c r="I36" s="1282">
        <v>15211</v>
      </c>
      <c r="J36" s="1279">
        <v>2.97</v>
      </c>
    </row>
    <row r="37" spans="2:10" ht="12.75">
      <c r="B37" s="211" t="s">
        <v>291</v>
      </c>
      <c r="C37" s="1283">
        <v>20209.02</v>
      </c>
      <c r="D37" s="1274">
        <v>0.2017363513916063</v>
      </c>
      <c r="E37" s="1273">
        <v>62774.45</v>
      </c>
      <c r="F37" s="1275">
        <v>1.8</v>
      </c>
      <c r="G37" s="1280">
        <v>24703.4</v>
      </c>
      <c r="H37" s="1277">
        <v>2.1268719058914973</v>
      </c>
      <c r="I37" s="1282">
        <v>23015.72</v>
      </c>
      <c r="J37" s="1279">
        <v>4.06</v>
      </c>
    </row>
    <row r="38" spans="2:10" ht="12.75">
      <c r="B38" s="211" t="s">
        <v>292</v>
      </c>
      <c r="C38" s="1283">
        <v>10380.09</v>
      </c>
      <c r="D38" s="1274">
        <v>0.19</v>
      </c>
      <c r="E38" s="1273"/>
      <c r="F38" s="1275"/>
      <c r="G38" s="1283">
        <v>16163.79</v>
      </c>
      <c r="H38" s="1284">
        <v>2.29</v>
      </c>
      <c r="I38" s="1282"/>
      <c r="J38" s="1279"/>
    </row>
    <row r="39" spans="2:10" ht="12.75">
      <c r="B39" s="211" t="s">
        <v>293</v>
      </c>
      <c r="C39" s="1283">
        <v>17176.57</v>
      </c>
      <c r="D39" s="1274">
        <v>0.19</v>
      </c>
      <c r="E39" s="1273"/>
      <c r="F39" s="1275"/>
      <c r="G39" s="1283">
        <v>17203.14</v>
      </c>
      <c r="H39" s="1284">
        <v>2.11</v>
      </c>
      <c r="I39" s="1282"/>
      <c r="J39" s="1279"/>
    </row>
    <row r="40" spans="2:10" ht="12.75">
      <c r="B40" s="211" t="s">
        <v>294</v>
      </c>
      <c r="C40" s="1283">
        <v>8599.57</v>
      </c>
      <c r="D40" s="1274">
        <v>0.18</v>
      </c>
      <c r="E40" s="1273"/>
      <c r="F40" s="1285"/>
      <c r="G40" s="1283">
        <v>14133.99</v>
      </c>
      <c r="H40" s="1284">
        <v>2.2</v>
      </c>
      <c r="I40" s="1282"/>
      <c r="J40" s="1279"/>
    </row>
    <row r="41" spans="2:10" ht="12.75">
      <c r="B41" s="1175" t="s">
        <v>295</v>
      </c>
      <c r="C41" s="1286">
        <v>7010.36</v>
      </c>
      <c r="D41" s="1287">
        <v>0.1633696910001769</v>
      </c>
      <c r="E41" s="1288"/>
      <c r="F41" s="1289"/>
      <c r="G41" s="1286">
        <v>16051.79</v>
      </c>
      <c r="H41" s="1290">
        <v>2.4049605139173407</v>
      </c>
      <c r="I41" s="1282"/>
      <c r="J41" s="1291"/>
    </row>
    <row r="42" spans="2:10" ht="13.5" thickBot="1">
      <c r="B42" s="1292" t="s">
        <v>588</v>
      </c>
      <c r="C42" s="1293">
        <v>200760.5</v>
      </c>
      <c r="D42" s="1294">
        <v>0.21811313787794637</v>
      </c>
      <c r="E42" s="1295">
        <f>SUM(E30:E41)</f>
        <v>275300.97</v>
      </c>
      <c r="F42" s="1296"/>
      <c r="G42" s="1297">
        <v>171059.65</v>
      </c>
      <c r="H42" s="1298">
        <v>2.5416786581037276</v>
      </c>
      <c r="I42" s="1299">
        <f>SUM(I30:I41)</f>
        <v>134889.31</v>
      </c>
      <c r="J42" s="1296"/>
    </row>
    <row r="43" ht="13.5" thickTop="1">
      <c r="B43" s="97" t="s">
        <v>1297</v>
      </c>
    </row>
    <row r="44" ht="12.75">
      <c r="B44" s="97"/>
    </row>
    <row r="48" ht="12.75">
      <c r="C48" s="1257"/>
    </row>
  </sheetData>
  <sheetProtection/>
  <mergeCells count="19"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zoomScalePageLayoutView="0" workbookViewId="0" topLeftCell="A1">
      <pane xSplit="4" ySplit="70" topLeftCell="F71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9.140625" style="1161" customWidth="1"/>
    <col min="2" max="2" width="3.140625" style="1161" customWidth="1"/>
    <col min="3" max="3" width="2.7109375" style="1161" customWidth="1"/>
    <col min="4" max="4" width="41.57421875" style="1161" customWidth="1"/>
    <col min="5" max="5" width="9.8515625" style="1161" hidden="1" customWidth="1"/>
    <col min="6" max="6" width="12.00390625" style="1161" customWidth="1"/>
    <col min="7" max="7" width="12.28125" style="1161" customWidth="1"/>
    <col min="8" max="8" width="9.8515625" style="1161" hidden="1" customWidth="1"/>
    <col min="9" max="9" width="11.00390625" style="1161" customWidth="1"/>
    <col min="10" max="10" width="10.421875" style="1161" hidden="1" customWidth="1"/>
    <col min="11" max="12" width="0" style="1161" hidden="1" customWidth="1"/>
    <col min="13" max="13" width="9.140625" style="1161" hidden="1" customWidth="1"/>
    <col min="14" max="14" width="9.140625" style="1161" customWidth="1"/>
    <col min="15" max="16" width="9.57421875" style="1161" customWidth="1"/>
    <col min="17" max="21" width="9.140625" style="1161" customWidth="1"/>
    <col min="22" max="22" width="11.00390625" style="1161" customWidth="1"/>
    <col min="23" max="27" width="9.140625" style="1161" customWidth="1"/>
    <col min="28" max="29" width="9.57421875" style="1161" bestFit="1" customWidth="1"/>
    <col min="30" max="16384" width="9.140625" style="1161" customWidth="1"/>
  </cols>
  <sheetData>
    <row r="1" spans="2:4" ht="12.75" customHeight="1" hidden="1">
      <c r="B1" s="1698" t="s">
        <v>590</v>
      </c>
      <c r="C1" s="1698"/>
      <c r="D1" s="1698"/>
    </row>
    <row r="2" spans="2:4" ht="12.75" customHeight="1" hidden="1">
      <c r="B2" s="1698" t="s">
        <v>1298</v>
      </c>
      <c r="C2" s="1698"/>
      <c r="D2" s="1698"/>
    </row>
    <row r="3" spans="2:4" ht="12.75" customHeight="1" hidden="1">
      <c r="B3" s="1698" t="s">
        <v>1299</v>
      </c>
      <c r="C3" s="1698"/>
      <c r="D3" s="1698"/>
    </row>
    <row r="4" spans="2:4" ht="5.25" customHeight="1" hidden="1">
      <c r="B4" s="632"/>
      <c r="C4" s="632"/>
      <c r="D4" s="632"/>
    </row>
    <row r="5" spans="2:4" ht="12.75" customHeight="1" hidden="1">
      <c r="B5" s="1698" t="s">
        <v>21</v>
      </c>
      <c r="C5" s="1698"/>
      <c r="D5" s="1698"/>
    </row>
    <row r="6" spans="2:4" ht="12.75" customHeight="1" hidden="1">
      <c r="B6" s="1698" t="s">
        <v>1300</v>
      </c>
      <c r="C6" s="1698"/>
      <c r="D6" s="1698"/>
    </row>
    <row r="7" spans="2:4" ht="5.25" customHeight="1" hidden="1">
      <c r="B7" s="174"/>
      <c r="C7" s="174"/>
      <c r="D7" s="174"/>
    </row>
    <row r="8" spans="2:4" s="1300" customFormat="1" ht="12.75" customHeight="1" hidden="1">
      <c r="B8" s="1750" t="s">
        <v>1301</v>
      </c>
      <c r="C8" s="1751"/>
      <c r="D8" s="1752"/>
    </row>
    <row r="9" spans="2:4" s="1300" customFormat="1" ht="12.75" customHeight="1" hidden="1">
      <c r="B9" s="1754" t="s">
        <v>1302</v>
      </c>
      <c r="C9" s="1755"/>
      <c r="D9" s="1756"/>
    </row>
    <row r="10" spans="2:4" ht="12.75" hidden="1">
      <c r="B10" s="1301" t="s">
        <v>1303</v>
      </c>
      <c r="C10" s="860"/>
      <c r="D10" s="905"/>
    </row>
    <row r="11" spans="2:4" ht="12.75" hidden="1">
      <c r="B11" s="1302"/>
      <c r="C11" s="155" t="s">
        <v>1304</v>
      </c>
      <c r="D11" s="136"/>
    </row>
    <row r="12" spans="2:4" ht="12.75" hidden="1">
      <c r="B12" s="1303"/>
      <c r="C12" s="155" t="s">
        <v>1305</v>
      </c>
      <c r="D12" s="136"/>
    </row>
    <row r="13" spans="2:4" ht="12.75" hidden="1">
      <c r="B13" s="1303"/>
      <c r="C13" s="155" t="s">
        <v>1306</v>
      </c>
      <c r="D13" s="136"/>
    </row>
    <row r="14" spans="2:4" ht="12.75" hidden="1">
      <c r="B14" s="1303"/>
      <c r="C14" s="155" t="s">
        <v>1307</v>
      </c>
      <c r="D14" s="136"/>
    </row>
    <row r="15" spans="2:4" ht="12.75" hidden="1">
      <c r="B15" s="1303"/>
      <c r="C15" s="97" t="s">
        <v>1308</v>
      </c>
      <c r="D15" s="136"/>
    </row>
    <row r="16" spans="2:4" ht="12.75" hidden="1">
      <c r="B16" s="1303"/>
      <c r="C16" s="97" t="s">
        <v>1309</v>
      </c>
      <c r="D16" s="136"/>
    </row>
    <row r="17" spans="2:4" ht="7.5" customHeight="1" hidden="1">
      <c r="B17" s="1304"/>
      <c r="C17" s="855"/>
      <c r="D17" s="907"/>
    </row>
    <row r="18" spans="2:4" ht="12.75" hidden="1">
      <c r="B18" s="1302" t="s">
        <v>1310</v>
      </c>
      <c r="C18" s="97"/>
      <c r="D18" s="136"/>
    </row>
    <row r="19" spans="2:4" ht="12.75" hidden="1">
      <c r="B19" s="1302"/>
      <c r="C19" s="97" t="s">
        <v>1311</v>
      </c>
      <c r="D19" s="136"/>
    </row>
    <row r="20" spans="2:4" ht="12.75" hidden="1">
      <c r="B20" s="1303"/>
      <c r="C20" s="97" t="s">
        <v>1312</v>
      </c>
      <c r="D20" s="136"/>
    </row>
    <row r="21" spans="2:4" ht="12.75" hidden="1">
      <c r="B21" s="1303"/>
      <c r="C21" s="155" t="s">
        <v>1313</v>
      </c>
      <c r="D21" s="136"/>
    </row>
    <row r="22" spans="2:4" ht="12.75" hidden="1">
      <c r="B22" s="1305" t="s">
        <v>1314</v>
      </c>
      <c r="C22" s="1306"/>
      <c r="D22" s="223"/>
    </row>
    <row r="23" spans="2:4" ht="12.75" hidden="1">
      <c r="B23" s="1302" t="s">
        <v>1315</v>
      </c>
      <c r="C23" s="97"/>
      <c r="D23" s="136"/>
    </row>
    <row r="24" spans="2:4" ht="12.75" hidden="1">
      <c r="B24" s="1303"/>
      <c r="C24" s="1307" t="s">
        <v>1316</v>
      </c>
      <c r="D24" s="136"/>
    </row>
    <row r="25" spans="2:4" ht="12.75" hidden="1">
      <c r="B25" s="1303"/>
      <c r="C25" s="97" t="s">
        <v>1317</v>
      </c>
      <c r="D25" s="136"/>
    </row>
    <row r="26" spans="2:4" ht="12.75" hidden="1">
      <c r="B26" s="1303"/>
      <c r="C26" s="97" t="s">
        <v>1318</v>
      </c>
      <c r="D26" s="136"/>
    </row>
    <row r="27" spans="2:4" ht="12.75" hidden="1">
      <c r="B27" s="1303"/>
      <c r="C27" s="97"/>
      <c r="D27" s="136" t="s">
        <v>1319</v>
      </c>
    </row>
    <row r="28" spans="2:4" ht="12.75" hidden="1">
      <c r="B28" s="1303"/>
      <c r="C28" s="97"/>
      <c r="D28" s="136" t="s">
        <v>1320</v>
      </c>
    </row>
    <row r="29" spans="2:4" ht="12.75" hidden="1">
      <c r="B29" s="1303"/>
      <c r="C29" s="97"/>
      <c r="D29" s="136" t="s">
        <v>1321</v>
      </c>
    </row>
    <row r="30" spans="2:4" ht="12.75" hidden="1">
      <c r="B30" s="1303"/>
      <c r="C30" s="97"/>
      <c r="D30" s="136" t="s">
        <v>1322</v>
      </c>
    </row>
    <row r="31" spans="2:4" ht="12.75" hidden="1">
      <c r="B31" s="1303"/>
      <c r="C31" s="97"/>
      <c r="D31" s="136" t="s">
        <v>1323</v>
      </c>
    </row>
    <row r="32" spans="2:4" ht="7.5" customHeight="1" hidden="1">
      <c r="B32" s="1303"/>
      <c r="C32" s="97"/>
      <c r="D32" s="136"/>
    </row>
    <row r="33" spans="2:4" ht="12.75" hidden="1">
      <c r="B33" s="1303"/>
      <c r="C33" s="1307" t="s">
        <v>1324</v>
      </c>
      <c r="D33" s="136"/>
    </row>
    <row r="34" spans="2:4" ht="12.75" hidden="1">
      <c r="B34" s="1303"/>
      <c r="C34" s="97" t="s">
        <v>1325</v>
      </c>
      <c r="D34" s="136"/>
    </row>
    <row r="35" spans="2:4" ht="12.75" hidden="1">
      <c r="B35" s="1303"/>
      <c r="C35" s="155" t="s">
        <v>1326</v>
      </c>
      <c r="D35" s="136"/>
    </row>
    <row r="36" spans="2:4" ht="12.75" hidden="1">
      <c r="B36" s="1303"/>
      <c r="C36" s="155" t="s">
        <v>1327</v>
      </c>
      <c r="D36" s="136"/>
    </row>
    <row r="37" spans="2:4" ht="12.75" hidden="1">
      <c r="B37" s="1303"/>
      <c r="C37" s="155" t="s">
        <v>1328</v>
      </c>
      <c r="D37" s="136"/>
    </row>
    <row r="38" spans="2:4" ht="12.75" hidden="1">
      <c r="B38" s="1303"/>
      <c r="C38" s="155" t="s">
        <v>1329</v>
      </c>
      <c r="D38" s="136"/>
    </row>
    <row r="39" spans="2:4" ht="7.5" customHeight="1" hidden="1">
      <c r="B39" s="1304"/>
      <c r="C39" s="1308"/>
      <c r="D39" s="907"/>
    </row>
    <row r="40" spans="2:4" s="1312" customFormat="1" ht="12.75" hidden="1">
      <c r="B40" s="1309"/>
      <c r="C40" s="1310" t="s">
        <v>1330</v>
      </c>
      <c r="D40" s="1311"/>
    </row>
    <row r="41" spans="2:4" ht="12.75" hidden="1">
      <c r="B41" s="174" t="s">
        <v>1331</v>
      </c>
      <c r="C41" s="97"/>
      <c r="D41" s="97"/>
    </row>
    <row r="42" spans="2:4" ht="12.75" hidden="1">
      <c r="B42" s="174"/>
      <c r="C42" s="97" t="s">
        <v>1332</v>
      </c>
      <c r="D42" s="97"/>
    </row>
    <row r="43" spans="2:4" ht="12.75" hidden="1">
      <c r="B43" s="174"/>
      <c r="C43" s="97" t="s">
        <v>1333</v>
      </c>
      <c r="D43" s="97"/>
    </row>
    <row r="44" spans="2:4" ht="12.75" hidden="1">
      <c r="B44" s="174"/>
      <c r="C44" s="97" t="s">
        <v>1334</v>
      </c>
      <c r="D44" s="97"/>
    </row>
    <row r="45" spans="2:4" ht="12.75" hidden="1">
      <c r="B45" s="174"/>
      <c r="C45" s="97" t="s">
        <v>1335</v>
      </c>
      <c r="D45" s="97"/>
    </row>
    <row r="46" spans="2:4" ht="12.75" hidden="1">
      <c r="B46" s="174"/>
      <c r="C46" s="97"/>
      <c r="D46" s="97"/>
    </row>
    <row r="47" spans="2:4" ht="12.75" hidden="1">
      <c r="B47" s="174" t="s">
        <v>1336</v>
      </c>
      <c r="C47" s="97" t="s">
        <v>1337</v>
      </c>
      <c r="D47" s="97"/>
    </row>
    <row r="48" spans="2:4" ht="12.75" hidden="1">
      <c r="B48" s="174"/>
      <c r="C48" s="97"/>
      <c r="D48" s="97" t="s">
        <v>1316</v>
      </c>
    </row>
    <row r="49" spans="2:4" ht="12.75" hidden="1">
      <c r="B49" s="174"/>
      <c r="C49" s="97"/>
      <c r="D49" s="97" t="s">
        <v>1318</v>
      </c>
    </row>
    <row r="50" spans="2:4" ht="12.75" hidden="1">
      <c r="B50" s="174"/>
      <c r="C50" s="97"/>
      <c r="D50" s="1313" t="s">
        <v>1320</v>
      </c>
    </row>
    <row r="51" spans="2:4" ht="12.75" hidden="1">
      <c r="B51" s="174"/>
      <c r="C51" s="97"/>
      <c r="D51" s="1313" t="s">
        <v>1321</v>
      </c>
    </row>
    <row r="52" spans="2:4" ht="12.75" hidden="1">
      <c r="B52" s="174"/>
      <c r="C52" s="97"/>
      <c r="D52" s="1313" t="s">
        <v>1322</v>
      </c>
    </row>
    <row r="53" spans="2:4" ht="12.75" hidden="1">
      <c r="B53" s="174"/>
      <c r="C53" s="97"/>
      <c r="D53" s="1313" t="s">
        <v>1338</v>
      </c>
    </row>
    <row r="54" spans="2:4" ht="12.75" hidden="1">
      <c r="B54" s="174"/>
      <c r="C54" s="97"/>
      <c r="D54" s="1313" t="s">
        <v>1339</v>
      </c>
    </row>
    <row r="55" spans="2:4" ht="12.75" hidden="1">
      <c r="B55" s="174"/>
      <c r="C55" s="97"/>
      <c r="D55" s="1313" t="s">
        <v>1340</v>
      </c>
    </row>
    <row r="56" spans="2:4" ht="12.75" hidden="1">
      <c r="B56" s="174"/>
      <c r="C56" s="97"/>
      <c r="D56" s="1313" t="s">
        <v>1341</v>
      </c>
    </row>
    <row r="57" spans="2:4" ht="12.75" hidden="1">
      <c r="B57" s="174"/>
      <c r="C57" s="97"/>
      <c r="D57" s="97" t="s">
        <v>1324</v>
      </c>
    </row>
    <row r="58" spans="2:4" ht="12.75" hidden="1">
      <c r="B58" s="174"/>
      <c r="C58" s="97"/>
      <c r="D58" s="97" t="s">
        <v>1325</v>
      </c>
    </row>
    <row r="59" spans="2:4" ht="12.75" hidden="1">
      <c r="B59" s="174"/>
      <c r="C59" s="97"/>
      <c r="D59" s="1314" t="s">
        <v>1342</v>
      </c>
    </row>
    <row r="60" spans="2:4" ht="12.75" hidden="1">
      <c r="B60" s="174"/>
      <c r="C60" s="97"/>
      <c r="D60" s="1314" t="s">
        <v>1343</v>
      </c>
    </row>
    <row r="61" spans="2:4" ht="12.75" hidden="1">
      <c r="B61" s="174"/>
      <c r="C61" s="97"/>
      <c r="D61" s="155" t="s">
        <v>1328</v>
      </c>
    </row>
    <row r="62" spans="2:4" ht="12.75" hidden="1">
      <c r="B62" s="174"/>
      <c r="C62" s="97"/>
      <c r="D62" s="155"/>
    </row>
    <row r="63" spans="2:4" ht="12.75" hidden="1">
      <c r="B63" s="1315" t="s">
        <v>1344</v>
      </c>
      <c r="C63" s="97"/>
      <c r="D63" s="97"/>
    </row>
    <row r="64" spans="2:4" ht="12.75" hidden="1">
      <c r="B64" s="1315" t="s">
        <v>1345</v>
      </c>
      <c r="C64" s="97"/>
      <c r="D64" s="97"/>
    </row>
    <row r="65" spans="3:4" ht="12.75" hidden="1">
      <c r="C65" s="1186"/>
      <c r="D65" s="1186"/>
    </row>
    <row r="66" spans="2:25" ht="15.75" customHeight="1">
      <c r="B66" s="1731" t="s">
        <v>1346</v>
      </c>
      <c r="C66" s="1731"/>
      <c r="D66" s="1731"/>
      <c r="E66" s="1731"/>
      <c r="F66" s="1731"/>
      <c r="G66" s="1731"/>
      <c r="H66" s="1731"/>
      <c r="I66" s="1731"/>
      <c r="J66" s="1731"/>
      <c r="K66" s="1731"/>
      <c r="L66" s="1731"/>
      <c r="M66" s="1731"/>
      <c r="N66" s="1731"/>
      <c r="O66" s="1731"/>
      <c r="P66" s="1731"/>
      <c r="Q66" s="1731"/>
      <c r="R66" s="1731"/>
      <c r="S66" s="1731"/>
      <c r="T66" s="1731"/>
      <c r="U66" s="1731"/>
      <c r="V66" s="1731"/>
      <c r="W66" s="1731"/>
      <c r="X66" s="1731"/>
      <c r="Y66" s="1731"/>
    </row>
    <row r="67" spans="2:25" ht="15.75">
      <c r="B67" s="1699" t="s">
        <v>21</v>
      </c>
      <c r="C67" s="1699"/>
      <c r="D67" s="1699"/>
      <c r="E67" s="1699"/>
      <c r="F67" s="1699"/>
      <c r="G67" s="1699"/>
      <c r="H67" s="1699"/>
      <c r="I67" s="1699"/>
      <c r="J67" s="1699"/>
      <c r="K67" s="1699"/>
      <c r="L67" s="1699"/>
      <c r="M67" s="1699"/>
      <c r="N67" s="1699"/>
      <c r="O67" s="1699"/>
      <c r="P67" s="1699"/>
      <c r="Q67" s="1699"/>
      <c r="R67" s="1699"/>
      <c r="S67" s="1699"/>
      <c r="T67" s="1699"/>
      <c r="U67" s="1699"/>
      <c r="V67" s="1699"/>
      <c r="W67" s="1699"/>
      <c r="X67" s="1699"/>
      <c r="Y67" s="1699"/>
    </row>
    <row r="68" spans="2:29" ht="13.5" thickBot="1">
      <c r="B68" s="1316"/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AA68" s="872"/>
      <c r="AB68" s="1733" t="s">
        <v>1300</v>
      </c>
      <c r="AC68" s="1733"/>
    </row>
    <row r="69" spans="2:29" ht="12.75" customHeight="1" thickTop="1">
      <c r="B69" s="1757" t="s">
        <v>1301</v>
      </c>
      <c r="C69" s="1758"/>
      <c r="D69" s="1758"/>
      <c r="E69" s="1317">
        <v>2010</v>
      </c>
      <c r="F69" s="1317">
        <v>2011</v>
      </c>
      <c r="G69" s="1317">
        <v>2012</v>
      </c>
      <c r="H69" s="1318">
        <v>2013</v>
      </c>
      <c r="I69" s="1318">
        <v>2013</v>
      </c>
      <c r="J69" s="1318">
        <v>2013</v>
      </c>
      <c r="K69" s="1318">
        <v>2013</v>
      </c>
      <c r="L69" s="1318">
        <v>2013</v>
      </c>
      <c r="M69" s="1318">
        <v>2013</v>
      </c>
      <c r="N69" s="1318">
        <v>2013</v>
      </c>
      <c r="O69" s="1318">
        <v>2014</v>
      </c>
      <c r="P69" s="1318">
        <v>2014</v>
      </c>
      <c r="Q69" s="1318">
        <v>2014</v>
      </c>
      <c r="R69" s="1318">
        <v>2014</v>
      </c>
      <c r="S69" s="1318">
        <v>2014</v>
      </c>
      <c r="T69" s="1318">
        <v>2014</v>
      </c>
      <c r="U69" s="1318">
        <v>2014</v>
      </c>
      <c r="V69" s="1318">
        <v>2014</v>
      </c>
      <c r="W69" s="1318">
        <v>2014</v>
      </c>
      <c r="X69" s="1318">
        <v>2014</v>
      </c>
      <c r="Y69" s="1318">
        <v>2014</v>
      </c>
      <c r="Z69" s="1318">
        <v>2014</v>
      </c>
      <c r="AA69" s="1318">
        <v>2015</v>
      </c>
      <c r="AB69" s="1318">
        <v>2015</v>
      </c>
      <c r="AC69" s="871">
        <v>2015</v>
      </c>
    </row>
    <row r="70" spans="2:29" ht="12.75">
      <c r="B70" s="1759" t="s">
        <v>1134</v>
      </c>
      <c r="C70" s="1760"/>
      <c r="D70" s="1760"/>
      <c r="E70" s="1319" t="s">
        <v>755</v>
      </c>
      <c r="F70" s="1319" t="s">
        <v>755</v>
      </c>
      <c r="G70" s="1319" t="s">
        <v>755</v>
      </c>
      <c r="H70" s="1319" t="s">
        <v>1347</v>
      </c>
      <c r="I70" s="1319" t="s">
        <v>755</v>
      </c>
      <c r="J70" s="1319" t="s">
        <v>1348</v>
      </c>
      <c r="K70" s="1319" t="s">
        <v>1349</v>
      </c>
      <c r="L70" s="1319" t="s">
        <v>1350</v>
      </c>
      <c r="M70" s="1319" t="s">
        <v>1351</v>
      </c>
      <c r="N70" s="1319" t="s">
        <v>1352</v>
      </c>
      <c r="O70" s="1319" t="s">
        <v>1353</v>
      </c>
      <c r="P70" s="1319" t="s">
        <v>1354</v>
      </c>
      <c r="Q70" s="1319" t="s">
        <v>756</v>
      </c>
      <c r="R70" s="1319" t="s">
        <v>1355</v>
      </c>
      <c r="S70" s="1319" t="s">
        <v>1253</v>
      </c>
      <c r="T70" s="1319" t="s">
        <v>1347</v>
      </c>
      <c r="U70" s="1319" t="s">
        <v>755</v>
      </c>
      <c r="V70" s="1319" t="s">
        <v>1348</v>
      </c>
      <c r="W70" s="1319" t="s">
        <v>1349</v>
      </c>
      <c r="X70" s="1319" t="s">
        <v>1350</v>
      </c>
      <c r="Y70" s="1319" t="s">
        <v>1351</v>
      </c>
      <c r="Z70" s="1319" t="s">
        <v>1352</v>
      </c>
      <c r="AA70" s="1319" t="s">
        <v>1353</v>
      </c>
      <c r="AB70" s="1319" t="s">
        <v>1354</v>
      </c>
      <c r="AC70" s="869" t="s">
        <v>756</v>
      </c>
    </row>
    <row r="71" spans="2:29" ht="12.75">
      <c r="B71" s="1320" t="s">
        <v>1356</v>
      </c>
      <c r="C71" s="1321"/>
      <c r="D71" s="1321"/>
      <c r="E71" s="1322"/>
      <c r="F71" s="1322"/>
      <c r="G71" s="1322"/>
      <c r="H71" s="1322"/>
      <c r="I71" s="1254"/>
      <c r="J71" s="1254"/>
      <c r="K71" s="1254"/>
      <c r="L71" s="1254"/>
      <c r="M71" s="1254"/>
      <c r="N71" s="1254"/>
      <c r="O71" s="1254"/>
      <c r="P71" s="1254"/>
      <c r="Q71" s="1254"/>
      <c r="R71" s="1254"/>
      <c r="S71" s="1254"/>
      <c r="T71" s="1323"/>
      <c r="U71" s="1254"/>
      <c r="V71" s="1254"/>
      <c r="W71" s="1254"/>
      <c r="X71" s="1254"/>
      <c r="Y71" s="1254"/>
      <c r="Z71" s="1254"/>
      <c r="AA71" s="1254"/>
      <c r="AB71" s="1254"/>
      <c r="AC71" s="1324"/>
    </row>
    <row r="72" spans="2:29" ht="12.75">
      <c r="B72" s="1325"/>
      <c r="C72" s="97" t="s">
        <v>1311</v>
      </c>
      <c r="D72" s="136"/>
      <c r="E72" s="1254"/>
      <c r="F72" s="1254"/>
      <c r="G72" s="1254"/>
      <c r="H72" s="1322"/>
      <c r="I72" s="1254"/>
      <c r="J72" s="1254"/>
      <c r="K72" s="1254"/>
      <c r="L72" s="1254"/>
      <c r="M72" s="1254"/>
      <c r="N72" s="1254"/>
      <c r="O72" s="1254"/>
      <c r="P72" s="1254"/>
      <c r="Q72" s="1254"/>
      <c r="R72" s="1254"/>
      <c r="S72" s="1254"/>
      <c r="T72" s="1254"/>
      <c r="U72" s="1254"/>
      <c r="V72" s="1254"/>
      <c r="W72" s="1254"/>
      <c r="X72" s="1254"/>
      <c r="Y72" s="1254"/>
      <c r="Z72" s="1254"/>
      <c r="AA72" s="1254"/>
      <c r="AB72" s="1254"/>
      <c r="AC72" s="1324"/>
    </row>
    <row r="73" spans="2:29" ht="12.75">
      <c r="B73" s="1325"/>
      <c r="C73" s="1326" t="s">
        <v>1357</v>
      </c>
      <c r="D73" s="1327"/>
      <c r="E73" s="1322" t="s">
        <v>24</v>
      </c>
      <c r="F73" s="1322">
        <v>5.5</v>
      </c>
      <c r="G73" s="1323">
        <v>5</v>
      </c>
      <c r="H73" s="1323">
        <v>6</v>
      </c>
      <c r="I73" s="1323">
        <v>6</v>
      </c>
      <c r="J73" s="1323">
        <v>5</v>
      </c>
      <c r="K73" s="1323">
        <v>5</v>
      </c>
      <c r="L73" s="1323">
        <v>5</v>
      </c>
      <c r="M73" s="1323">
        <v>5</v>
      </c>
      <c r="N73" s="1323">
        <v>5</v>
      </c>
      <c r="O73" s="1323">
        <v>5</v>
      </c>
      <c r="P73" s="1323">
        <v>5</v>
      </c>
      <c r="Q73" s="1323">
        <v>5</v>
      </c>
      <c r="R73" s="1323">
        <v>5</v>
      </c>
      <c r="S73" s="1323">
        <v>5</v>
      </c>
      <c r="T73" s="1323">
        <v>5</v>
      </c>
      <c r="U73" s="1323">
        <v>5</v>
      </c>
      <c r="V73" s="1323">
        <v>6</v>
      </c>
      <c r="W73" s="1323">
        <v>6</v>
      </c>
      <c r="X73" s="1323">
        <v>6</v>
      </c>
      <c r="Y73" s="1323">
        <v>6</v>
      </c>
      <c r="Z73" s="1323">
        <v>6</v>
      </c>
      <c r="AA73" s="1323">
        <v>6</v>
      </c>
      <c r="AB73" s="1323">
        <v>6</v>
      </c>
      <c r="AC73" s="1328">
        <v>6</v>
      </c>
    </row>
    <row r="74" spans="2:29" ht="12.75">
      <c r="B74" s="1325"/>
      <c r="C74" s="1326" t="s">
        <v>1358</v>
      </c>
      <c r="D74" s="1327"/>
      <c r="E74" s="1329">
        <v>5.5</v>
      </c>
      <c r="F74" s="1322">
        <v>5.5</v>
      </c>
      <c r="G74" s="1323">
        <v>5</v>
      </c>
      <c r="H74" s="1323">
        <v>5.5</v>
      </c>
      <c r="I74" s="1323">
        <v>5.5</v>
      </c>
      <c r="J74" s="1323">
        <v>4.5</v>
      </c>
      <c r="K74" s="1323">
        <v>4.5</v>
      </c>
      <c r="L74" s="1323">
        <v>4.5</v>
      </c>
      <c r="M74" s="1323">
        <v>4.5</v>
      </c>
      <c r="N74" s="1323">
        <v>4.5</v>
      </c>
      <c r="O74" s="1323">
        <v>4.5</v>
      </c>
      <c r="P74" s="1323">
        <v>4.5</v>
      </c>
      <c r="Q74" s="1323">
        <v>4.5</v>
      </c>
      <c r="R74" s="1323">
        <v>4.5</v>
      </c>
      <c r="S74" s="1323">
        <v>4.5</v>
      </c>
      <c r="T74" s="1323">
        <v>4.5</v>
      </c>
      <c r="U74" s="1323">
        <v>4.5</v>
      </c>
      <c r="V74" s="1323">
        <v>5</v>
      </c>
      <c r="W74" s="1323">
        <v>5</v>
      </c>
      <c r="X74" s="1323">
        <v>5</v>
      </c>
      <c r="Y74" s="1323">
        <v>5</v>
      </c>
      <c r="Z74" s="1323">
        <v>5</v>
      </c>
      <c r="AA74" s="1323">
        <v>5</v>
      </c>
      <c r="AB74" s="1323">
        <v>5</v>
      </c>
      <c r="AC74" s="1328">
        <v>5</v>
      </c>
    </row>
    <row r="75" spans="2:29" ht="12.75">
      <c r="B75" s="1325"/>
      <c r="C75" s="1326" t="s">
        <v>1359</v>
      </c>
      <c r="D75" s="1327"/>
      <c r="E75" s="1329">
        <v>5.5</v>
      </c>
      <c r="F75" s="1322">
        <v>5.5</v>
      </c>
      <c r="G75" s="1323">
        <v>5</v>
      </c>
      <c r="H75" s="1323">
        <v>5</v>
      </c>
      <c r="I75" s="1323">
        <v>5</v>
      </c>
      <c r="J75" s="1323">
        <v>4</v>
      </c>
      <c r="K75" s="1323">
        <v>4</v>
      </c>
      <c r="L75" s="1323">
        <v>4</v>
      </c>
      <c r="M75" s="1323">
        <v>4</v>
      </c>
      <c r="N75" s="1323">
        <v>4</v>
      </c>
      <c r="O75" s="1323">
        <v>4</v>
      </c>
      <c r="P75" s="1323">
        <v>4</v>
      </c>
      <c r="Q75" s="1323">
        <v>4</v>
      </c>
      <c r="R75" s="1323">
        <v>4</v>
      </c>
      <c r="S75" s="1323">
        <v>4</v>
      </c>
      <c r="T75" s="1323">
        <v>4</v>
      </c>
      <c r="U75" s="1323">
        <v>4</v>
      </c>
      <c r="V75" s="1323">
        <v>4</v>
      </c>
      <c r="W75" s="1323">
        <v>4</v>
      </c>
      <c r="X75" s="1323">
        <v>4</v>
      </c>
      <c r="Y75" s="1323">
        <v>4</v>
      </c>
      <c r="Z75" s="1323">
        <v>4</v>
      </c>
      <c r="AA75" s="1323">
        <v>4</v>
      </c>
      <c r="AB75" s="1323">
        <v>4</v>
      </c>
      <c r="AC75" s="1328">
        <v>4</v>
      </c>
    </row>
    <row r="76" spans="2:29" ht="12.75">
      <c r="B76" s="851"/>
      <c r="C76" s="97" t="s">
        <v>1360</v>
      </c>
      <c r="D76" s="136"/>
      <c r="E76" s="1329">
        <v>6.5</v>
      </c>
      <c r="F76" s="1323">
        <v>7</v>
      </c>
      <c r="G76" s="1323">
        <v>7</v>
      </c>
      <c r="H76" s="1323">
        <v>8</v>
      </c>
      <c r="I76" s="1323">
        <v>8</v>
      </c>
      <c r="J76" s="1323">
        <v>8</v>
      </c>
      <c r="K76" s="1323">
        <v>8</v>
      </c>
      <c r="L76" s="1323">
        <v>8</v>
      </c>
      <c r="M76" s="1323">
        <v>8</v>
      </c>
      <c r="N76" s="1323">
        <v>8</v>
      </c>
      <c r="O76" s="1323">
        <v>8</v>
      </c>
      <c r="P76" s="1323">
        <v>8</v>
      </c>
      <c r="Q76" s="1323">
        <v>8</v>
      </c>
      <c r="R76" s="1323">
        <v>8</v>
      </c>
      <c r="S76" s="1323">
        <v>8</v>
      </c>
      <c r="T76" s="1323">
        <v>8</v>
      </c>
      <c r="U76" s="1323">
        <v>8</v>
      </c>
      <c r="V76" s="1323">
        <v>8</v>
      </c>
      <c r="W76" s="1323">
        <v>8</v>
      </c>
      <c r="X76" s="1323">
        <v>8</v>
      </c>
      <c r="Y76" s="1323">
        <v>8</v>
      </c>
      <c r="Z76" s="1323">
        <v>8</v>
      </c>
      <c r="AA76" s="1323">
        <v>8</v>
      </c>
      <c r="AB76" s="1323">
        <v>8</v>
      </c>
      <c r="AC76" s="1328">
        <v>8</v>
      </c>
    </row>
    <row r="77" spans="2:29" s="1186" customFormat="1" ht="12.75">
      <c r="B77" s="851"/>
      <c r="C77" s="97" t="s">
        <v>1361</v>
      </c>
      <c r="D77" s="136"/>
      <c r="E77" s="1330"/>
      <c r="F77" s="1254"/>
      <c r="G77" s="1254"/>
      <c r="H77" s="1254"/>
      <c r="I77" s="1254"/>
      <c r="J77" s="1254"/>
      <c r="K77" s="1254"/>
      <c r="L77" s="1254"/>
      <c r="M77" s="1254"/>
      <c r="N77" s="1254"/>
      <c r="O77" s="1254"/>
      <c r="P77" s="1254"/>
      <c r="Q77" s="1254"/>
      <c r="R77" s="1254"/>
      <c r="S77" s="1254"/>
      <c r="T77" s="1254"/>
      <c r="U77" s="1254"/>
      <c r="V77" s="1254"/>
      <c r="W77" s="1254"/>
      <c r="X77" s="1254"/>
      <c r="Y77" s="1254"/>
      <c r="Z77" s="1254"/>
      <c r="AA77" s="1254"/>
      <c r="AB77" s="1254"/>
      <c r="AC77" s="1324"/>
    </row>
    <row r="78" spans="2:29" s="1186" customFormat="1" ht="12.75">
      <c r="B78" s="851"/>
      <c r="C78" s="97"/>
      <c r="D78" s="136" t="s">
        <v>1362</v>
      </c>
      <c r="E78" s="1329"/>
      <c r="F78" s="1322">
        <v>1.5</v>
      </c>
      <c r="G78" s="1322">
        <v>1.5</v>
      </c>
      <c r="H78" s="1322">
        <v>1.5</v>
      </c>
      <c r="I78" s="1323">
        <v>1.5</v>
      </c>
      <c r="J78" s="1323">
        <v>1</v>
      </c>
      <c r="K78" s="1323">
        <v>1</v>
      </c>
      <c r="L78" s="1323">
        <v>1</v>
      </c>
      <c r="M78" s="1323">
        <v>1</v>
      </c>
      <c r="N78" s="1323">
        <v>1</v>
      </c>
      <c r="O78" s="1323">
        <v>1</v>
      </c>
      <c r="P78" s="1323">
        <v>1</v>
      </c>
      <c r="Q78" s="1323">
        <v>1</v>
      </c>
      <c r="R78" s="1323">
        <v>1</v>
      </c>
      <c r="S78" s="1323">
        <v>1</v>
      </c>
      <c r="T78" s="1323">
        <v>1</v>
      </c>
      <c r="U78" s="1323">
        <v>1</v>
      </c>
      <c r="V78" s="1323">
        <v>1</v>
      </c>
      <c r="W78" s="1323">
        <v>1</v>
      </c>
      <c r="X78" s="1323">
        <v>1</v>
      </c>
      <c r="Y78" s="1323">
        <v>1</v>
      </c>
      <c r="Z78" s="1323">
        <v>1</v>
      </c>
      <c r="AA78" s="1323">
        <v>1</v>
      </c>
      <c r="AB78" s="1323">
        <v>1</v>
      </c>
      <c r="AC78" s="1328">
        <v>1</v>
      </c>
    </row>
    <row r="79" spans="2:31" s="1186" customFormat="1" ht="12.75" customHeight="1">
      <c r="B79" s="851"/>
      <c r="C79" s="97"/>
      <c r="D79" s="136" t="s">
        <v>1363</v>
      </c>
      <c r="E79" s="1331"/>
      <c r="F79" s="1323">
        <v>7</v>
      </c>
      <c r="G79" s="1323">
        <v>7</v>
      </c>
      <c r="H79" s="1323">
        <v>6</v>
      </c>
      <c r="I79" s="1323">
        <v>6</v>
      </c>
      <c r="J79" s="1323">
        <v>5</v>
      </c>
      <c r="K79" s="1323">
        <v>5</v>
      </c>
      <c r="L79" s="1323">
        <v>5</v>
      </c>
      <c r="M79" s="1323">
        <v>5</v>
      </c>
      <c r="N79" s="1323">
        <v>5</v>
      </c>
      <c r="O79" s="1323">
        <v>5</v>
      </c>
      <c r="P79" s="1323">
        <v>5</v>
      </c>
      <c r="Q79" s="1323">
        <v>5</v>
      </c>
      <c r="R79" s="1323">
        <v>5</v>
      </c>
      <c r="S79" s="1323">
        <v>5</v>
      </c>
      <c r="T79" s="1323">
        <v>5</v>
      </c>
      <c r="U79" s="1323">
        <v>5</v>
      </c>
      <c r="V79" s="1323">
        <v>4</v>
      </c>
      <c r="W79" s="1323">
        <v>4</v>
      </c>
      <c r="X79" s="1323">
        <v>4</v>
      </c>
      <c r="Y79" s="1323">
        <v>4</v>
      </c>
      <c r="Z79" s="1323">
        <v>4</v>
      </c>
      <c r="AA79" s="1323">
        <v>4</v>
      </c>
      <c r="AB79" s="1323">
        <v>4</v>
      </c>
      <c r="AC79" s="1328">
        <v>4</v>
      </c>
      <c r="AE79" s="1161"/>
    </row>
    <row r="80" spans="2:29" ht="12.75">
      <c r="B80" s="851"/>
      <c r="C80" s="97"/>
      <c r="D80" s="136" t="s">
        <v>1364</v>
      </c>
      <c r="E80" s="1332" t="s">
        <v>1365</v>
      </c>
      <c r="F80" s="1333" t="s">
        <v>1365</v>
      </c>
      <c r="G80" s="1333" t="s">
        <v>1365</v>
      </c>
      <c r="H80" s="1333" t="s">
        <v>1365</v>
      </c>
      <c r="I80" s="1333" t="s">
        <v>1365</v>
      </c>
      <c r="J80" s="1333" t="s">
        <v>1365</v>
      </c>
      <c r="K80" s="1333" t="s">
        <v>1365</v>
      </c>
      <c r="L80" s="1333" t="s">
        <v>1365</v>
      </c>
      <c r="M80" s="1333" t="s">
        <v>1365</v>
      </c>
      <c r="N80" s="1333" t="s">
        <v>1365</v>
      </c>
      <c r="O80" s="1333" t="s">
        <v>1365</v>
      </c>
      <c r="P80" s="1333" t="s">
        <v>1365</v>
      </c>
      <c r="Q80" s="1333" t="s">
        <v>1365</v>
      </c>
      <c r="R80" s="1333" t="s">
        <v>1365</v>
      </c>
      <c r="S80" s="1333" t="s">
        <v>1365</v>
      </c>
      <c r="T80" s="1333" t="s">
        <v>1365</v>
      </c>
      <c r="U80" s="1333" t="s">
        <v>1365</v>
      </c>
      <c r="V80" s="1333" t="s">
        <v>1365</v>
      </c>
      <c r="W80" s="1333" t="s">
        <v>1365</v>
      </c>
      <c r="X80" s="1333" t="s">
        <v>1365</v>
      </c>
      <c r="Y80" s="1333" t="s">
        <v>1365</v>
      </c>
      <c r="Z80" s="1333" t="s">
        <v>1365</v>
      </c>
      <c r="AA80" s="1333" t="s">
        <v>1365</v>
      </c>
      <c r="AB80" s="1333" t="s">
        <v>1365</v>
      </c>
      <c r="AC80" s="1334" t="s">
        <v>1365</v>
      </c>
    </row>
    <row r="81" spans="2:29" ht="12.75">
      <c r="B81" s="851"/>
      <c r="C81" s="97" t="s">
        <v>1366</v>
      </c>
      <c r="D81" s="136"/>
      <c r="E81" s="1332"/>
      <c r="F81" s="1335"/>
      <c r="G81" s="1335"/>
      <c r="H81" s="1336">
        <v>8</v>
      </c>
      <c r="I81" s="1336">
        <v>8</v>
      </c>
      <c r="J81" s="1336">
        <v>8</v>
      </c>
      <c r="K81" s="1336">
        <v>8</v>
      </c>
      <c r="L81" s="1336">
        <v>8</v>
      </c>
      <c r="M81" s="1336">
        <v>8</v>
      </c>
      <c r="N81" s="1336">
        <v>8</v>
      </c>
      <c r="O81" s="1336">
        <v>8</v>
      </c>
      <c r="P81" s="1336">
        <v>8</v>
      </c>
      <c r="Q81" s="1336">
        <v>8</v>
      </c>
      <c r="R81" s="1336">
        <v>8</v>
      </c>
      <c r="S81" s="1336">
        <v>8</v>
      </c>
      <c r="T81" s="1336">
        <v>8</v>
      </c>
      <c r="U81" s="1336">
        <v>8</v>
      </c>
      <c r="V81" s="1336">
        <v>8</v>
      </c>
      <c r="W81" s="1336">
        <v>8</v>
      </c>
      <c r="X81" s="1336">
        <v>8</v>
      </c>
      <c r="Y81" s="1336">
        <v>8</v>
      </c>
      <c r="Z81" s="1336">
        <v>8</v>
      </c>
      <c r="AA81" s="1336">
        <v>8</v>
      </c>
      <c r="AB81" s="1336">
        <v>8</v>
      </c>
      <c r="AC81" s="1337">
        <v>8</v>
      </c>
    </row>
    <row r="82" spans="2:29" ht="12.75">
      <c r="B82" s="856"/>
      <c r="C82" s="855" t="s">
        <v>1367</v>
      </c>
      <c r="D82" s="907"/>
      <c r="E82" s="1331">
        <v>3</v>
      </c>
      <c r="F82" s="1338">
        <v>3</v>
      </c>
      <c r="G82" s="1338">
        <v>3</v>
      </c>
      <c r="H82" s="1339"/>
      <c r="I82" s="1339"/>
      <c r="J82" s="1339"/>
      <c r="K82" s="1339"/>
      <c r="L82" s="1339"/>
      <c r="M82" s="1339"/>
      <c r="N82" s="1339"/>
      <c r="O82" s="1339"/>
      <c r="P82" s="1339"/>
      <c r="Q82" s="1339"/>
      <c r="R82" s="1339"/>
      <c r="S82" s="1339"/>
      <c r="T82" s="1339"/>
      <c r="U82" s="1339"/>
      <c r="V82" s="1339"/>
      <c r="W82" s="1339"/>
      <c r="X82" s="1339"/>
      <c r="Y82" s="1339"/>
      <c r="Z82" s="1339"/>
      <c r="AA82" s="1339"/>
      <c r="AB82" s="1339"/>
      <c r="AC82" s="1340"/>
    </row>
    <row r="83" spans="2:29" ht="12.75">
      <c r="B83" s="1320" t="s">
        <v>1368</v>
      </c>
      <c r="C83" s="1321"/>
      <c r="D83" s="1321"/>
      <c r="E83" s="1341"/>
      <c r="F83" s="1341"/>
      <c r="G83" s="1341"/>
      <c r="H83" s="1333"/>
      <c r="I83" s="1333"/>
      <c r="J83" s="1333"/>
      <c r="K83" s="1333"/>
      <c r="L83" s="1333"/>
      <c r="M83" s="1333"/>
      <c r="N83" s="1333"/>
      <c r="O83" s="1333"/>
      <c r="P83" s="1333"/>
      <c r="Q83" s="1333"/>
      <c r="R83" s="1333"/>
      <c r="S83" s="1333"/>
      <c r="T83" s="1333"/>
      <c r="U83" s="1333"/>
      <c r="V83" s="1333"/>
      <c r="W83" s="1333"/>
      <c r="X83" s="1333"/>
      <c r="Y83" s="1333"/>
      <c r="Z83" s="1333"/>
      <c r="AA83" s="1333"/>
      <c r="AB83" s="1333"/>
      <c r="AC83" s="1334"/>
    </row>
    <row r="84" spans="2:29" s="1186" customFormat="1" ht="12.75">
      <c r="B84" s="1325"/>
      <c r="C84" s="155" t="s">
        <v>1369</v>
      </c>
      <c r="D84" s="136"/>
      <c r="E84" s="1341">
        <v>8.7</v>
      </c>
      <c r="F84" s="1341">
        <v>8.08</v>
      </c>
      <c r="G84" s="1341">
        <v>0.1</v>
      </c>
      <c r="H84" s="1341">
        <v>1.7747</v>
      </c>
      <c r="I84" s="1341">
        <v>0.5529571428571429</v>
      </c>
      <c r="J84" s="1341">
        <v>0.13</v>
      </c>
      <c r="K84" s="1341">
        <v>0.0968</v>
      </c>
      <c r="L84" s="1341">
        <v>0.04</v>
      </c>
      <c r="M84" s="1341">
        <v>0.0171</v>
      </c>
      <c r="N84" s="1341">
        <v>0.0112</v>
      </c>
      <c r="O84" s="1341">
        <v>0.2514</v>
      </c>
      <c r="P84" s="1341">
        <v>0.0769</v>
      </c>
      <c r="Q84" s="1341">
        <v>0.025028571428571428</v>
      </c>
      <c r="R84" s="1341">
        <v>0.02</v>
      </c>
      <c r="S84" s="1341">
        <v>0.01</v>
      </c>
      <c r="T84" s="1341">
        <v>0.04</v>
      </c>
      <c r="U84" s="1341">
        <v>0.01</v>
      </c>
      <c r="V84" s="1342">
        <v>0.0015</v>
      </c>
      <c r="W84" s="1342">
        <v>0.0032</v>
      </c>
      <c r="X84" s="1342">
        <v>0.3255</v>
      </c>
      <c r="Y84" s="1342">
        <v>0.3916</v>
      </c>
      <c r="Z84" s="1342">
        <v>0.059</v>
      </c>
      <c r="AA84" s="1342" t="s">
        <v>382</v>
      </c>
      <c r="AB84" s="1342" t="s">
        <v>382</v>
      </c>
      <c r="AC84" s="1343" t="s">
        <v>382</v>
      </c>
    </row>
    <row r="85" spans="2:29" ht="12.75">
      <c r="B85" s="851"/>
      <c r="C85" s="155" t="s">
        <v>1370</v>
      </c>
      <c r="D85" s="136"/>
      <c r="E85" s="1341">
        <v>8.13</v>
      </c>
      <c r="F85" s="1341">
        <v>8.52</v>
      </c>
      <c r="G85" s="1341">
        <v>1.15</v>
      </c>
      <c r="H85" s="1341">
        <v>2.665178033830017</v>
      </c>
      <c r="I85" s="1341">
        <v>1.1949270430302494</v>
      </c>
      <c r="J85" s="1341">
        <v>0.25</v>
      </c>
      <c r="K85" s="1341">
        <v>0.1401</v>
      </c>
      <c r="L85" s="1341">
        <v>0.07</v>
      </c>
      <c r="M85" s="1341">
        <v>0.03</v>
      </c>
      <c r="N85" s="1341">
        <v>0.08</v>
      </c>
      <c r="O85" s="1341">
        <v>0.4707958107442089</v>
      </c>
      <c r="P85" s="1341">
        <v>0.234</v>
      </c>
      <c r="Q85" s="1341">
        <v>0.07589681227455514</v>
      </c>
      <c r="R85" s="1341">
        <v>0.06</v>
      </c>
      <c r="S85" s="1341">
        <v>0.04</v>
      </c>
      <c r="T85" s="1341">
        <v>0.13</v>
      </c>
      <c r="U85" s="1341">
        <v>0.02</v>
      </c>
      <c r="V85" s="1342">
        <v>0.0044</v>
      </c>
      <c r="W85" s="1342">
        <v>0.0656</v>
      </c>
      <c r="X85" s="1342">
        <v>0.9267</v>
      </c>
      <c r="Y85" s="1342">
        <v>0.5235</v>
      </c>
      <c r="Z85" s="1342">
        <v>0.128</v>
      </c>
      <c r="AA85" s="1342">
        <v>0.1551</v>
      </c>
      <c r="AB85" s="1342">
        <v>0.7409</v>
      </c>
      <c r="AC85" s="1343">
        <v>1.1286</v>
      </c>
    </row>
    <row r="86" spans="2:29" s="1185" customFormat="1" ht="12.75">
      <c r="B86" s="851"/>
      <c r="C86" s="155" t="s">
        <v>1371</v>
      </c>
      <c r="D86" s="136"/>
      <c r="E86" s="1341">
        <v>8.28</v>
      </c>
      <c r="F86" s="1341">
        <v>8.59</v>
      </c>
      <c r="G86" s="1341">
        <v>1.96</v>
      </c>
      <c r="H86" s="1341">
        <v>2.625707377362713</v>
      </c>
      <c r="I86" s="1341">
        <v>1.6011029109423673</v>
      </c>
      <c r="J86" s="1341">
        <v>0</v>
      </c>
      <c r="K86" s="1341">
        <v>0.6906</v>
      </c>
      <c r="L86" s="1341">
        <v>0.42</v>
      </c>
      <c r="M86" s="1341">
        <v>0.2173</v>
      </c>
      <c r="N86" s="1341">
        <v>0.4599</v>
      </c>
      <c r="O86" s="1341">
        <v>0.9307730932022839</v>
      </c>
      <c r="P86" s="1341" t="s">
        <v>382</v>
      </c>
      <c r="Q86" s="1341">
        <v>0.5262407407407408</v>
      </c>
      <c r="R86" s="1341">
        <v>0.26</v>
      </c>
      <c r="S86" s="1341">
        <v>0.13</v>
      </c>
      <c r="T86" s="1341">
        <v>0.38</v>
      </c>
      <c r="U86" s="1341">
        <v>0.42</v>
      </c>
      <c r="V86" s="1341" t="s">
        <v>382</v>
      </c>
      <c r="W86" s="1341">
        <v>0.157</v>
      </c>
      <c r="X86" s="1341">
        <v>0.9</v>
      </c>
      <c r="Y86" s="1341">
        <v>1.2073</v>
      </c>
      <c r="Z86" s="1341">
        <v>0.3029</v>
      </c>
      <c r="AA86" s="1341">
        <v>0.2288</v>
      </c>
      <c r="AB86" s="1341" t="s">
        <v>382</v>
      </c>
      <c r="AC86" s="1343">
        <v>1.2528</v>
      </c>
    </row>
    <row r="87" spans="2:29" ht="15.75" customHeight="1">
      <c r="B87" s="851"/>
      <c r="C87" s="155" t="s">
        <v>1372</v>
      </c>
      <c r="D87" s="136"/>
      <c r="E87" s="1341">
        <v>7.28</v>
      </c>
      <c r="F87" s="1341">
        <v>8.6105</v>
      </c>
      <c r="G87" s="1341">
        <v>2.72</v>
      </c>
      <c r="H87" s="1341" t="s">
        <v>382</v>
      </c>
      <c r="I87" s="1341">
        <v>2.713382091805048</v>
      </c>
      <c r="J87" s="1341">
        <v>0</v>
      </c>
      <c r="K87" s="1341">
        <v>1.0019</v>
      </c>
      <c r="L87" s="1341">
        <v>0.79</v>
      </c>
      <c r="M87" s="1341">
        <v>0.5</v>
      </c>
      <c r="N87" s="1341">
        <v>0.75</v>
      </c>
      <c r="O87" s="1341">
        <v>1.061509865470852</v>
      </c>
      <c r="P87" s="1341" t="s">
        <v>382</v>
      </c>
      <c r="Q87" s="1341">
        <v>0.8337058823529412</v>
      </c>
      <c r="R87" s="1341">
        <v>0.68</v>
      </c>
      <c r="S87" s="1341">
        <v>0.64</v>
      </c>
      <c r="T87" s="1341">
        <v>2.2</v>
      </c>
      <c r="U87" s="1341">
        <v>0.72</v>
      </c>
      <c r="V87" s="1341" t="s">
        <v>382</v>
      </c>
      <c r="W87" s="1341">
        <v>0.54</v>
      </c>
      <c r="X87" s="1341">
        <v>0.9349</v>
      </c>
      <c r="Y87" s="1341">
        <v>0.8726</v>
      </c>
      <c r="Z87" s="1341">
        <v>0.5803</v>
      </c>
      <c r="AA87" s="1341">
        <v>0.369</v>
      </c>
      <c r="AB87" s="1341" t="s">
        <v>382</v>
      </c>
      <c r="AC87" s="1343">
        <v>1.3759</v>
      </c>
    </row>
    <row r="88" spans="2:29" ht="15.75" customHeight="1">
      <c r="B88" s="851"/>
      <c r="C88" s="97" t="s">
        <v>1309</v>
      </c>
      <c r="D88" s="136"/>
      <c r="E88" s="1341" t="s">
        <v>1373</v>
      </c>
      <c r="F88" s="1341" t="s">
        <v>1374</v>
      </c>
      <c r="G88" s="1341" t="s">
        <v>1374</v>
      </c>
      <c r="H88" s="1341" t="s">
        <v>1374</v>
      </c>
      <c r="I88" s="1341" t="s">
        <v>1374</v>
      </c>
      <c r="J88" s="1341" t="s">
        <v>1374</v>
      </c>
      <c r="K88" s="1341" t="s">
        <v>1374</v>
      </c>
      <c r="L88" s="1341" t="s">
        <v>1374</v>
      </c>
      <c r="M88" s="1341" t="s">
        <v>1374</v>
      </c>
      <c r="N88" s="1341" t="s">
        <v>1375</v>
      </c>
      <c r="O88" s="1341" t="s">
        <v>1375</v>
      </c>
      <c r="P88" s="1341" t="s">
        <v>1375</v>
      </c>
      <c r="Q88" s="1341" t="s">
        <v>1375</v>
      </c>
      <c r="R88" s="1341" t="s">
        <v>1375</v>
      </c>
      <c r="S88" s="1341" t="s">
        <v>1375</v>
      </c>
      <c r="T88" s="1341" t="s">
        <v>1375</v>
      </c>
      <c r="U88" s="1341" t="s">
        <v>1375</v>
      </c>
      <c r="V88" s="1341" t="s">
        <v>1375</v>
      </c>
      <c r="W88" s="1341" t="s">
        <v>1375</v>
      </c>
      <c r="X88" s="1341" t="s">
        <v>1375</v>
      </c>
      <c r="Y88" s="1341" t="s">
        <v>1375</v>
      </c>
      <c r="Z88" s="1341" t="s">
        <v>1375</v>
      </c>
      <c r="AA88" s="1341" t="s">
        <v>1375</v>
      </c>
      <c r="AB88" s="1341" t="s">
        <v>1375</v>
      </c>
      <c r="AC88" s="1344" t="s">
        <v>1375</v>
      </c>
    </row>
    <row r="89" spans="2:29" ht="15.75" customHeight="1">
      <c r="B89" s="851"/>
      <c r="C89" s="855" t="s">
        <v>1376</v>
      </c>
      <c r="D89" s="136"/>
      <c r="E89" s="1341" t="s">
        <v>1377</v>
      </c>
      <c r="F89" s="1341" t="s">
        <v>1378</v>
      </c>
      <c r="G89" s="1341" t="s">
        <v>1378</v>
      </c>
      <c r="H89" s="1341" t="s">
        <v>1378</v>
      </c>
      <c r="I89" s="1341" t="s">
        <v>1378</v>
      </c>
      <c r="J89" s="1341" t="s">
        <v>1379</v>
      </c>
      <c r="K89" s="1341" t="s">
        <v>1379</v>
      </c>
      <c r="L89" s="1341" t="s">
        <v>1379</v>
      </c>
      <c r="M89" s="1341" t="s">
        <v>1378</v>
      </c>
      <c r="N89" s="1341" t="s">
        <v>1378</v>
      </c>
      <c r="O89" s="1341" t="s">
        <v>1378</v>
      </c>
      <c r="P89" s="1341" t="s">
        <v>1378</v>
      </c>
      <c r="Q89" s="1341" t="s">
        <v>1378</v>
      </c>
      <c r="R89" s="1341" t="s">
        <v>1378</v>
      </c>
      <c r="S89" s="1341" t="s">
        <v>1378</v>
      </c>
      <c r="T89" s="1341" t="s">
        <v>1378</v>
      </c>
      <c r="U89" s="1341" t="s">
        <v>1378</v>
      </c>
      <c r="V89" s="1341" t="s">
        <v>1378</v>
      </c>
      <c r="W89" s="1341" t="s">
        <v>1378</v>
      </c>
      <c r="X89" s="1341" t="s">
        <v>1378</v>
      </c>
      <c r="Y89" s="1341" t="s">
        <v>1378</v>
      </c>
      <c r="Z89" s="1341" t="s">
        <v>1378</v>
      </c>
      <c r="AA89" s="1341" t="s">
        <v>1378</v>
      </c>
      <c r="AB89" s="1341" t="s">
        <v>1378</v>
      </c>
      <c r="AC89" s="1344" t="s">
        <v>1378</v>
      </c>
    </row>
    <row r="90" spans="2:29" ht="15.75" customHeight="1">
      <c r="B90" s="1345" t="s">
        <v>1380</v>
      </c>
      <c r="C90" s="1346"/>
      <c r="D90" s="1347"/>
      <c r="E90" s="1348">
        <v>6.57</v>
      </c>
      <c r="F90" s="1348">
        <v>8.22</v>
      </c>
      <c r="G90" s="1348">
        <v>0.86</v>
      </c>
      <c r="H90" s="1348">
        <v>1.3649886601894599</v>
      </c>
      <c r="I90" s="1348">
        <v>0.86</v>
      </c>
      <c r="J90" s="1348">
        <v>0.3</v>
      </c>
      <c r="K90" s="1348">
        <v>0.27</v>
      </c>
      <c r="L90" s="1348">
        <v>0.25</v>
      </c>
      <c r="M90" s="1348">
        <v>0.22459140275275666</v>
      </c>
      <c r="N90" s="1348">
        <v>0.20374838574155063</v>
      </c>
      <c r="O90" s="1348">
        <v>0.21</v>
      </c>
      <c r="P90" s="1348">
        <v>0.20773918429166563</v>
      </c>
      <c r="Q90" s="1348">
        <v>0.2017363513916063</v>
      </c>
      <c r="R90" s="1348">
        <v>0.19</v>
      </c>
      <c r="S90" s="1348">
        <v>0.19</v>
      </c>
      <c r="T90" s="1348">
        <v>0.18</v>
      </c>
      <c r="U90" s="1348">
        <v>0.1633696910001769</v>
      </c>
      <c r="V90" s="1348">
        <v>0.15</v>
      </c>
      <c r="W90" s="1348">
        <v>0.17</v>
      </c>
      <c r="X90" s="1348">
        <v>1.03</v>
      </c>
      <c r="Y90" s="1348">
        <v>0.42</v>
      </c>
      <c r="Z90" s="1349">
        <v>0.15</v>
      </c>
      <c r="AA90" s="1348">
        <v>0.15</v>
      </c>
      <c r="AB90" s="1348">
        <v>2.23</v>
      </c>
      <c r="AC90" s="1350">
        <v>1.8</v>
      </c>
    </row>
    <row r="91" spans="2:29" ht="15.75" customHeight="1">
      <c r="B91" s="1351" t="s">
        <v>1381</v>
      </c>
      <c r="C91" s="1352"/>
      <c r="D91" s="1347"/>
      <c r="E91" s="1353"/>
      <c r="F91" s="1353"/>
      <c r="G91" s="1354">
        <v>6.171809923677013</v>
      </c>
      <c r="H91" s="1348">
        <v>5.2</v>
      </c>
      <c r="I91" s="1348">
        <v>5.25</v>
      </c>
      <c r="J91" s="1348">
        <v>5.13</v>
      </c>
      <c r="K91" s="1348">
        <v>5.01</v>
      </c>
      <c r="L91" s="1348">
        <v>4.89</v>
      </c>
      <c r="M91" s="1348">
        <v>4.86</v>
      </c>
      <c r="N91" s="1348">
        <v>4.75</v>
      </c>
      <c r="O91" s="1348">
        <v>4.68</v>
      </c>
      <c r="P91" s="1348">
        <v>4.61</v>
      </c>
      <c r="Q91" s="1348">
        <v>4.45</v>
      </c>
      <c r="R91" s="1348">
        <v>4.3</v>
      </c>
      <c r="S91" s="1348">
        <v>4.26</v>
      </c>
      <c r="T91" s="1348">
        <v>4.22</v>
      </c>
      <c r="U91" s="1348">
        <v>4.093039677595375</v>
      </c>
      <c r="V91" s="1348">
        <v>3.99</v>
      </c>
      <c r="W91" s="1348">
        <v>3.9028606805380788</v>
      </c>
      <c r="X91" s="1348">
        <v>3.7938564896258735</v>
      </c>
      <c r="Y91" s="1348">
        <v>3.813646481799705</v>
      </c>
      <c r="Z91" s="1349">
        <v>3.76</v>
      </c>
      <c r="AA91" s="1348">
        <v>3.7486832454511747</v>
      </c>
      <c r="AB91" s="1348">
        <v>3.84</v>
      </c>
      <c r="AC91" s="1350">
        <v>3.79</v>
      </c>
    </row>
    <row r="92" spans="2:29" ht="15.75" customHeight="1">
      <c r="B92" s="1351" t="s">
        <v>1382</v>
      </c>
      <c r="C92" s="1355"/>
      <c r="D92" s="1355"/>
      <c r="E92" s="1353"/>
      <c r="F92" s="1353"/>
      <c r="G92" s="1356">
        <v>12.402829832416426</v>
      </c>
      <c r="H92" s="1348">
        <v>12.34</v>
      </c>
      <c r="I92" s="1348">
        <v>12.09</v>
      </c>
      <c r="J92" s="1348">
        <v>12.1</v>
      </c>
      <c r="K92" s="1348">
        <v>11.95</v>
      </c>
      <c r="L92" s="1348">
        <v>11.78</v>
      </c>
      <c r="M92" s="1348">
        <v>11.79</v>
      </c>
      <c r="N92" s="1348">
        <v>11.48</v>
      </c>
      <c r="O92" s="1348">
        <v>11.53</v>
      </c>
      <c r="P92" s="1348">
        <v>11.37</v>
      </c>
      <c r="Q92" s="1348">
        <v>11.18</v>
      </c>
      <c r="R92" s="1348">
        <v>10.915791628170691</v>
      </c>
      <c r="S92" s="1348">
        <v>10.82</v>
      </c>
      <c r="T92" s="1348">
        <v>10.81</v>
      </c>
      <c r="U92" s="1348">
        <v>10.54995071060591</v>
      </c>
      <c r="V92" s="1348">
        <v>10.3</v>
      </c>
      <c r="W92" s="1348">
        <v>10.226252086741528</v>
      </c>
      <c r="X92" s="1348">
        <v>10.135310047775658</v>
      </c>
      <c r="Y92" s="1348">
        <v>9.937237232078088</v>
      </c>
      <c r="Z92" s="1349">
        <v>9.94</v>
      </c>
      <c r="AA92" s="1348">
        <v>9.818236657250683</v>
      </c>
      <c r="AB92" s="1348">
        <v>9.67</v>
      </c>
      <c r="AC92" s="1350">
        <v>9.56</v>
      </c>
    </row>
    <row r="93" spans="2:29" ht="15.75" customHeight="1" thickBot="1">
      <c r="B93" s="1357" t="s">
        <v>1383</v>
      </c>
      <c r="C93" s="1358"/>
      <c r="D93" s="1358"/>
      <c r="E93" s="1359"/>
      <c r="F93" s="1359"/>
      <c r="G93" s="1359"/>
      <c r="H93" s="1360">
        <v>9.84</v>
      </c>
      <c r="I93" s="1360">
        <v>9.83</v>
      </c>
      <c r="J93" s="1360">
        <v>9.63</v>
      </c>
      <c r="K93" s="1360">
        <v>9.35</v>
      </c>
      <c r="L93" s="1360">
        <v>9.23</v>
      </c>
      <c r="M93" s="1360">
        <v>9.03</v>
      </c>
      <c r="N93" s="1360">
        <v>8.86</v>
      </c>
      <c r="O93" s="1360">
        <v>8.75</v>
      </c>
      <c r="P93" s="1360">
        <v>8.58</v>
      </c>
      <c r="Q93" s="1360">
        <v>8.55</v>
      </c>
      <c r="R93" s="1360">
        <v>8.38</v>
      </c>
      <c r="S93" s="1360">
        <v>8.31</v>
      </c>
      <c r="T93" s="1360">
        <v>8.23</v>
      </c>
      <c r="U93" s="1360">
        <v>8.36</v>
      </c>
      <c r="V93" s="1360">
        <v>7.68</v>
      </c>
      <c r="W93" s="1360">
        <v>7.9</v>
      </c>
      <c r="X93" s="1360">
        <v>7.73</v>
      </c>
      <c r="Y93" s="1360">
        <v>7.46</v>
      </c>
      <c r="Z93" s="1360">
        <v>7.44</v>
      </c>
      <c r="AA93" s="1360">
        <v>7.49</v>
      </c>
      <c r="AB93" s="1360">
        <v>7.51</v>
      </c>
      <c r="AC93" s="1361">
        <v>7.52</v>
      </c>
    </row>
    <row r="94" spans="2:14" ht="12" customHeight="1" thickTop="1">
      <c r="B94" s="1362"/>
      <c r="C94" s="1363"/>
      <c r="D94" s="1363"/>
      <c r="E94" s="1364"/>
      <c r="F94" s="1364"/>
      <c r="G94" s="1364"/>
      <c r="I94" s="1365"/>
      <c r="J94" s="1365"/>
      <c r="K94" s="1365"/>
      <c r="L94" s="1365"/>
      <c r="M94" s="1365"/>
      <c r="N94" s="1365"/>
    </row>
    <row r="95" spans="2:29" ht="15.75" customHeight="1">
      <c r="B95" s="1366" t="s">
        <v>1384</v>
      </c>
      <c r="C95" s="97"/>
      <c r="D95" s="97"/>
      <c r="AB95" s="1367"/>
      <c r="AC95" s="1367"/>
    </row>
    <row r="96" spans="2:8" ht="12.75">
      <c r="B96" s="1368" t="s">
        <v>1385</v>
      </c>
      <c r="C96" s="1369"/>
      <c r="D96" s="1369"/>
      <c r="E96" s="1369"/>
      <c r="F96" s="1369"/>
      <c r="G96" s="1369"/>
      <c r="H96" s="1369"/>
    </row>
    <row r="97" spans="2:6" ht="12.75">
      <c r="B97" s="1314" t="s">
        <v>1386</v>
      </c>
      <c r="C97" s="1314"/>
      <c r="D97" s="1314"/>
      <c r="E97" s="1314"/>
      <c r="F97" s="1314"/>
    </row>
    <row r="98" spans="2:4" ht="12.75">
      <c r="B98" s="1753" t="s">
        <v>1387</v>
      </c>
      <c r="C98" s="1753"/>
      <c r="D98" s="1753"/>
    </row>
    <row r="99" spans="2:4" ht="12.75">
      <c r="B99" s="1753"/>
      <c r="C99" s="1753"/>
      <c r="D99" s="1753"/>
    </row>
    <row r="100" spans="2:4" ht="12.75">
      <c r="B100" s="1307"/>
      <c r="C100" s="97"/>
      <c r="D100" s="97"/>
    </row>
    <row r="101" spans="2:4" ht="12.75">
      <c r="B101" s="97"/>
      <c r="C101" s="97"/>
      <c r="D101" s="97"/>
    </row>
    <row r="102" spans="2:4" ht="12.75">
      <c r="B102" s="97"/>
      <c r="C102" s="155"/>
      <c r="D102" s="97"/>
    </row>
    <row r="103" spans="2:4" ht="12.75">
      <c r="B103" s="97"/>
      <c r="C103" s="97"/>
      <c r="D103" s="97"/>
    </row>
    <row r="104" spans="2:4" ht="12.75">
      <c r="B104" s="97"/>
      <c r="C104" s="97"/>
      <c r="D104" s="97"/>
    </row>
    <row r="105" spans="2:4" ht="12.75">
      <c r="B105" s="97"/>
      <c r="C105" s="97"/>
      <c r="D105" s="97"/>
    </row>
    <row r="106" spans="2:4" ht="12.75">
      <c r="B106" s="97"/>
      <c r="C106" s="97"/>
      <c r="D106" s="97"/>
    </row>
    <row r="107" spans="2:4" ht="12.75">
      <c r="B107" s="97"/>
      <c r="C107" s="97"/>
      <c r="D107" s="97"/>
    </row>
    <row r="108" spans="2:4" ht="12.75">
      <c r="B108" s="97"/>
      <c r="C108" s="97"/>
      <c r="D108" s="97"/>
    </row>
    <row r="109" spans="2:4" ht="12.75">
      <c r="B109" s="1307"/>
      <c r="C109" s="97"/>
      <c r="D109" s="97"/>
    </row>
    <row r="110" spans="2:4" ht="12.75">
      <c r="B110" s="1307"/>
      <c r="C110" s="155"/>
      <c r="D110" s="97"/>
    </row>
    <row r="111" spans="2:4" ht="12.75">
      <c r="B111" s="97"/>
      <c r="C111" s="155"/>
      <c r="D111" s="97"/>
    </row>
    <row r="112" spans="2:4" ht="12.75">
      <c r="B112" s="97"/>
      <c r="C112" s="155"/>
      <c r="D112" s="97"/>
    </row>
    <row r="113" spans="2:4" ht="12.75">
      <c r="B113" s="97"/>
      <c r="C113" s="155"/>
      <c r="D113" s="97"/>
    </row>
    <row r="114" spans="2:4" ht="12.75">
      <c r="B114" s="97"/>
      <c r="C114" s="97"/>
      <c r="D114" s="97"/>
    </row>
    <row r="115" spans="2:4" ht="12.75">
      <c r="B115" s="97"/>
      <c r="C115" s="97"/>
      <c r="D115" s="97"/>
    </row>
    <row r="116" spans="2:4" ht="12.75">
      <c r="B116" s="1370"/>
      <c r="C116" s="1371"/>
      <c r="D116" s="1372"/>
    </row>
    <row r="117" spans="2:4" ht="12.75">
      <c r="B117" s="1307"/>
      <c r="C117" s="97"/>
      <c r="D117" s="97"/>
    </row>
    <row r="118" spans="2:4" ht="12.75">
      <c r="B118" s="97"/>
      <c r="C118" s="1307"/>
      <c r="D118" s="97"/>
    </row>
    <row r="119" spans="2:4" ht="12.75">
      <c r="B119" s="97"/>
      <c r="C119" s="97"/>
      <c r="D119" s="97"/>
    </row>
    <row r="120" spans="2:4" ht="12.75">
      <c r="B120" s="97"/>
      <c r="C120" s="97"/>
      <c r="D120" s="97"/>
    </row>
    <row r="121" spans="2:4" ht="12.75">
      <c r="B121" s="97"/>
      <c r="C121" s="97"/>
      <c r="D121" s="97"/>
    </row>
    <row r="122" spans="2:4" ht="12.75">
      <c r="B122" s="97"/>
      <c r="C122" s="97"/>
      <c r="D122" s="97"/>
    </row>
    <row r="123" spans="2:4" ht="12.75">
      <c r="B123" s="97"/>
      <c r="C123" s="97"/>
      <c r="D123" s="97"/>
    </row>
    <row r="124" spans="2:4" ht="12.75">
      <c r="B124" s="97"/>
      <c r="C124" s="97"/>
      <c r="D124" s="97"/>
    </row>
    <row r="125" spans="2:4" ht="12.75">
      <c r="B125" s="97"/>
      <c r="C125" s="97"/>
      <c r="D125" s="97"/>
    </row>
    <row r="126" spans="2:4" ht="12.75">
      <c r="B126" s="97"/>
      <c r="C126" s="1307"/>
      <c r="D126" s="97"/>
    </row>
    <row r="127" spans="2:4" ht="12.75">
      <c r="B127" s="97"/>
      <c r="C127" s="97"/>
      <c r="D127" s="97"/>
    </row>
    <row r="128" spans="2:4" ht="12.75">
      <c r="B128" s="97"/>
      <c r="C128" s="155"/>
      <c r="D128" s="97"/>
    </row>
    <row r="129" spans="2:4" ht="12.75">
      <c r="B129" s="97"/>
      <c r="C129" s="155"/>
      <c r="D129" s="97"/>
    </row>
    <row r="130" spans="2:4" ht="12.75">
      <c r="B130" s="97"/>
      <c r="C130" s="155"/>
      <c r="D130" s="97"/>
    </row>
    <row r="131" spans="2:4" ht="12.75">
      <c r="B131" s="97"/>
      <c r="C131" s="155"/>
      <c r="D131" s="97"/>
    </row>
    <row r="132" spans="2:4" ht="12.75">
      <c r="B132" s="1368"/>
      <c r="C132" s="1368"/>
      <c r="D132" s="1370"/>
    </row>
    <row r="133" spans="2:4" ht="12.75">
      <c r="B133" s="155"/>
      <c r="C133" s="1186"/>
      <c r="D133" s="1186"/>
    </row>
    <row r="134" ht="12.75">
      <c r="B134" s="1373"/>
    </row>
  </sheetData>
  <sheetProtection/>
  <mergeCells count="14">
    <mergeCell ref="B98:D98"/>
    <mergeCell ref="B99:D99"/>
    <mergeCell ref="B9:D9"/>
    <mergeCell ref="B66:Y66"/>
    <mergeCell ref="B67:Y67"/>
    <mergeCell ref="AB68:AC68"/>
    <mergeCell ref="B69:D69"/>
    <mergeCell ref="B70:D70"/>
    <mergeCell ref="B1:D1"/>
    <mergeCell ref="B2:D2"/>
    <mergeCell ref="B3:D3"/>
    <mergeCell ref="B5:D5"/>
    <mergeCell ref="B6:D6"/>
    <mergeCell ref="B8:D8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4" ySplit="7" topLeftCell="F8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11.57421875" style="11" bestFit="1" customWidth="1"/>
    <col min="2" max="2" width="9.00390625" style="11" hidden="1" customWidth="1"/>
    <col min="3" max="3" width="8.140625" style="11" hidden="1" customWidth="1"/>
    <col min="4" max="4" width="9.00390625" style="11" hidden="1" customWidth="1"/>
    <col min="5" max="5" width="12.28125" style="11" customWidth="1"/>
    <col min="6" max="6" width="12.421875" style="11" customWidth="1"/>
    <col min="7" max="7" width="10.7109375" style="11" customWidth="1"/>
    <col min="8" max="8" width="10.8515625" style="11" customWidth="1"/>
    <col min="9" max="9" width="10.00390625" style="11" customWidth="1"/>
    <col min="10" max="10" width="12.28125" style="11" customWidth="1"/>
    <col min="11" max="11" width="10.421875" style="11" customWidth="1"/>
    <col min="12" max="12" width="11.00390625" style="11" bestFit="1" customWidth="1"/>
    <col min="13" max="15" width="10.140625" style="11" customWidth="1"/>
    <col min="16" max="16" width="11.00390625" style="11" bestFit="1" customWidth="1"/>
    <col min="17" max="16384" width="9.140625" style="11" customWidth="1"/>
  </cols>
  <sheetData>
    <row r="1" spans="1:16" ht="12.75">
      <c r="A1" s="1766" t="s">
        <v>1284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  <c r="N1" s="1766"/>
      <c r="O1" s="1766"/>
      <c r="P1" s="1766"/>
    </row>
    <row r="2" spans="1:16" ht="15.75">
      <c r="A2" s="1767" t="s">
        <v>22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1767"/>
      <c r="M2" s="1767"/>
      <c r="N2" s="1767"/>
      <c r="O2" s="1767"/>
      <c r="P2" s="1767"/>
    </row>
    <row r="3" spans="1:4" ht="12.75" hidden="1">
      <c r="A3" s="1768" t="s">
        <v>1275</v>
      </c>
      <c r="B3" s="1768"/>
      <c r="C3" s="1768"/>
      <c r="D3" s="1768"/>
    </row>
    <row r="4" s="174" customFormat="1" ht="16.5" customHeight="1" thickBot="1">
      <c r="P4" s="1022" t="s">
        <v>1388</v>
      </c>
    </row>
    <row r="5" spans="1:16" s="174" customFormat="1" ht="16.5" customHeight="1" thickTop="1">
      <c r="A5" s="1769" t="s">
        <v>1261</v>
      </c>
      <c r="B5" s="1772" t="s">
        <v>1389</v>
      </c>
      <c r="C5" s="1773"/>
      <c r="D5" s="1774"/>
      <c r="E5" s="1772" t="s">
        <v>62</v>
      </c>
      <c r="F5" s="1773"/>
      <c r="G5" s="1773"/>
      <c r="H5" s="1773"/>
      <c r="I5" s="1773"/>
      <c r="J5" s="1774"/>
      <c r="K5" s="1773" t="s">
        <v>63</v>
      </c>
      <c r="L5" s="1773"/>
      <c r="M5" s="1773"/>
      <c r="N5" s="1773"/>
      <c r="O5" s="1773"/>
      <c r="P5" s="1775"/>
    </row>
    <row r="6" spans="1:16" s="174" customFormat="1" ht="26.25" customHeight="1">
      <c r="A6" s="1770"/>
      <c r="B6" s="1374"/>
      <c r="C6" s="1375"/>
      <c r="D6" s="1376"/>
      <c r="E6" s="1761" t="s">
        <v>1390</v>
      </c>
      <c r="F6" s="1762"/>
      <c r="G6" s="1761" t="s">
        <v>1391</v>
      </c>
      <c r="H6" s="1762"/>
      <c r="I6" s="1763" t="s">
        <v>1392</v>
      </c>
      <c r="J6" s="1764"/>
      <c r="K6" s="1761" t="s">
        <v>1390</v>
      </c>
      <c r="L6" s="1762"/>
      <c r="M6" s="1761" t="s">
        <v>1391</v>
      </c>
      <c r="N6" s="1762"/>
      <c r="O6" s="1763" t="s">
        <v>1392</v>
      </c>
      <c r="P6" s="1765"/>
    </row>
    <row r="7" spans="1:16" s="174" customFormat="1" ht="16.5" customHeight="1">
      <c r="A7" s="1771"/>
      <c r="B7" s="1377" t="s">
        <v>1390</v>
      </c>
      <c r="C7" s="1378" t="s">
        <v>1391</v>
      </c>
      <c r="D7" s="1379" t="s">
        <v>1392</v>
      </c>
      <c r="E7" s="1380" t="s">
        <v>1393</v>
      </c>
      <c r="F7" s="1380" t="s">
        <v>1394</v>
      </c>
      <c r="G7" s="1380" t="s">
        <v>1393</v>
      </c>
      <c r="H7" s="1380" t="s">
        <v>1394</v>
      </c>
      <c r="I7" s="1380" t="s">
        <v>1393</v>
      </c>
      <c r="J7" s="1380" t="s">
        <v>1394</v>
      </c>
      <c r="K7" s="1380" t="s">
        <v>1393</v>
      </c>
      <c r="L7" s="1380" t="s">
        <v>1394</v>
      </c>
      <c r="M7" s="1380" t="s">
        <v>1393</v>
      </c>
      <c r="N7" s="1380" t="s">
        <v>1394</v>
      </c>
      <c r="O7" s="1380" t="s">
        <v>1393</v>
      </c>
      <c r="P7" s="1381" t="s">
        <v>1394</v>
      </c>
    </row>
    <row r="8" spans="1:16" s="174" customFormat="1" ht="16.5" customHeight="1">
      <c r="A8" s="1061" t="s">
        <v>284</v>
      </c>
      <c r="B8" s="1382">
        <v>735.39</v>
      </c>
      <c r="C8" s="1383">
        <v>0</v>
      </c>
      <c r="D8" s="1384">
        <v>735.39</v>
      </c>
      <c r="E8" s="1385">
        <v>206.475</v>
      </c>
      <c r="F8" s="1386">
        <v>20089.3505</v>
      </c>
      <c r="G8" s="1387">
        <v>24.65</v>
      </c>
      <c r="H8" s="1388">
        <v>2362.96975</v>
      </c>
      <c r="I8" s="1385">
        <v>181.825</v>
      </c>
      <c r="J8" s="1385">
        <v>17726.38075</v>
      </c>
      <c r="K8" s="1389">
        <v>275.65</v>
      </c>
      <c r="L8" s="1385">
        <v>26790.169</v>
      </c>
      <c r="M8" s="1390">
        <v>0</v>
      </c>
      <c r="N8" s="1391">
        <v>0</v>
      </c>
      <c r="O8" s="1385">
        <v>275.65</v>
      </c>
      <c r="P8" s="1392">
        <v>26790.169</v>
      </c>
    </row>
    <row r="9" spans="1:16" s="174" customFormat="1" ht="16.5" customHeight="1">
      <c r="A9" s="1061" t="s">
        <v>285</v>
      </c>
      <c r="B9" s="1382">
        <v>1337.1</v>
      </c>
      <c r="C9" s="1383">
        <v>0</v>
      </c>
      <c r="D9" s="1384">
        <v>1337.1</v>
      </c>
      <c r="E9" s="1385">
        <v>309.175</v>
      </c>
      <c r="F9" s="1386">
        <v>32190.981499999994</v>
      </c>
      <c r="G9" s="1387">
        <v>0</v>
      </c>
      <c r="H9" s="1388">
        <v>0</v>
      </c>
      <c r="I9" s="1385">
        <v>309.175</v>
      </c>
      <c r="J9" s="1385">
        <v>32190.981499999994</v>
      </c>
      <c r="K9" s="1389">
        <v>195.875</v>
      </c>
      <c r="L9" s="1385">
        <v>18986.87625</v>
      </c>
      <c r="M9" s="1385">
        <v>0</v>
      </c>
      <c r="N9" s="1385">
        <v>0</v>
      </c>
      <c r="O9" s="1385">
        <v>195.875</v>
      </c>
      <c r="P9" s="1392">
        <v>18986.87625</v>
      </c>
    </row>
    <row r="10" spans="1:16" s="174" customFormat="1" ht="16.5" customHeight="1">
      <c r="A10" s="1061" t="s">
        <v>286</v>
      </c>
      <c r="B10" s="1382">
        <v>3529.54</v>
      </c>
      <c r="C10" s="1383">
        <v>0</v>
      </c>
      <c r="D10" s="1384">
        <v>3529.54</v>
      </c>
      <c r="E10" s="1385">
        <v>391.3</v>
      </c>
      <c r="F10" s="1386">
        <v>39009.92425</v>
      </c>
      <c r="G10" s="1387">
        <v>0</v>
      </c>
      <c r="H10" s="1388">
        <v>0</v>
      </c>
      <c r="I10" s="1385">
        <v>391.3</v>
      </c>
      <c r="J10" s="1385">
        <v>39009.92425</v>
      </c>
      <c r="K10" s="1389">
        <v>330.1</v>
      </c>
      <c r="L10" s="1385">
        <v>26236.907749999995</v>
      </c>
      <c r="M10" s="1385">
        <v>0</v>
      </c>
      <c r="N10" s="1385">
        <v>0</v>
      </c>
      <c r="O10" s="1385">
        <v>330.1</v>
      </c>
      <c r="P10" s="1392">
        <v>26236.907749999995</v>
      </c>
    </row>
    <row r="11" spans="1:16" s="174" customFormat="1" ht="16.5" customHeight="1">
      <c r="A11" s="1061" t="s">
        <v>287</v>
      </c>
      <c r="B11" s="1382">
        <v>2685.96</v>
      </c>
      <c r="C11" s="1383">
        <v>0</v>
      </c>
      <c r="D11" s="1384">
        <v>2685.96</v>
      </c>
      <c r="E11" s="1385">
        <v>347.805</v>
      </c>
      <c r="F11" s="1386">
        <v>34593.981349999995</v>
      </c>
      <c r="G11" s="1387">
        <v>0</v>
      </c>
      <c r="H11" s="1388">
        <v>0</v>
      </c>
      <c r="I11" s="1385">
        <v>347.805</v>
      </c>
      <c r="J11" s="1385">
        <v>34593.981349999995</v>
      </c>
      <c r="K11" s="1389">
        <v>294.85</v>
      </c>
      <c r="L11" s="1385">
        <v>28964.910999999996</v>
      </c>
      <c r="M11" s="1385">
        <v>0</v>
      </c>
      <c r="N11" s="1385">
        <v>0</v>
      </c>
      <c r="O11" s="1388">
        <v>294.85</v>
      </c>
      <c r="P11" s="1392">
        <v>28964.910999999996</v>
      </c>
    </row>
    <row r="12" spans="1:16" s="174" customFormat="1" ht="16.5" customHeight="1">
      <c r="A12" s="1061" t="s">
        <v>288</v>
      </c>
      <c r="B12" s="1382">
        <v>2257.5</v>
      </c>
      <c r="C12" s="1383">
        <v>496.34</v>
      </c>
      <c r="D12" s="1384">
        <v>1761.16</v>
      </c>
      <c r="E12" s="1385">
        <v>155.388</v>
      </c>
      <c r="F12" s="1386">
        <v>15492.9043</v>
      </c>
      <c r="G12" s="1387">
        <v>0</v>
      </c>
      <c r="H12" s="1388">
        <v>0</v>
      </c>
      <c r="I12" s="1385">
        <v>155.388</v>
      </c>
      <c r="J12" s="1385">
        <v>15492.9043</v>
      </c>
      <c r="K12" s="1389">
        <v>309.275</v>
      </c>
      <c r="L12" s="1385">
        <v>30642.332749999994</v>
      </c>
      <c r="M12" s="1385">
        <v>0</v>
      </c>
      <c r="N12" s="1385">
        <v>0</v>
      </c>
      <c r="O12" s="1388">
        <v>309.275</v>
      </c>
      <c r="P12" s="1392">
        <v>30642.332749999994</v>
      </c>
    </row>
    <row r="13" spans="1:16" s="174" customFormat="1" ht="16.5" customHeight="1">
      <c r="A13" s="1061" t="s">
        <v>289</v>
      </c>
      <c r="B13" s="1382">
        <v>2901.58</v>
      </c>
      <c r="C13" s="1383">
        <v>0</v>
      </c>
      <c r="D13" s="1384">
        <v>2901.58</v>
      </c>
      <c r="E13" s="1385">
        <v>301.25</v>
      </c>
      <c r="F13" s="1386">
        <v>29918.715249999997</v>
      </c>
      <c r="G13" s="1387">
        <v>0</v>
      </c>
      <c r="H13" s="1388">
        <v>0</v>
      </c>
      <c r="I13" s="1385">
        <v>301.25</v>
      </c>
      <c r="J13" s="1385">
        <v>29918.715249999997</v>
      </c>
      <c r="K13" s="1389">
        <v>252.99999999999994</v>
      </c>
      <c r="L13" s="1385">
        <v>25574.157</v>
      </c>
      <c r="M13" s="1385">
        <v>0</v>
      </c>
      <c r="N13" s="1385">
        <v>0</v>
      </c>
      <c r="O13" s="1388">
        <v>252.99999999999994</v>
      </c>
      <c r="P13" s="1392">
        <v>25574.157</v>
      </c>
    </row>
    <row r="14" spans="1:16" s="174" customFormat="1" ht="16.5" customHeight="1">
      <c r="A14" s="1061" t="s">
        <v>290</v>
      </c>
      <c r="B14" s="1382">
        <v>1893.9</v>
      </c>
      <c r="C14" s="1383">
        <v>0</v>
      </c>
      <c r="D14" s="1384">
        <v>1893.9</v>
      </c>
      <c r="E14" s="1393">
        <v>270.925</v>
      </c>
      <c r="F14" s="1386">
        <v>26988.022</v>
      </c>
      <c r="G14" s="1387">
        <v>0</v>
      </c>
      <c r="H14" s="1388">
        <v>0</v>
      </c>
      <c r="I14" s="1385">
        <v>270.925</v>
      </c>
      <c r="J14" s="1385">
        <v>26988.022</v>
      </c>
      <c r="K14" s="1389">
        <v>246.27499999999998</v>
      </c>
      <c r="L14" s="1385">
        <v>24360.532000000003</v>
      </c>
      <c r="M14" s="1385">
        <v>0</v>
      </c>
      <c r="N14" s="1385">
        <v>0</v>
      </c>
      <c r="O14" s="1388">
        <f>K14-M14</f>
        <v>246.27499999999998</v>
      </c>
      <c r="P14" s="1392">
        <f>L14-N14</f>
        <v>24360.532000000003</v>
      </c>
    </row>
    <row r="15" spans="1:16" s="174" customFormat="1" ht="16.5" customHeight="1">
      <c r="A15" s="1061" t="s">
        <v>291</v>
      </c>
      <c r="B15" s="1382">
        <v>1962.72</v>
      </c>
      <c r="C15" s="1383">
        <v>0</v>
      </c>
      <c r="D15" s="1384">
        <v>1962.72</v>
      </c>
      <c r="E15" s="1393">
        <v>294.1</v>
      </c>
      <c r="F15" s="1386">
        <v>29064.779499999997</v>
      </c>
      <c r="G15" s="1387">
        <v>0</v>
      </c>
      <c r="H15" s="1388">
        <v>0</v>
      </c>
      <c r="I15" s="1385">
        <v>294.1</v>
      </c>
      <c r="J15" s="1385">
        <v>29064.779499999997</v>
      </c>
      <c r="K15" s="1389">
        <v>320.42499999999995</v>
      </c>
      <c r="L15" s="1385">
        <v>31916.139500000005</v>
      </c>
      <c r="M15" s="1385">
        <v>0</v>
      </c>
      <c r="N15" s="1385">
        <v>0</v>
      </c>
      <c r="O15" s="1388">
        <f>K15-M15</f>
        <v>320.42499999999995</v>
      </c>
      <c r="P15" s="1392">
        <f>L15-N15</f>
        <v>31916.139500000005</v>
      </c>
    </row>
    <row r="16" spans="1:16" s="174" customFormat="1" ht="16.5" customHeight="1">
      <c r="A16" s="1061" t="s">
        <v>292</v>
      </c>
      <c r="B16" s="1382">
        <v>2955.37</v>
      </c>
      <c r="C16" s="1383">
        <v>0</v>
      </c>
      <c r="D16" s="1384">
        <v>2955.37</v>
      </c>
      <c r="E16" s="1394">
        <v>267.93</v>
      </c>
      <c r="F16" s="1395">
        <v>25882.97</v>
      </c>
      <c r="G16" s="1387">
        <v>0</v>
      </c>
      <c r="H16" s="1388">
        <v>0</v>
      </c>
      <c r="I16" s="1385">
        <v>267.93</v>
      </c>
      <c r="J16" s="1385">
        <v>25882.97</v>
      </c>
      <c r="K16" s="1396"/>
      <c r="L16" s="1385"/>
      <c r="M16" s="1385"/>
      <c r="N16" s="1385"/>
      <c r="O16" s="1388"/>
      <c r="P16" s="1392"/>
    </row>
    <row r="17" spans="1:16" s="174" customFormat="1" ht="16.5" customHeight="1">
      <c r="A17" s="1061" t="s">
        <v>293</v>
      </c>
      <c r="B17" s="1382">
        <v>1971.17</v>
      </c>
      <c r="C17" s="1383">
        <v>408.86</v>
      </c>
      <c r="D17" s="1384">
        <v>1562.31</v>
      </c>
      <c r="E17" s="1394">
        <v>336.675</v>
      </c>
      <c r="F17" s="1395">
        <v>32466.19875</v>
      </c>
      <c r="G17" s="1387">
        <v>0</v>
      </c>
      <c r="H17" s="1388">
        <v>0</v>
      </c>
      <c r="I17" s="1385">
        <v>336.675</v>
      </c>
      <c r="J17" s="1385">
        <v>32466.19875</v>
      </c>
      <c r="K17" s="1396"/>
      <c r="L17" s="1394"/>
      <c r="M17" s="1394"/>
      <c r="N17" s="1394"/>
      <c r="O17" s="1397"/>
      <c r="P17" s="1392"/>
    </row>
    <row r="18" spans="1:16" s="174" customFormat="1" ht="16.5" customHeight="1">
      <c r="A18" s="1061" t="s">
        <v>294</v>
      </c>
      <c r="B18" s="1382">
        <v>4584.48</v>
      </c>
      <c r="C18" s="1383">
        <v>0</v>
      </c>
      <c r="D18" s="1384">
        <v>4584.48</v>
      </c>
      <c r="E18" s="1385">
        <v>309.9</v>
      </c>
      <c r="F18" s="1386">
        <v>26003.481499999998</v>
      </c>
      <c r="G18" s="1387">
        <v>0</v>
      </c>
      <c r="H18" s="1388">
        <v>0</v>
      </c>
      <c r="I18" s="1385">
        <v>309.9</v>
      </c>
      <c r="J18" s="1385">
        <v>26003.481499999998</v>
      </c>
      <c r="K18" s="1389"/>
      <c r="L18" s="1385"/>
      <c r="M18" s="1385"/>
      <c r="N18" s="1385"/>
      <c r="O18" s="1388"/>
      <c r="P18" s="1392"/>
    </row>
    <row r="19" spans="1:16" s="174" customFormat="1" ht="16.5" customHeight="1">
      <c r="A19" s="1058" t="s">
        <v>295</v>
      </c>
      <c r="B19" s="1398">
        <v>3337.29</v>
      </c>
      <c r="C19" s="1399">
        <v>1132.25</v>
      </c>
      <c r="D19" s="1384">
        <v>2205.04</v>
      </c>
      <c r="E19" s="1400">
        <v>355.775</v>
      </c>
      <c r="F19" s="1401">
        <v>34123.754</v>
      </c>
      <c r="G19" s="1402">
        <v>0</v>
      </c>
      <c r="H19" s="1388">
        <v>0</v>
      </c>
      <c r="I19" s="1400">
        <v>355.775</v>
      </c>
      <c r="J19" s="1400">
        <v>34123.754</v>
      </c>
      <c r="K19" s="1403"/>
      <c r="L19" s="1400"/>
      <c r="M19" s="1385"/>
      <c r="N19" s="1385"/>
      <c r="O19" s="1388"/>
      <c r="P19" s="1404"/>
    </row>
    <row r="20" spans="1:16" s="174" customFormat="1" ht="16.5" customHeight="1" thickBot="1">
      <c r="A20" s="1180" t="s">
        <v>588</v>
      </c>
      <c r="B20" s="1405">
        <v>30152</v>
      </c>
      <c r="C20" s="1406">
        <v>2037.45</v>
      </c>
      <c r="D20" s="1407">
        <v>28114.55</v>
      </c>
      <c r="E20" s="1408">
        <v>3546.6980000000003</v>
      </c>
      <c r="F20" s="1408">
        <v>345825.0629</v>
      </c>
      <c r="G20" s="1409">
        <v>24.65</v>
      </c>
      <c r="H20" s="1409">
        <v>2362.96975</v>
      </c>
      <c r="I20" s="1410">
        <v>3522.0480000000002</v>
      </c>
      <c r="J20" s="1410">
        <v>343462.09315</v>
      </c>
      <c r="K20" s="1409">
        <f aca="true" t="shared" si="0" ref="K20:P20">SUM(K8:K19)</f>
        <v>2225.45</v>
      </c>
      <c r="L20" s="1409">
        <f t="shared" si="0"/>
        <v>213472.02525</v>
      </c>
      <c r="M20" s="1409">
        <f t="shared" si="0"/>
        <v>0</v>
      </c>
      <c r="N20" s="1409">
        <f t="shared" si="0"/>
        <v>0</v>
      </c>
      <c r="O20" s="1408">
        <f t="shared" si="0"/>
        <v>2225.45</v>
      </c>
      <c r="P20" s="1411">
        <f t="shared" si="0"/>
        <v>213472.02525</v>
      </c>
    </row>
    <row r="21" s="174" customFormat="1" ht="16.5" customHeight="1" thickTop="1"/>
    <row r="22" s="174" customFormat="1" ht="16.5" customHeight="1"/>
    <row r="23" s="174" customFormat="1" ht="16.5" customHeight="1"/>
    <row r="24" s="174" customFormat="1" ht="16.5" customHeight="1"/>
    <row r="25" s="174" customFormat="1" ht="16.5" customHeight="1"/>
    <row r="26" s="174" customFormat="1" ht="16.5" customHeight="1"/>
    <row r="27" spans="1:17" ht="12.75">
      <c r="A27" s="174"/>
      <c r="Q27" s="174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C6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9.140625" style="1086" customWidth="1"/>
    <col min="2" max="2" width="10.00390625" style="1086" customWidth="1"/>
    <col min="3" max="3" width="15.421875" style="1086" customWidth="1"/>
    <col min="4" max="4" width="14.28125" style="1086" customWidth="1"/>
    <col min="5" max="5" width="16.8515625" style="1086" customWidth="1"/>
    <col min="6" max="6" width="11.7109375" style="1086" customWidth="1"/>
    <col min="7" max="7" width="13.00390625" style="1086" customWidth="1"/>
    <col min="8" max="8" width="12.7109375" style="1086" customWidth="1"/>
    <col min="9" max="16384" width="9.140625" style="1086" customWidth="1"/>
  </cols>
  <sheetData>
    <row r="1" spans="2:8" ht="12.75">
      <c r="B1" s="1776" t="s">
        <v>1395</v>
      </c>
      <c r="C1" s="1776"/>
      <c r="D1" s="1776"/>
      <c r="E1" s="1776"/>
      <c r="F1" s="1776"/>
      <c r="G1" s="1776"/>
      <c r="H1" s="1776"/>
    </row>
    <row r="2" spans="2:8" ht="15.75">
      <c r="B2" s="1699" t="s">
        <v>1396</v>
      </c>
      <c r="C2" s="1699"/>
      <c r="D2" s="1699"/>
      <c r="E2" s="1699"/>
      <c r="F2" s="1699"/>
      <c r="G2" s="1699"/>
      <c r="H2" s="1699"/>
    </row>
    <row r="3" spans="2:8" ht="17.25" customHeight="1" thickBot="1">
      <c r="B3" s="1412"/>
      <c r="D3" s="1413"/>
      <c r="H3" s="1022" t="s">
        <v>434</v>
      </c>
    </row>
    <row r="4" spans="2:8" s="1414" customFormat="1" ht="13.5" customHeight="1" thickTop="1">
      <c r="B4" s="1777" t="s">
        <v>1261</v>
      </c>
      <c r="C4" s="1779" t="s">
        <v>61</v>
      </c>
      <c r="D4" s="1780"/>
      <c r="E4" s="1779" t="s">
        <v>62</v>
      </c>
      <c r="F4" s="1781"/>
      <c r="G4" s="1782" t="s">
        <v>63</v>
      </c>
      <c r="H4" s="1783"/>
    </row>
    <row r="5" spans="2:8" s="1414" customFormat="1" ht="13.5" customHeight="1">
      <c r="B5" s="1778"/>
      <c r="C5" s="1415" t="s">
        <v>1397</v>
      </c>
      <c r="D5" s="1416" t="s">
        <v>1398</v>
      </c>
      <c r="E5" s="1415" t="s">
        <v>1397</v>
      </c>
      <c r="F5" s="1417" t="s">
        <v>1398</v>
      </c>
      <c r="G5" s="1418" t="s">
        <v>1397</v>
      </c>
      <c r="H5" s="1419" t="s">
        <v>1398</v>
      </c>
    </row>
    <row r="6" spans="2:8" ht="15.75" customHeight="1">
      <c r="B6" s="1061" t="s">
        <v>284</v>
      </c>
      <c r="C6" s="1420">
        <v>13318.9</v>
      </c>
      <c r="D6" s="1421">
        <v>240</v>
      </c>
      <c r="E6" s="1420">
        <v>19296.05</v>
      </c>
      <c r="F6" s="1422">
        <v>320</v>
      </c>
      <c r="G6" s="1423">
        <v>12116.9</v>
      </c>
      <c r="H6" s="1424">
        <v>200</v>
      </c>
    </row>
    <row r="7" spans="2:8" ht="15.75" customHeight="1">
      <c r="B7" s="1061" t="s">
        <v>285</v>
      </c>
      <c r="C7" s="1420">
        <v>8330.9</v>
      </c>
      <c r="D7" s="1421">
        <v>150</v>
      </c>
      <c r="E7" s="1420">
        <v>16678.5</v>
      </c>
      <c r="F7" s="1422">
        <v>260</v>
      </c>
      <c r="G7" s="1423">
        <v>18189.19</v>
      </c>
      <c r="H7" s="1424">
        <v>300</v>
      </c>
    </row>
    <row r="8" spans="2:8" ht="15.75" customHeight="1">
      <c r="B8" s="1061" t="s">
        <v>286</v>
      </c>
      <c r="C8" s="1425">
        <v>16467.44</v>
      </c>
      <c r="D8" s="1426">
        <v>310</v>
      </c>
      <c r="E8" s="1425">
        <v>14979.6</v>
      </c>
      <c r="F8" s="1427">
        <v>240</v>
      </c>
      <c r="G8" s="1428">
        <v>21992.42</v>
      </c>
      <c r="H8" s="1429">
        <v>360</v>
      </c>
    </row>
    <row r="9" spans="2:8" ht="15.75" customHeight="1">
      <c r="B9" s="1061" t="s">
        <v>287</v>
      </c>
      <c r="C9" s="1425">
        <v>8563.1</v>
      </c>
      <c r="D9" s="1426">
        <v>160</v>
      </c>
      <c r="E9" s="1425">
        <v>14882.01</v>
      </c>
      <c r="F9" s="1427">
        <v>240</v>
      </c>
      <c r="G9" s="1428">
        <v>19659.2</v>
      </c>
      <c r="H9" s="1429">
        <v>320</v>
      </c>
    </row>
    <row r="10" spans="2:9" ht="15.75" customHeight="1">
      <c r="B10" s="1061" t="s">
        <v>288</v>
      </c>
      <c r="C10" s="1425">
        <v>16445.67</v>
      </c>
      <c r="D10" s="1426">
        <v>300</v>
      </c>
      <c r="E10" s="1425">
        <v>12399.45</v>
      </c>
      <c r="F10" s="1427">
        <v>200</v>
      </c>
      <c r="G10" s="1428">
        <v>21053.61</v>
      </c>
      <c r="H10" s="1429">
        <v>340</v>
      </c>
      <c r="I10" s="1430"/>
    </row>
    <row r="11" spans="2:8" ht="15.75" customHeight="1">
      <c r="B11" s="1061" t="s">
        <v>289</v>
      </c>
      <c r="C11" s="1425">
        <v>13151.6</v>
      </c>
      <c r="D11" s="1426">
        <v>240</v>
      </c>
      <c r="E11" s="1425">
        <v>11175.8</v>
      </c>
      <c r="F11" s="1427">
        <v>180</v>
      </c>
      <c r="G11" s="1428">
        <v>13923.11</v>
      </c>
      <c r="H11" s="1429">
        <v>220</v>
      </c>
    </row>
    <row r="12" spans="2:8" ht="15.75" customHeight="1">
      <c r="B12" s="1061" t="s">
        <v>290</v>
      </c>
      <c r="C12" s="1425">
        <v>13967.33</v>
      </c>
      <c r="D12" s="1426">
        <v>260</v>
      </c>
      <c r="E12" s="1425">
        <v>14944.8</v>
      </c>
      <c r="F12" s="1427">
        <v>240</v>
      </c>
      <c r="G12" s="1428">
        <v>22249.53</v>
      </c>
      <c r="H12" s="1429">
        <v>360</v>
      </c>
    </row>
    <row r="13" spans="2:8" ht="15.75" customHeight="1">
      <c r="B13" s="1061" t="s">
        <v>291</v>
      </c>
      <c r="C13" s="1425">
        <v>16264.61</v>
      </c>
      <c r="D13" s="1426">
        <v>300</v>
      </c>
      <c r="E13" s="1425">
        <v>22182.25</v>
      </c>
      <c r="F13" s="1427">
        <v>360</v>
      </c>
      <c r="G13" s="1428">
        <v>16188.29</v>
      </c>
      <c r="H13" s="1429">
        <v>260</v>
      </c>
    </row>
    <row r="14" spans="2:8" ht="15.75" customHeight="1">
      <c r="B14" s="1061" t="s">
        <v>292</v>
      </c>
      <c r="C14" s="1425">
        <v>17409.9</v>
      </c>
      <c r="D14" s="1426">
        <v>320</v>
      </c>
      <c r="E14" s="1431">
        <v>14525.81</v>
      </c>
      <c r="F14" s="1432">
        <v>240</v>
      </c>
      <c r="G14" s="1425"/>
      <c r="H14" s="1429"/>
    </row>
    <row r="15" spans="2:8" ht="15.75" customHeight="1">
      <c r="B15" s="1061" t="s">
        <v>293</v>
      </c>
      <c r="C15" s="1433">
        <v>11928.65</v>
      </c>
      <c r="D15" s="1426">
        <v>220</v>
      </c>
      <c r="E15" s="1434">
        <v>13294.44</v>
      </c>
      <c r="F15" s="1432">
        <v>220</v>
      </c>
      <c r="G15" s="1433"/>
      <c r="H15" s="1429"/>
    </row>
    <row r="16" spans="2:8" ht="15.75" customHeight="1">
      <c r="B16" s="1061" t="s">
        <v>294</v>
      </c>
      <c r="C16" s="1433">
        <v>21318.95</v>
      </c>
      <c r="D16" s="1426">
        <v>380</v>
      </c>
      <c r="E16" s="1433">
        <v>17729.74</v>
      </c>
      <c r="F16" s="1427">
        <v>300</v>
      </c>
      <c r="G16" s="1435"/>
      <c r="H16" s="1429"/>
    </row>
    <row r="17" spans="2:8" ht="15.75" customHeight="1">
      <c r="B17" s="1058" t="s">
        <v>295</v>
      </c>
      <c r="C17" s="1436">
        <v>14355.75</v>
      </c>
      <c r="D17" s="1437">
        <v>240</v>
      </c>
      <c r="E17" s="1436">
        <v>20401.75</v>
      </c>
      <c r="F17" s="1438">
        <v>340</v>
      </c>
      <c r="G17" s="1439"/>
      <c r="H17" s="1440"/>
    </row>
    <row r="18" spans="2:8" s="1446" customFormat="1" ht="15.75" customHeight="1" thickBot="1">
      <c r="B18" s="1357" t="s">
        <v>588</v>
      </c>
      <c r="C18" s="1441">
        <v>171522.8</v>
      </c>
      <c r="D18" s="1442">
        <v>3120</v>
      </c>
      <c r="E18" s="1441">
        <v>192490.2</v>
      </c>
      <c r="F18" s="1443">
        <v>3140</v>
      </c>
      <c r="G18" s="1444">
        <f>SUM(G6:G17)</f>
        <v>145372.25</v>
      </c>
      <c r="H18" s="1445">
        <f>SUM(H6:H17)</f>
        <v>2360</v>
      </c>
    </row>
    <row r="19" s="1161" customFormat="1" ht="13.5" thickTop="1">
      <c r="B19" s="1314"/>
    </row>
    <row r="20" ht="12.75">
      <c r="B20" s="1161"/>
    </row>
    <row r="21" spans="5:7" ht="12.75">
      <c r="E21" s="1447"/>
      <c r="G21" s="1447"/>
    </row>
    <row r="22" spans="5:7" ht="12.75">
      <c r="E22" s="1447"/>
      <c r="G22" s="1447"/>
    </row>
    <row r="32" spans="3:5" ht="12.75">
      <c r="C32" s="1447"/>
      <c r="E32" s="144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ht="24.75" customHeight="1">
      <c r="A1" s="1659" t="s">
        <v>458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ht="16.5" customHeight="1">
      <c r="A2" s="1660" t="s">
        <v>3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</row>
    <row r="3" spans="1:11" ht="16.5" customHeight="1" thickBot="1">
      <c r="A3" s="96" t="s">
        <v>24</v>
      </c>
      <c r="B3" s="96"/>
      <c r="C3" s="96"/>
      <c r="D3" s="97"/>
      <c r="E3" s="224"/>
      <c r="F3" s="96"/>
      <c r="G3" s="97"/>
      <c r="H3" s="96"/>
      <c r="I3" s="1661" t="s">
        <v>374</v>
      </c>
      <c r="J3" s="1661"/>
      <c r="K3" s="1661"/>
    </row>
    <row r="4" spans="1:11" ht="16.5" customHeight="1" thickTop="1">
      <c r="A4" s="98"/>
      <c r="B4" s="99">
        <v>2013</v>
      </c>
      <c r="C4" s="100">
        <v>2014</v>
      </c>
      <c r="D4" s="101">
        <v>2014</v>
      </c>
      <c r="E4" s="102">
        <v>2015</v>
      </c>
      <c r="F4" s="1662" t="s">
        <v>758</v>
      </c>
      <c r="G4" s="1662"/>
      <c r="H4" s="1662"/>
      <c r="I4" s="1662"/>
      <c r="J4" s="1662"/>
      <c r="K4" s="1663"/>
    </row>
    <row r="5" spans="1:11" ht="12.75">
      <c r="A5" s="103" t="s">
        <v>459</v>
      </c>
      <c r="B5" s="104" t="s">
        <v>460</v>
      </c>
      <c r="C5" s="104" t="s">
        <v>756</v>
      </c>
      <c r="D5" s="105" t="s">
        <v>461</v>
      </c>
      <c r="E5" s="106" t="s">
        <v>759</v>
      </c>
      <c r="F5" s="1664" t="s">
        <v>62</v>
      </c>
      <c r="G5" s="1665"/>
      <c r="H5" s="1666"/>
      <c r="I5" s="1665" t="s">
        <v>63</v>
      </c>
      <c r="J5" s="1665"/>
      <c r="K5" s="1667"/>
    </row>
    <row r="6" spans="1:11" ht="12.75">
      <c r="A6" s="107" t="s">
        <v>24</v>
      </c>
      <c r="B6" s="108"/>
      <c r="C6" s="109"/>
      <c r="D6" s="110"/>
      <c r="E6" s="111"/>
      <c r="F6" s="109" t="s">
        <v>375</v>
      </c>
      <c r="G6" s="112" t="s">
        <v>24</v>
      </c>
      <c r="H6" s="229" t="s">
        <v>462</v>
      </c>
      <c r="I6" s="110" t="s">
        <v>375</v>
      </c>
      <c r="J6" s="112" t="s">
        <v>24</v>
      </c>
      <c r="K6" s="230" t="s">
        <v>462</v>
      </c>
    </row>
    <row r="7" spans="1:11" ht="16.5" customHeight="1">
      <c r="A7" s="113" t="s">
        <v>463</v>
      </c>
      <c r="B7" s="114">
        <v>468237.9967958949</v>
      </c>
      <c r="C7" s="114">
        <v>580183.2892499688</v>
      </c>
      <c r="D7" s="115">
        <v>599219.7117261993</v>
      </c>
      <c r="E7" s="116">
        <v>635354.8496932567</v>
      </c>
      <c r="F7" s="117">
        <v>102813.65613733891</v>
      </c>
      <c r="G7" s="118" t="s">
        <v>464</v>
      </c>
      <c r="H7" s="119">
        <v>21.957563640901064</v>
      </c>
      <c r="I7" s="115">
        <v>35071.35619503741</v>
      </c>
      <c r="J7" s="120" t="s">
        <v>465</v>
      </c>
      <c r="K7" s="121">
        <v>5.852837533332436</v>
      </c>
    </row>
    <row r="8" spans="1:11" ht="16.5" customHeight="1">
      <c r="A8" s="123" t="s">
        <v>466</v>
      </c>
      <c r="B8" s="124">
        <v>554093.54786075</v>
      </c>
      <c r="C8" s="124">
        <v>675239.723819954</v>
      </c>
      <c r="D8" s="125">
        <v>686759.0177883125</v>
      </c>
      <c r="E8" s="126">
        <v>728175.8501986805</v>
      </c>
      <c r="F8" s="127">
        <v>121146.17595920397</v>
      </c>
      <c r="G8" s="128"/>
      <c r="H8" s="129">
        <v>21.863848880198365</v>
      </c>
      <c r="I8" s="125">
        <v>41416.83241036802</v>
      </c>
      <c r="J8" s="126"/>
      <c r="K8" s="130">
        <v>6.0307664461035735</v>
      </c>
    </row>
    <row r="9" spans="1:11" ht="16.5" customHeight="1">
      <c r="A9" s="123" t="s">
        <v>467</v>
      </c>
      <c r="B9" s="124">
        <v>85855.55106485508</v>
      </c>
      <c r="C9" s="124">
        <v>95056.43456998518</v>
      </c>
      <c r="D9" s="124">
        <v>87539.30606211328</v>
      </c>
      <c r="E9" s="129">
        <v>92821.00050542384</v>
      </c>
      <c r="F9" s="127">
        <v>9200.8835051301</v>
      </c>
      <c r="G9" s="128"/>
      <c r="H9" s="129">
        <v>10.716701938328686</v>
      </c>
      <c r="I9" s="125">
        <v>5281.694443310567</v>
      </c>
      <c r="J9" s="126"/>
      <c r="K9" s="130">
        <v>6.0335118941461054</v>
      </c>
    </row>
    <row r="10" spans="1:11" ht="16.5" customHeight="1">
      <c r="A10" s="131" t="s">
        <v>468</v>
      </c>
      <c r="B10" s="125">
        <v>74332.31242050508</v>
      </c>
      <c r="C10" s="125">
        <v>83657.42617580519</v>
      </c>
      <c r="D10" s="125">
        <v>80052.68665923328</v>
      </c>
      <c r="E10" s="126">
        <v>86509.15722462384</v>
      </c>
      <c r="F10" s="127">
        <v>9325.113755300103</v>
      </c>
      <c r="G10" s="128"/>
      <c r="H10" s="129">
        <v>12.54516838188355</v>
      </c>
      <c r="I10" s="125">
        <v>6456.470565390555</v>
      </c>
      <c r="J10" s="126"/>
      <c r="K10" s="130">
        <v>8.065276550772534</v>
      </c>
    </row>
    <row r="11" spans="1:11" s="96" customFormat="1" ht="16.5" customHeight="1">
      <c r="A11" s="131" t="s">
        <v>469</v>
      </c>
      <c r="B11" s="124">
        <v>11523.23864435</v>
      </c>
      <c r="C11" s="124">
        <v>11399.00839418</v>
      </c>
      <c r="D11" s="125">
        <v>7486.61940288</v>
      </c>
      <c r="E11" s="126">
        <v>6311.843280800002</v>
      </c>
      <c r="F11" s="127">
        <v>-124.23025016999964</v>
      </c>
      <c r="G11" s="128"/>
      <c r="H11" s="129">
        <v>-1.078084503881306</v>
      </c>
      <c r="I11" s="125">
        <v>-1174.7761220799985</v>
      </c>
      <c r="J11" s="126"/>
      <c r="K11" s="130">
        <v>-15.691676828503907</v>
      </c>
    </row>
    <row r="12" spans="1:11" ht="16.5" customHeight="1">
      <c r="A12" s="113" t="s">
        <v>470</v>
      </c>
      <c r="B12" s="114">
        <v>847138.2799346459</v>
      </c>
      <c r="C12" s="114">
        <v>877347.289235058</v>
      </c>
      <c r="D12" s="115">
        <v>966747.4467863806</v>
      </c>
      <c r="E12" s="116">
        <v>1058231.8184529045</v>
      </c>
      <c r="F12" s="117">
        <v>39340.645617147144</v>
      </c>
      <c r="G12" s="118" t="s">
        <v>464</v>
      </c>
      <c r="H12" s="119">
        <v>4.643946159555221</v>
      </c>
      <c r="I12" s="115">
        <v>92548.15343854392</v>
      </c>
      <c r="J12" s="132" t="s">
        <v>465</v>
      </c>
      <c r="K12" s="121">
        <v>9.573146921275915</v>
      </c>
    </row>
    <row r="13" spans="1:11" ht="16.5" customHeight="1">
      <c r="A13" s="123" t="s">
        <v>471</v>
      </c>
      <c r="B13" s="124">
        <v>1165866.2782705706</v>
      </c>
      <c r="C13" s="124">
        <v>1202102.4091045435</v>
      </c>
      <c r="D13" s="125">
        <v>1314304.964722467</v>
      </c>
      <c r="E13" s="126">
        <v>1398297.0420601782</v>
      </c>
      <c r="F13" s="127">
        <v>36236.130833972944</v>
      </c>
      <c r="G13" s="128"/>
      <c r="H13" s="129">
        <v>3.10808636542135</v>
      </c>
      <c r="I13" s="133">
        <v>83992.07733771135</v>
      </c>
      <c r="J13" s="134"/>
      <c r="K13" s="135">
        <v>6.390607932874043</v>
      </c>
    </row>
    <row r="14" spans="1:11" ht="16.5" customHeight="1">
      <c r="A14" s="123" t="s">
        <v>472</v>
      </c>
      <c r="B14" s="124">
        <v>167788.25927550002</v>
      </c>
      <c r="C14" s="124">
        <v>89330.99842419996</v>
      </c>
      <c r="D14" s="125">
        <v>141989.49496771995</v>
      </c>
      <c r="E14" s="126">
        <v>71202.49722083005</v>
      </c>
      <c r="F14" s="127">
        <v>-78457.26085130006</v>
      </c>
      <c r="G14" s="128"/>
      <c r="H14" s="129">
        <v>-46.75968461087442</v>
      </c>
      <c r="I14" s="125">
        <v>-70786.9977468899</v>
      </c>
      <c r="J14" s="126"/>
      <c r="K14" s="130">
        <v>-49.853686544193074</v>
      </c>
    </row>
    <row r="15" spans="1:11" ht="16.5" customHeight="1">
      <c r="A15" s="131" t="s">
        <v>473</v>
      </c>
      <c r="B15" s="124">
        <v>167972.77448819</v>
      </c>
      <c r="C15" s="124">
        <v>171678.27448819</v>
      </c>
      <c r="D15" s="125">
        <v>165490.34271409997</v>
      </c>
      <c r="E15" s="126">
        <v>152229.29947425</v>
      </c>
      <c r="F15" s="127">
        <v>3705.5</v>
      </c>
      <c r="G15" s="128"/>
      <c r="H15" s="129">
        <v>2.206012260790828</v>
      </c>
      <c r="I15" s="125">
        <v>-13261.043239849969</v>
      </c>
      <c r="J15" s="126"/>
      <c r="K15" s="130">
        <v>-8.013182535224827</v>
      </c>
    </row>
    <row r="16" spans="1:11" ht="16.5" customHeight="1">
      <c r="A16" s="131" t="s">
        <v>474</v>
      </c>
      <c r="B16" s="124">
        <v>184.51521268998874</v>
      </c>
      <c r="C16" s="125">
        <v>82347.27606399005</v>
      </c>
      <c r="D16" s="125">
        <v>23500.847746380023</v>
      </c>
      <c r="E16" s="126">
        <v>81026.80225341996</v>
      </c>
      <c r="F16" s="127">
        <v>82162.76085130006</v>
      </c>
      <c r="G16" s="128"/>
      <c r="H16" s="129">
        <v>44528.99013229058</v>
      </c>
      <c r="I16" s="125">
        <v>57525.95450703993</v>
      </c>
      <c r="J16" s="126"/>
      <c r="K16" s="130">
        <v>244.78246541510828</v>
      </c>
    </row>
    <row r="17" spans="1:11" ht="16.5" customHeight="1">
      <c r="A17" s="123" t="s">
        <v>475</v>
      </c>
      <c r="B17" s="124">
        <v>11389.098520938094</v>
      </c>
      <c r="C17" s="124">
        <v>11648.45034319</v>
      </c>
      <c r="D17" s="125">
        <v>10417.33065354</v>
      </c>
      <c r="E17" s="126">
        <v>10337.846498930001</v>
      </c>
      <c r="F17" s="127">
        <v>259.3518222519051</v>
      </c>
      <c r="G17" s="128"/>
      <c r="H17" s="129">
        <v>2.2771935967987647</v>
      </c>
      <c r="I17" s="125">
        <v>-79.48415460999968</v>
      </c>
      <c r="J17" s="126"/>
      <c r="K17" s="130">
        <v>-0.7629992485933956</v>
      </c>
    </row>
    <row r="18" spans="1:11" ht="16.5" customHeight="1">
      <c r="A18" s="131" t="s">
        <v>476</v>
      </c>
      <c r="B18" s="124">
        <v>13662.842153158774</v>
      </c>
      <c r="C18" s="124">
        <v>20239.170228603853</v>
      </c>
      <c r="D18" s="124">
        <v>11073.529709095701</v>
      </c>
      <c r="E18" s="129">
        <v>22932.704664377798</v>
      </c>
      <c r="F18" s="127">
        <v>6576.328075445079</v>
      </c>
      <c r="G18" s="128"/>
      <c r="H18" s="129">
        <v>48.13294336365196</v>
      </c>
      <c r="I18" s="125">
        <v>11859.174955282097</v>
      </c>
      <c r="J18" s="126"/>
      <c r="K18" s="130">
        <v>107.09480415753139</v>
      </c>
    </row>
    <row r="19" spans="1:11" ht="16.5" customHeight="1">
      <c r="A19" s="131" t="s">
        <v>477</v>
      </c>
      <c r="B19" s="124">
        <v>1317.38533904</v>
      </c>
      <c r="C19" s="124">
        <v>1322.5649046800002</v>
      </c>
      <c r="D19" s="124">
        <v>1487.62224685</v>
      </c>
      <c r="E19" s="126">
        <v>2674.4768359</v>
      </c>
      <c r="F19" s="127">
        <v>5.179565640000192</v>
      </c>
      <c r="G19" s="128"/>
      <c r="H19" s="129">
        <v>0.39317012923300215</v>
      </c>
      <c r="I19" s="125">
        <v>1186.85458905</v>
      </c>
      <c r="J19" s="126"/>
      <c r="K19" s="130">
        <v>79.78198709807765</v>
      </c>
    </row>
    <row r="20" spans="1:11" ht="16.5" customHeight="1">
      <c r="A20" s="131" t="s">
        <v>760</v>
      </c>
      <c r="B20" s="124">
        <v>12345.456814118774</v>
      </c>
      <c r="C20" s="124">
        <v>18916.605323923854</v>
      </c>
      <c r="D20" s="124">
        <v>9585.907462245701</v>
      </c>
      <c r="E20" s="129">
        <v>20258.227828477797</v>
      </c>
      <c r="F20" s="127">
        <v>6571.14850980508</v>
      </c>
      <c r="G20" s="128"/>
      <c r="H20" s="129">
        <v>53.227260916664044</v>
      </c>
      <c r="I20" s="125">
        <v>10672.320366232096</v>
      </c>
      <c r="J20" s="126"/>
      <c r="K20" s="130">
        <v>111.33343826096021</v>
      </c>
    </row>
    <row r="21" spans="1:11" ht="16.5" customHeight="1">
      <c r="A21" s="123" t="s">
        <v>478</v>
      </c>
      <c r="B21" s="124">
        <v>973026.0783209736</v>
      </c>
      <c r="C21" s="124">
        <v>1080883.7901085496</v>
      </c>
      <c r="D21" s="125">
        <v>1150824.6093921112</v>
      </c>
      <c r="E21" s="126">
        <v>1293823.9936760403</v>
      </c>
      <c r="F21" s="127">
        <v>107857.71178757609</v>
      </c>
      <c r="G21" s="136"/>
      <c r="H21" s="129">
        <v>11.084770921421995</v>
      </c>
      <c r="I21" s="125">
        <v>142999.38428392913</v>
      </c>
      <c r="J21" s="137"/>
      <c r="K21" s="130">
        <v>12.42581911412759</v>
      </c>
    </row>
    <row r="22" spans="1:11" ht="16.5" customHeight="1">
      <c r="A22" s="123" t="s">
        <v>479</v>
      </c>
      <c r="B22" s="124">
        <v>318727.99833592464</v>
      </c>
      <c r="C22" s="124">
        <v>324755.11986948544</v>
      </c>
      <c r="D22" s="124">
        <v>347557.5179360863</v>
      </c>
      <c r="E22" s="124">
        <v>340065.2236072737</v>
      </c>
      <c r="F22" s="127">
        <v>-3104.514783174198</v>
      </c>
      <c r="G22" s="138" t="s">
        <v>464</v>
      </c>
      <c r="H22" s="129">
        <v>-0.9740326546092076</v>
      </c>
      <c r="I22" s="125">
        <v>-8556.076100832564</v>
      </c>
      <c r="J22" s="139" t="s">
        <v>465</v>
      </c>
      <c r="K22" s="130">
        <v>-2.4617727021534246</v>
      </c>
    </row>
    <row r="23" spans="1:11" ht="16.5" customHeight="1">
      <c r="A23" s="113" t="s">
        <v>480</v>
      </c>
      <c r="B23" s="114">
        <v>1315376.2767305407</v>
      </c>
      <c r="C23" s="114">
        <v>1457530.578485027</v>
      </c>
      <c r="D23" s="115">
        <v>1565967.1585125797</v>
      </c>
      <c r="E23" s="116">
        <v>1693586.6681461611</v>
      </c>
      <c r="F23" s="117">
        <v>142154.30175448628</v>
      </c>
      <c r="G23" s="140"/>
      <c r="H23" s="119">
        <v>10.80712069004473</v>
      </c>
      <c r="I23" s="115">
        <v>127619.50963358139</v>
      </c>
      <c r="J23" s="116"/>
      <c r="K23" s="121">
        <v>8.149564883263558</v>
      </c>
    </row>
    <row r="24" spans="1:11" ht="16.5" customHeight="1">
      <c r="A24" s="123" t="s">
        <v>481</v>
      </c>
      <c r="B24" s="125">
        <v>925469.1309784062</v>
      </c>
      <c r="C24" s="125">
        <v>1042119.8045590969</v>
      </c>
      <c r="D24" s="125">
        <v>1130173.7065940998</v>
      </c>
      <c r="E24" s="126">
        <v>1222477.5327674532</v>
      </c>
      <c r="F24" s="127">
        <v>116650.67358069075</v>
      </c>
      <c r="G24" s="128"/>
      <c r="H24" s="129">
        <v>12.60449102795764</v>
      </c>
      <c r="I24" s="125">
        <v>92303.82617335347</v>
      </c>
      <c r="J24" s="126"/>
      <c r="K24" s="141">
        <v>8.167224704910273</v>
      </c>
    </row>
    <row r="25" spans="1:11" ht="16.5" customHeight="1">
      <c r="A25" s="123" t="s">
        <v>482</v>
      </c>
      <c r="B25" s="125">
        <v>301590.1935057185</v>
      </c>
      <c r="C25" s="125">
        <v>334465.1921262869</v>
      </c>
      <c r="D25" s="125">
        <v>354830.0274856184</v>
      </c>
      <c r="E25" s="126">
        <v>379606.59873016475</v>
      </c>
      <c r="F25" s="127">
        <v>32874.998620568425</v>
      </c>
      <c r="G25" s="128"/>
      <c r="H25" s="129">
        <v>10.900552912024668</v>
      </c>
      <c r="I25" s="125">
        <v>24776.57124454633</v>
      </c>
      <c r="J25" s="126"/>
      <c r="K25" s="141">
        <v>6.982659111495446</v>
      </c>
    </row>
    <row r="26" spans="1:11" ht="16.5" customHeight="1">
      <c r="A26" s="131" t="s">
        <v>483</v>
      </c>
      <c r="B26" s="124">
        <v>195874.235903968</v>
      </c>
      <c r="C26" s="124">
        <v>226189.800663551</v>
      </c>
      <c r="D26" s="125">
        <v>227537.39173336106</v>
      </c>
      <c r="E26" s="126">
        <v>254818.84101182106</v>
      </c>
      <c r="F26" s="127">
        <v>30315.56475958301</v>
      </c>
      <c r="G26" s="128"/>
      <c r="H26" s="129">
        <v>15.477055785144678</v>
      </c>
      <c r="I26" s="125">
        <v>27281.44927846</v>
      </c>
      <c r="J26" s="126"/>
      <c r="K26" s="130">
        <v>11.989875189581884</v>
      </c>
    </row>
    <row r="27" spans="1:11" ht="16.5" customHeight="1">
      <c r="A27" s="131" t="s">
        <v>484</v>
      </c>
      <c r="B27" s="124">
        <v>105715.9438046306</v>
      </c>
      <c r="C27" s="124">
        <v>108275.38343196234</v>
      </c>
      <c r="D27" s="125">
        <v>127292.64643086921</v>
      </c>
      <c r="E27" s="126">
        <v>124787.75644231931</v>
      </c>
      <c r="F27" s="127">
        <v>2559.4396273317398</v>
      </c>
      <c r="G27" s="128"/>
      <c r="H27" s="129">
        <v>2.421053566018138</v>
      </c>
      <c r="I27" s="125">
        <v>-2504.8899885498977</v>
      </c>
      <c r="J27" s="126"/>
      <c r="K27" s="130">
        <v>-1.967819869241439</v>
      </c>
    </row>
    <row r="28" spans="1:11" ht="16.5" customHeight="1">
      <c r="A28" s="131" t="s">
        <v>485</v>
      </c>
      <c r="B28" s="125">
        <v>623878.9374726877</v>
      </c>
      <c r="C28" s="125">
        <v>707654.61243281</v>
      </c>
      <c r="D28" s="125">
        <v>775343.6791084813</v>
      </c>
      <c r="E28" s="126">
        <v>842870.9340372884</v>
      </c>
      <c r="F28" s="127">
        <v>83775.67496012233</v>
      </c>
      <c r="G28" s="128"/>
      <c r="H28" s="129">
        <v>13.428194146046144</v>
      </c>
      <c r="I28" s="125">
        <v>67527.25492880715</v>
      </c>
      <c r="J28" s="126"/>
      <c r="K28" s="130">
        <v>8.709331970881928</v>
      </c>
    </row>
    <row r="29" spans="1:11" ht="16.5" customHeight="1">
      <c r="A29" s="142" t="s">
        <v>486</v>
      </c>
      <c r="B29" s="143">
        <v>389907.1457521345</v>
      </c>
      <c r="C29" s="143">
        <v>415410.77392593</v>
      </c>
      <c r="D29" s="143">
        <v>435793.45191848004</v>
      </c>
      <c r="E29" s="144">
        <v>471109.13537870796</v>
      </c>
      <c r="F29" s="145">
        <v>25503.62817379553</v>
      </c>
      <c r="G29" s="144"/>
      <c r="H29" s="146">
        <v>6.540949159728476</v>
      </c>
      <c r="I29" s="143">
        <v>35315.68346022791</v>
      </c>
      <c r="J29" s="144"/>
      <c r="K29" s="147">
        <v>8.103766429889841</v>
      </c>
    </row>
    <row r="30" spans="1:11" ht="16.5" customHeight="1" thickBot="1">
      <c r="A30" s="148" t="s">
        <v>487</v>
      </c>
      <c r="B30" s="149">
        <v>1389708.5891510458</v>
      </c>
      <c r="C30" s="149">
        <v>1541188.0046608322</v>
      </c>
      <c r="D30" s="150">
        <v>1646019.845171813</v>
      </c>
      <c r="E30" s="151">
        <v>1780095.8253707848</v>
      </c>
      <c r="F30" s="152">
        <v>151479.41550978646</v>
      </c>
      <c r="G30" s="151"/>
      <c r="H30" s="153">
        <v>10.900084858964798</v>
      </c>
      <c r="I30" s="150">
        <v>134075.98019897193</v>
      </c>
      <c r="J30" s="151"/>
      <c r="K30" s="154">
        <v>8.145465596435562</v>
      </c>
    </row>
    <row r="31" spans="1:11" ht="19.5" customHeight="1" thickTop="1">
      <c r="A31" s="155" t="s">
        <v>488</v>
      </c>
      <c r="B31" s="156">
        <v>9131.636316734997</v>
      </c>
      <c r="C31" s="97" t="s">
        <v>489</v>
      </c>
      <c r="D31" s="157"/>
      <c r="E31" s="157"/>
      <c r="F31" s="157"/>
      <c r="G31" s="158"/>
      <c r="H31" s="159"/>
      <c r="I31" s="157"/>
      <c r="J31" s="160"/>
      <c r="K31" s="160"/>
    </row>
    <row r="32" spans="1:11" ht="15" customHeight="1">
      <c r="A32" s="161" t="s">
        <v>490</v>
      </c>
      <c r="B32" s="162">
        <v>1063.7817720199955</v>
      </c>
      <c r="C32" s="96" t="s">
        <v>489</v>
      </c>
      <c r="D32" s="157"/>
      <c r="E32" s="157"/>
      <c r="F32" s="157"/>
      <c r="G32" s="158"/>
      <c r="H32" s="159"/>
      <c r="I32" s="157"/>
      <c r="J32" s="160"/>
      <c r="K32" s="160"/>
    </row>
    <row r="33" spans="1:11" ht="16.5" customHeight="1">
      <c r="A33" s="163" t="s">
        <v>491</v>
      </c>
      <c r="B33" s="96"/>
      <c r="C33" s="96"/>
      <c r="D33" s="157"/>
      <c r="E33" s="157"/>
      <c r="F33" s="157"/>
      <c r="G33" s="158"/>
      <c r="H33" s="159"/>
      <c r="I33" s="157"/>
      <c r="J33" s="160"/>
      <c r="K33" s="160"/>
    </row>
    <row r="34" spans="1:11" ht="16.5" customHeight="1">
      <c r="A34" s="164" t="s">
        <v>492</v>
      </c>
      <c r="B34" s="96"/>
      <c r="C34" s="96"/>
      <c r="D34" s="157"/>
      <c r="E34" s="157"/>
      <c r="F34" s="157"/>
      <c r="G34" s="158"/>
      <c r="H34" s="159"/>
      <c r="I34" s="157"/>
      <c r="J34" s="160"/>
      <c r="K34" s="160"/>
    </row>
    <row r="35" spans="1:11" ht="16.5" customHeight="1">
      <c r="A35" s="165" t="s">
        <v>493</v>
      </c>
      <c r="B35" s="166">
        <v>0.8514200387524921</v>
      </c>
      <c r="C35" s="167">
        <v>0.8928784203806505</v>
      </c>
      <c r="D35" s="167">
        <v>0.8127227640265928</v>
      </c>
      <c r="E35" s="167">
        <v>0.9136233887854519</v>
      </c>
      <c r="F35" s="168">
        <v>0.0414583816281584</v>
      </c>
      <c r="G35" s="169"/>
      <c r="H35" s="168">
        <v>4.869321808411225</v>
      </c>
      <c r="I35" s="170">
        <v>0.10090062475885908</v>
      </c>
      <c r="J35" s="170"/>
      <c r="K35" s="170">
        <v>12.4151345606406</v>
      </c>
    </row>
    <row r="36" spans="1:11" ht="16.5" customHeight="1">
      <c r="A36" s="165" t="s">
        <v>494</v>
      </c>
      <c r="B36" s="166">
        <v>2.612694246462391</v>
      </c>
      <c r="C36" s="167">
        <v>2.7820123195085333</v>
      </c>
      <c r="D36" s="167">
        <v>2.5886137798486195</v>
      </c>
      <c r="E36" s="167">
        <v>2.942214571446352</v>
      </c>
      <c r="F36" s="168">
        <v>0.16931807304614255</v>
      </c>
      <c r="G36" s="169"/>
      <c r="H36" s="168">
        <v>6.480592716709986</v>
      </c>
      <c r="I36" s="170">
        <v>0.3536007915977324</v>
      </c>
      <c r="J36" s="170"/>
      <c r="K36" s="170">
        <v>13.65985124356445</v>
      </c>
    </row>
    <row r="37" spans="1:11" ht="16.5" customHeight="1">
      <c r="A37" s="165" t="s">
        <v>495</v>
      </c>
      <c r="B37" s="171">
        <v>3.7134420966734463</v>
      </c>
      <c r="C37" s="172">
        <v>3.890980679636243</v>
      </c>
      <c r="D37" s="172">
        <v>3.5867797504617815</v>
      </c>
      <c r="E37" s="172">
        <v>4.076062945505917</v>
      </c>
      <c r="F37" s="168">
        <v>0.1775385829627969</v>
      </c>
      <c r="G37" s="169"/>
      <c r="H37" s="168">
        <v>4.780970817394419</v>
      </c>
      <c r="I37" s="170">
        <v>0.48928319504413587</v>
      </c>
      <c r="J37" s="170"/>
      <c r="K37" s="170">
        <v>13.64129467333875</v>
      </c>
    </row>
    <row r="38" spans="1:11" ht="16.5" customHeight="1">
      <c r="A38" s="173"/>
      <c r="B38" s="96"/>
      <c r="C38" s="96"/>
      <c r="D38" s="97"/>
      <c r="E38" s="97"/>
      <c r="F38" s="96"/>
      <c r="G38" s="97"/>
      <c r="H38" s="96"/>
      <c r="I38" s="97"/>
      <c r="J38" s="97"/>
      <c r="K38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7.7109375" style="11" customWidth="1"/>
    <col min="2" max="2" width="47.421875" style="11" customWidth="1"/>
    <col min="3" max="4" width="11.140625" style="11" bestFit="1" customWidth="1"/>
    <col min="5" max="5" width="11.140625" style="11" customWidth="1"/>
    <col min="6" max="6" width="7.7109375" style="11" bestFit="1" customWidth="1"/>
    <col min="7" max="7" width="7.7109375" style="11" customWidth="1"/>
    <col min="8" max="16384" width="9.140625" style="11" customWidth="1"/>
  </cols>
  <sheetData>
    <row r="1" spans="2:7" ht="12.75">
      <c r="B1" s="1698" t="s">
        <v>1402</v>
      </c>
      <c r="C1" s="1698"/>
      <c r="D1" s="1698"/>
      <c r="E1" s="1698"/>
      <c r="F1" s="1698"/>
      <c r="G1" s="1698"/>
    </row>
    <row r="2" spans="2:7" ht="15.75">
      <c r="B2" s="1784" t="s">
        <v>26</v>
      </c>
      <c r="C2" s="1784"/>
      <c r="D2" s="1784"/>
      <c r="E2" s="1784"/>
      <c r="F2" s="1784"/>
      <c r="G2" s="1784"/>
    </row>
    <row r="3" spans="2:8" ht="13.5" thickBot="1">
      <c r="B3" s="224"/>
      <c r="C3" s="224"/>
      <c r="D3" s="224"/>
      <c r="E3" s="224"/>
      <c r="F3" s="224"/>
      <c r="G3" s="224"/>
      <c r="H3" s="174"/>
    </row>
    <row r="4" spans="2:7" ht="13.5" thickTop="1">
      <c r="B4" s="1087"/>
      <c r="C4" s="1785" t="s">
        <v>1403</v>
      </c>
      <c r="D4" s="1786"/>
      <c r="E4" s="1787"/>
      <c r="F4" s="1788" t="s">
        <v>64</v>
      </c>
      <c r="G4" s="1789"/>
    </row>
    <row r="5" spans="2:7" ht="12.75">
      <c r="B5" s="1474" t="s">
        <v>1198</v>
      </c>
      <c r="C5" s="1084">
        <v>2013</v>
      </c>
      <c r="D5" s="1084">
        <v>2014</v>
      </c>
      <c r="E5" s="1084">
        <v>2015</v>
      </c>
      <c r="F5" s="1790" t="s">
        <v>1404</v>
      </c>
      <c r="G5" s="1792" t="s">
        <v>1405</v>
      </c>
    </row>
    <row r="6" spans="2:7" ht="12.75">
      <c r="B6" s="1477"/>
      <c r="C6" s="1478">
        <v>1</v>
      </c>
      <c r="D6" s="1084">
        <v>2</v>
      </c>
      <c r="E6" s="1084">
        <v>3</v>
      </c>
      <c r="F6" s="1791"/>
      <c r="G6" s="1793"/>
    </row>
    <row r="7" spans="2:7" ht="12.75">
      <c r="B7" s="1480" t="s">
        <v>1406</v>
      </c>
      <c r="C7" s="1481">
        <v>545.72</v>
      </c>
      <c r="D7" s="1482">
        <v>783.79</v>
      </c>
      <c r="E7" s="1481">
        <v>978.44</v>
      </c>
      <c r="F7" s="1483">
        <v>43.624935864545904</v>
      </c>
      <c r="G7" s="1484">
        <v>24.83445820946939</v>
      </c>
    </row>
    <row r="8" spans="2:7" ht="12.75">
      <c r="B8" s="1480" t="s">
        <v>1407</v>
      </c>
      <c r="C8" s="1481">
        <v>138.57</v>
      </c>
      <c r="D8" s="1482">
        <v>186.43</v>
      </c>
      <c r="E8" s="1481">
        <v>208.08</v>
      </c>
      <c r="F8" s="1483">
        <v>34.53850039691133</v>
      </c>
      <c r="G8" s="1485">
        <v>11.612937831894016</v>
      </c>
    </row>
    <row r="9" spans="2:7" ht="12.75">
      <c r="B9" s="1486" t="s">
        <v>1408</v>
      </c>
      <c r="C9" s="1481">
        <v>37.91</v>
      </c>
      <c r="D9" s="1481">
        <v>44.12</v>
      </c>
      <c r="E9" s="1481">
        <v>68.78</v>
      </c>
      <c r="F9" s="1483">
        <v>16.380902136639406</v>
      </c>
      <c r="G9" s="1485">
        <v>55.89301903898459</v>
      </c>
    </row>
    <row r="10" spans="2:7" ht="12.75">
      <c r="B10" s="1486" t="s">
        <v>1409</v>
      </c>
      <c r="C10" s="1481">
        <v>546.83</v>
      </c>
      <c r="D10" s="1482">
        <v>778.44</v>
      </c>
      <c r="E10" s="1481">
        <v>852.6</v>
      </c>
      <c r="F10" s="1483">
        <v>42.355028070881275</v>
      </c>
      <c r="G10" s="1485">
        <v>9.526745799290879</v>
      </c>
    </row>
    <row r="11" spans="2:7" ht="12.75">
      <c r="B11" s="1480" t="s">
        <v>1410</v>
      </c>
      <c r="C11" s="1487">
        <v>529720.86</v>
      </c>
      <c r="D11" s="1488">
        <v>797765.87</v>
      </c>
      <c r="E11" s="1487">
        <v>1004034.87</v>
      </c>
      <c r="F11" s="1483">
        <v>50.60118078038309</v>
      </c>
      <c r="G11" s="1484">
        <v>25.855831611347327</v>
      </c>
    </row>
    <row r="12" spans="2:7" ht="12.75">
      <c r="B12" s="1489" t="s">
        <v>1411</v>
      </c>
      <c r="C12" s="1487">
        <v>119097</v>
      </c>
      <c r="D12" s="1488">
        <v>139828</v>
      </c>
      <c r="E12" s="1487">
        <v>156571.34</v>
      </c>
      <c r="F12" s="1483">
        <v>17.40681965120868</v>
      </c>
      <c r="G12" s="1484">
        <v>11.974239780301517</v>
      </c>
    </row>
    <row r="13" spans="2:7" ht="12.75">
      <c r="B13" s="1490" t="s">
        <v>1412</v>
      </c>
      <c r="C13" s="1481">
        <v>229</v>
      </c>
      <c r="D13" s="1482">
        <v>235</v>
      </c>
      <c r="E13" s="1481">
        <v>232</v>
      </c>
      <c r="F13" s="1491">
        <v>2.620087336244538</v>
      </c>
      <c r="G13" s="1485">
        <v>-1.2765957446808613</v>
      </c>
    </row>
    <row r="14" spans="2:7" ht="12.75">
      <c r="B14" s="1490" t="s">
        <v>1413</v>
      </c>
      <c r="C14" s="1487">
        <v>1228173</v>
      </c>
      <c r="D14" s="1488">
        <v>1447215</v>
      </c>
      <c r="E14" s="1487">
        <v>1942081</v>
      </c>
      <c r="F14" s="1491">
        <v>17.834783861882656</v>
      </c>
      <c r="G14" s="1485">
        <v>34.19436642102244</v>
      </c>
    </row>
    <row r="15" spans="2:7" ht="12.75">
      <c r="B15" s="1492" t="s">
        <v>1414</v>
      </c>
      <c r="C15" s="1481">
        <v>34.68248541258551</v>
      </c>
      <c r="D15" s="1481">
        <v>47.13139990618217</v>
      </c>
      <c r="E15" s="1481">
        <v>52.06250965767496</v>
      </c>
      <c r="F15" s="1491">
        <v>35.89395150175491</v>
      </c>
      <c r="G15" s="1485">
        <v>10.462472494575707</v>
      </c>
    </row>
    <row r="16" spans="2:7" ht="14.25" customHeight="1" thickBot="1">
      <c r="B16" s="1493" t="s">
        <v>1415</v>
      </c>
      <c r="C16" s="1494">
        <v>72</v>
      </c>
      <c r="D16" s="1494">
        <v>122.8</v>
      </c>
      <c r="E16" s="1494">
        <v>68.2</v>
      </c>
      <c r="F16" s="1495">
        <v>70.55555555555557</v>
      </c>
      <c r="G16" s="1496">
        <v>-44.462540716612374</v>
      </c>
    </row>
    <row r="17" spans="2:9" ht="14.25" customHeight="1" thickTop="1">
      <c r="B17" s="1023" t="s">
        <v>1416</v>
      </c>
      <c r="C17" s="1497"/>
      <c r="D17" s="96"/>
      <c r="E17" s="96"/>
      <c r="F17" s="1498"/>
      <c r="G17" s="1498"/>
      <c r="I17" s="11" t="s">
        <v>1417</v>
      </c>
    </row>
    <row r="18" ht="12.75" customHeight="1">
      <c r="B18" s="1023" t="s">
        <v>1418</v>
      </c>
    </row>
    <row r="19" ht="12" customHeight="1">
      <c r="B19" s="1023" t="s">
        <v>1419</v>
      </c>
    </row>
    <row r="20" spans="2:5" ht="11.25" customHeight="1">
      <c r="B20" s="1023" t="s">
        <v>1420</v>
      </c>
      <c r="E20" s="1499"/>
    </row>
    <row r="21" ht="11.25" customHeight="1">
      <c r="B21" s="11" t="s">
        <v>1421</v>
      </c>
    </row>
    <row r="22" ht="30.75" customHeight="1"/>
    <row r="23" spans="2:7" s="174" customFormat="1" ht="33" customHeight="1">
      <c r="B23" s="11"/>
      <c r="C23" s="11"/>
      <c r="D23" s="11"/>
      <c r="E23" s="11"/>
      <c r="F23" s="11"/>
      <c r="G23" s="11"/>
    </row>
    <row r="24" ht="28.5" customHeight="1"/>
    <row r="25" ht="9" customHeight="1"/>
    <row r="49" spans="2:7" ht="13.5" thickBot="1">
      <c r="B49" s="1500" t="s">
        <v>1422</v>
      </c>
      <c r="C49" s="1501">
        <v>1193679</v>
      </c>
      <c r="D49" s="1501">
        <v>1369430</v>
      </c>
      <c r="E49" s="1501">
        <v>1558174</v>
      </c>
      <c r="F49" s="1502">
        <f>D49/C49%-100</f>
        <v>14.72347255836786</v>
      </c>
      <c r="G49" s="1503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76" t="s">
        <v>1547</v>
      </c>
      <c r="C1" s="1776"/>
      <c r="D1" s="1776"/>
    </row>
    <row r="2" spans="2:4" ht="15.75">
      <c r="B2" s="1784" t="s">
        <v>27</v>
      </c>
      <c r="C2" s="1784"/>
      <c r="D2" s="1784"/>
    </row>
    <row r="3" spans="2:4" ht="12.75">
      <c r="B3" s="1794"/>
      <c r="C3" s="1794"/>
      <c r="D3" s="1794"/>
    </row>
    <row r="4" spans="2:4" ht="12.75">
      <c r="B4" s="1504" t="s">
        <v>1423</v>
      </c>
      <c r="C4" s="1505" t="s">
        <v>1424</v>
      </c>
      <c r="D4" s="1506" t="s">
        <v>1425</v>
      </c>
    </row>
    <row r="5" spans="2:4" ht="12.75">
      <c r="B5" s="1053" t="s">
        <v>1426</v>
      </c>
      <c r="C5" s="1507">
        <f>SUM(C6:C17)</f>
        <v>1084.025</v>
      </c>
      <c r="D5" s="1508"/>
    </row>
    <row r="6" spans="2:4" ht="12.75">
      <c r="B6" s="1509" t="s">
        <v>1427</v>
      </c>
      <c r="C6" s="1510">
        <v>32.2</v>
      </c>
      <c r="D6" s="1511" t="s">
        <v>1428</v>
      </c>
    </row>
    <row r="7" spans="2:4" ht="12.75">
      <c r="B7" s="1509" t="s">
        <v>1429</v>
      </c>
      <c r="C7" s="1510">
        <v>42</v>
      </c>
      <c r="D7" s="1511" t="s">
        <v>1430</v>
      </c>
    </row>
    <row r="8" spans="2:4" ht="12.75">
      <c r="B8" s="1509" t="s">
        <v>1431</v>
      </c>
      <c r="C8" s="1510">
        <v>92.4</v>
      </c>
      <c r="D8" s="1511" t="s">
        <v>1432</v>
      </c>
    </row>
    <row r="9" spans="2:4" ht="12.75">
      <c r="B9" s="1509" t="s">
        <v>1433</v>
      </c>
      <c r="C9" s="1510">
        <v>51.5</v>
      </c>
      <c r="D9" s="1511" t="s">
        <v>1434</v>
      </c>
    </row>
    <row r="10" spans="2:4" ht="12.75">
      <c r="B10" s="1509" t="s">
        <v>1435</v>
      </c>
      <c r="C10" s="1512">
        <v>91.875</v>
      </c>
      <c r="D10" s="1511" t="s">
        <v>1436</v>
      </c>
    </row>
    <row r="11" spans="2:4" ht="12.75">
      <c r="B11" s="1509" t="s">
        <v>1437</v>
      </c>
      <c r="C11" s="1512">
        <v>21.4</v>
      </c>
      <c r="D11" s="1511" t="s">
        <v>1438</v>
      </c>
    </row>
    <row r="12" spans="2:4" ht="12.75">
      <c r="B12" s="1509" t="s">
        <v>1439</v>
      </c>
      <c r="C12" s="1512">
        <v>30</v>
      </c>
      <c r="D12" s="1511" t="s">
        <v>1440</v>
      </c>
    </row>
    <row r="13" spans="2:4" ht="12.75">
      <c r="B13" s="1509" t="s">
        <v>1441</v>
      </c>
      <c r="C13" s="1512">
        <v>100</v>
      </c>
      <c r="D13" s="1511" t="s">
        <v>1442</v>
      </c>
    </row>
    <row r="14" spans="2:4" ht="12.75">
      <c r="B14" s="1509" t="s">
        <v>1443</v>
      </c>
      <c r="C14" s="1512">
        <v>112.2</v>
      </c>
      <c r="D14" s="1511" t="s">
        <v>1444</v>
      </c>
    </row>
    <row r="15" spans="2:4" ht="12.75">
      <c r="B15" s="1509" t="s">
        <v>1445</v>
      </c>
      <c r="C15" s="1512">
        <v>114.78</v>
      </c>
      <c r="D15" s="1511" t="s">
        <v>1444</v>
      </c>
    </row>
    <row r="16" spans="2:4" ht="12.75">
      <c r="B16" s="1509" t="s">
        <v>1446</v>
      </c>
      <c r="C16" s="1512">
        <v>223.67</v>
      </c>
      <c r="D16" s="1511" t="s">
        <v>1447</v>
      </c>
    </row>
    <row r="17" spans="2:4" ht="12.75">
      <c r="B17" s="1509" t="s">
        <v>1448</v>
      </c>
      <c r="C17" s="1512">
        <v>172</v>
      </c>
      <c r="D17" s="1511" t="s">
        <v>1449</v>
      </c>
    </row>
    <row r="18" spans="2:4" ht="12.75">
      <c r="B18" s="1513" t="s">
        <v>1450</v>
      </c>
      <c r="C18" s="1507">
        <f>SUM(C19:C29)</f>
        <v>8153.200000000001</v>
      </c>
      <c r="D18" s="1511"/>
    </row>
    <row r="19" spans="2:4" ht="12.75">
      <c r="B19" s="1509" t="s">
        <v>1451</v>
      </c>
      <c r="C19" s="1510">
        <v>600</v>
      </c>
      <c r="D19" s="1511" t="s">
        <v>1452</v>
      </c>
    </row>
    <row r="20" spans="2:4" ht="12.75">
      <c r="B20" s="1509" t="s">
        <v>1453</v>
      </c>
      <c r="C20" s="1510">
        <v>40</v>
      </c>
      <c r="D20" s="1511" t="s">
        <v>1432</v>
      </c>
    </row>
    <row r="21" spans="2:4" ht="12.75">
      <c r="B21" s="1509" t="s">
        <v>1454</v>
      </c>
      <c r="C21" s="1510">
        <v>800</v>
      </c>
      <c r="D21" s="1511" t="s">
        <v>1455</v>
      </c>
    </row>
    <row r="22" spans="2:4" ht="12.75">
      <c r="B22" s="1509" t="s">
        <v>1456</v>
      </c>
      <c r="C22" s="1510">
        <v>2499</v>
      </c>
      <c r="D22" s="1511" t="s">
        <v>1457</v>
      </c>
    </row>
    <row r="23" spans="2:4" ht="12.75">
      <c r="B23" s="1509" t="s">
        <v>1458</v>
      </c>
      <c r="C23" s="1510">
        <v>3600.6</v>
      </c>
      <c r="D23" s="1511" t="s">
        <v>1459</v>
      </c>
    </row>
    <row r="24" spans="2:4" ht="12.75">
      <c r="B24" s="1509" t="s">
        <v>1460</v>
      </c>
      <c r="C24" s="1510">
        <v>50</v>
      </c>
      <c r="D24" s="1511" t="s">
        <v>1461</v>
      </c>
    </row>
    <row r="25" spans="2:4" ht="12.75">
      <c r="B25" s="1509" t="s">
        <v>1462</v>
      </c>
      <c r="C25" s="1514">
        <v>100</v>
      </c>
      <c r="D25" s="1515" t="s">
        <v>1463</v>
      </c>
    </row>
    <row r="26" spans="2:4" ht="12.75">
      <c r="B26" s="1509" t="s">
        <v>1464</v>
      </c>
      <c r="C26" s="1510">
        <v>400</v>
      </c>
      <c r="D26" s="1515" t="s">
        <v>1465</v>
      </c>
    </row>
    <row r="27" spans="2:4" ht="12.75">
      <c r="B27" s="1509" t="s">
        <v>1466</v>
      </c>
      <c r="C27" s="1510">
        <v>9</v>
      </c>
      <c r="D27" s="1515" t="s">
        <v>1467</v>
      </c>
    </row>
    <row r="28" spans="2:4" ht="12.75">
      <c r="B28" s="1509" t="s">
        <v>1468</v>
      </c>
      <c r="C28" s="1510">
        <v>48.6</v>
      </c>
      <c r="D28" s="1515" t="s">
        <v>1469</v>
      </c>
    </row>
    <row r="29" spans="2:4" ht="12.75">
      <c r="B29" s="1509" t="s">
        <v>1470</v>
      </c>
      <c r="C29" s="1510">
        <v>6</v>
      </c>
      <c r="D29" s="1515" t="s">
        <v>1471</v>
      </c>
    </row>
    <row r="30" spans="2:4" ht="12.75">
      <c r="B30" s="1513" t="s">
        <v>1472</v>
      </c>
      <c r="C30" s="1507">
        <f>SUM(C31:C32)</f>
        <v>1000</v>
      </c>
      <c r="D30" s="1516"/>
    </row>
    <row r="31" spans="2:4" ht="12.75">
      <c r="B31" s="1517" t="s">
        <v>1473</v>
      </c>
      <c r="C31" s="1518">
        <v>500</v>
      </c>
      <c r="D31" s="1519" t="s">
        <v>1474</v>
      </c>
    </row>
    <row r="32" spans="2:4" ht="12.75">
      <c r="B32" s="1517" t="s">
        <v>1475</v>
      </c>
      <c r="C32" s="1510">
        <v>500</v>
      </c>
      <c r="D32" s="1511" t="s">
        <v>1476</v>
      </c>
    </row>
    <row r="33" spans="2:4" ht="12.75">
      <c r="B33" s="1053" t="s">
        <v>588</v>
      </c>
      <c r="C33" s="1507">
        <f>SUM(C18+C5+C30)</f>
        <v>10237.225</v>
      </c>
      <c r="D33" s="1517"/>
    </row>
    <row r="34" spans="2:4" ht="12.75">
      <c r="B34" s="1023" t="s">
        <v>1477</v>
      </c>
      <c r="C34" s="11"/>
      <c r="D34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33" sqref="A33"/>
    </sheetView>
  </sheetViews>
  <sheetFormatPr defaultColWidth="12.00390625" defaultRowHeight="12.75"/>
  <cols>
    <col min="1" max="1" width="27.28125" style="11" customWidth="1"/>
    <col min="2" max="4" width="7.7109375" style="11" customWidth="1"/>
    <col min="5" max="5" width="10.421875" style="11" customWidth="1"/>
    <col min="6" max="6" width="12.28125" style="11" bestFit="1" customWidth="1"/>
    <col min="7" max="7" width="10.8515625" style="11" customWidth="1"/>
    <col min="8" max="8" width="12.28125" style="11" bestFit="1" customWidth="1"/>
    <col min="9" max="9" width="10.57421875" style="11" customWidth="1"/>
    <col min="10" max="10" width="12.28125" style="11" bestFit="1" customWidth="1"/>
    <col min="11" max="11" width="8.8515625" style="11" customWidth="1"/>
    <col min="12" max="12" width="9.8515625" style="11" customWidth="1"/>
    <col min="13" max="16384" width="12.00390625" style="11" customWidth="1"/>
  </cols>
  <sheetData>
    <row r="1" spans="1:12" ht="12.75">
      <c r="A1" s="1731" t="s">
        <v>1478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</row>
    <row r="2" spans="1:12" ht="15.75">
      <c r="A2" s="1801" t="s">
        <v>1479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</row>
    <row r="3" spans="1:13" ht="13.5" thickBot="1">
      <c r="A3" s="1802"/>
      <c r="B3" s="1802"/>
      <c r="C3" s="1802"/>
      <c r="D3" s="1802"/>
      <c r="E3" s="1802"/>
      <c r="F3" s="1802"/>
      <c r="G3" s="1802"/>
      <c r="H3" s="1802"/>
      <c r="I3" s="1802"/>
      <c r="J3" s="1802"/>
      <c r="K3" s="1802"/>
      <c r="L3" s="1802"/>
      <c r="M3" s="174"/>
    </row>
    <row r="4" spans="1:12" ht="14.25" thickBot="1" thickTop="1">
      <c r="A4" s="1081"/>
      <c r="B4" s="1788" t="s">
        <v>1480</v>
      </c>
      <c r="C4" s="1803"/>
      <c r="D4" s="1804"/>
      <c r="E4" s="1803" t="s">
        <v>1481</v>
      </c>
      <c r="F4" s="1803"/>
      <c r="G4" s="1803"/>
      <c r="H4" s="1803"/>
      <c r="I4" s="1803"/>
      <c r="J4" s="1803"/>
      <c r="K4" s="1803"/>
      <c r="L4" s="1789"/>
    </row>
    <row r="5" spans="1:12" ht="12.75">
      <c r="A5" s="1082"/>
      <c r="B5" s="1785" t="s">
        <v>1403</v>
      </c>
      <c r="C5" s="1786"/>
      <c r="D5" s="1787"/>
      <c r="E5" s="1795" t="s">
        <v>1403</v>
      </c>
      <c r="F5" s="1796"/>
      <c r="G5" s="1796"/>
      <c r="H5" s="1796"/>
      <c r="I5" s="1796"/>
      <c r="J5" s="1797"/>
      <c r="K5" s="1520"/>
      <c r="L5" s="1522"/>
    </row>
    <row r="6" spans="1:12" ht="12.75">
      <c r="A6" s="1523" t="s">
        <v>1482</v>
      </c>
      <c r="B6" s="1524"/>
      <c r="C6" s="1524"/>
      <c r="D6" s="1524"/>
      <c r="E6" s="1795">
        <v>2013</v>
      </c>
      <c r="F6" s="1797"/>
      <c r="G6" s="1798">
        <v>2014</v>
      </c>
      <c r="H6" s="1798"/>
      <c r="I6" s="1799" t="s">
        <v>1483</v>
      </c>
      <c r="J6" s="1798"/>
      <c r="K6" s="1798" t="s">
        <v>302</v>
      </c>
      <c r="L6" s="1800"/>
    </row>
    <row r="7" spans="1:12" ht="12.75">
      <c r="A7" s="1523"/>
      <c r="B7" s="945">
        <v>2013</v>
      </c>
      <c r="C7" s="945">
        <v>2014</v>
      </c>
      <c r="D7" s="945">
        <v>2015</v>
      </c>
      <c r="E7" s="1090">
        <v>1</v>
      </c>
      <c r="F7" s="1039">
        <v>2</v>
      </c>
      <c r="G7" s="1084">
        <v>3</v>
      </c>
      <c r="H7" s="1521">
        <v>4</v>
      </c>
      <c r="I7" s="1084">
        <v>5</v>
      </c>
      <c r="J7" s="1084">
        <v>6</v>
      </c>
      <c r="K7" s="1475" t="s">
        <v>1484</v>
      </c>
      <c r="L7" s="1476" t="s">
        <v>1485</v>
      </c>
    </row>
    <row r="8" spans="1:12" ht="12.75">
      <c r="A8" s="1525"/>
      <c r="B8" s="1251"/>
      <c r="C8" s="1083"/>
      <c r="D8" s="1319"/>
      <c r="E8" s="1039" t="s">
        <v>1486</v>
      </c>
      <c r="F8" s="1090" t="s">
        <v>1487</v>
      </c>
      <c r="G8" s="1090" t="s">
        <v>1486</v>
      </c>
      <c r="H8" s="1090" t="s">
        <v>1487</v>
      </c>
      <c r="I8" s="1090" t="s">
        <v>1486</v>
      </c>
      <c r="J8" s="1090" t="s">
        <v>1487</v>
      </c>
      <c r="K8" s="1083">
        <v>1</v>
      </c>
      <c r="L8" s="1479">
        <v>3</v>
      </c>
    </row>
    <row r="9" spans="1:12" ht="12.75">
      <c r="A9" s="1526" t="s">
        <v>1488</v>
      </c>
      <c r="B9" s="1527">
        <v>193</v>
      </c>
      <c r="C9" s="1527">
        <v>201</v>
      </c>
      <c r="D9" s="1528">
        <v>198</v>
      </c>
      <c r="E9" s="1529">
        <v>378666.33</v>
      </c>
      <c r="F9" s="1530">
        <v>71.48412791378705</v>
      </c>
      <c r="G9" s="1529">
        <v>599378.63</v>
      </c>
      <c r="H9" s="1530">
        <v>75.13214936437802</v>
      </c>
      <c r="I9" s="1529">
        <v>785168.9400000001</v>
      </c>
      <c r="J9" s="1529">
        <v>78.2013647873152</v>
      </c>
      <c r="K9" s="1530">
        <v>80.01657791902713</v>
      </c>
      <c r="L9" s="1531">
        <v>128.24992887521753</v>
      </c>
    </row>
    <row r="10" spans="1:12" ht="12.75">
      <c r="A10" s="1532" t="s">
        <v>1489</v>
      </c>
      <c r="B10" s="1533">
        <v>28</v>
      </c>
      <c r="C10" s="1527">
        <v>29</v>
      </c>
      <c r="D10" s="1528">
        <v>29</v>
      </c>
      <c r="E10" s="1529">
        <v>308436.18</v>
      </c>
      <c r="F10" s="1530">
        <v>58.22617327598112</v>
      </c>
      <c r="G10" s="1529">
        <v>423329.93</v>
      </c>
      <c r="H10" s="1530">
        <v>53.06443363049445</v>
      </c>
      <c r="I10" s="1529">
        <v>506582.21</v>
      </c>
      <c r="J10" s="1529">
        <v>50.45464508437422</v>
      </c>
      <c r="K10" s="1530">
        <v>108.49225970119295</v>
      </c>
      <c r="L10" s="1531">
        <v>84.75552828848927</v>
      </c>
    </row>
    <row r="11" spans="1:12" ht="12.75">
      <c r="A11" s="1532" t="s">
        <v>1490</v>
      </c>
      <c r="B11" s="1533">
        <v>82</v>
      </c>
      <c r="C11" s="1527">
        <v>89</v>
      </c>
      <c r="D11" s="1528">
        <v>93</v>
      </c>
      <c r="E11" s="1529">
        <v>25539.26</v>
      </c>
      <c r="F11" s="1530">
        <v>4.821267654463667</v>
      </c>
      <c r="G11" s="1529">
        <v>58843.02</v>
      </c>
      <c r="H11" s="1530">
        <v>7.37597629680438</v>
      </c>
      <c r="I11" s="1529">
        <v>98823.03</v>
      </c>
      <c r="J11" s="1529">
        <v>9.842589823303241</v>
      </c>
      <c r="K11" s="1530">
        <v>0.18747880810519746</v>
      </c>
      <c r="L11" s="1531">
        <v>292.8856675858352</v>
      </c>
    </row>
    <row r="12" spans="1:12" ht="12.75">
      <c r="A12" s="1532" t="s">
        <v>1491</v>
      </c>
      <c r="B12" s="1533">
        <v>66</v>
      </c>
      <c r="C12" s="1527">
        <v>63</v>
      </c>
      <c r="D12" s="1528">
        <v>54</v>
      </c>
      <c r="E12" s="1529">
        <v>22363.68</v>
      </c>
      <c r="F12" s="1530">
        <v>4.221785870803462</v>
      </c>
      <c r="G12" s="1529">
        <v>31773.92</v>
      </c>
      <c r="H12" s="1530">
        <v>3.9828628914110564</v>
      </c>
      <c r="I12" s="1529">
        <v>44364.16</v>
      </c>
      <c r="J12" s="1529">
        <v>4.418587749590321</v>
      </c>
      <c r="K12" s="1530">
        <v>-9.148290181910767</v>
      </c>
      <c r="L12" s="1531">
        <v>98.73665633608812</v>
      </c>
    </row>
    <row r="13" spans="1:12" ht="12.75">
      <c r="A13" s="1532" t="s">
        <v>1492</v>
      </c>
      <c r="B13" s="1533">
        <v>21</v>
      </c>
      <c r="C13" s="1527">
        <v>22</v>
      </c>
      <c r="D13" s="1528">
        <v>22</v>
      </c>
      <c r="E13" s="1529">
        <v>22327.21</v>
      </c>
      <c r="F13" s="1530">
        <v>4.2149011125388025</v>
      </c>
      <c r="G13" s="1529">
        <v>85431.76</v>
      </c>
      <c r="H13" s="1530">
        <v>10.708876545668128</v>
      </c>
      <c r="I13" s="1529">
        <v>135399.54</v>
      </c>
      <c r="J13" s="1529">
        <v>13.485542130047422</v>
      </c>
      <c r="K13" s="1530">
        <v>111.64247339995339</v>
      </c>
      <c r="L13" s="1531">
        <v>545.9015447857113</v>
      </c>
    </row>
    <row r="14" spans="1:12" ht="12.75">
      <c r="A14" s="1534" t="s">
        <v>1493</v>
      </c>
      <c r="B14" s="1533">
        <v>18</v>
      </c>
      <c r="C14" s="1527">
        <v>18</v>
      </c>
      <c r="D14" s="1528">
        <v>18</v>
      </c>
      <c r="E14" s="1529">
        <v>14821.42</v>
      </c>
      <c r="F14" s="1530">
        <v>2.7979680241017513</v>
      </c>
      <c r="G14" s="1529">
        <v>16559.22</v>
      </c>
      <c r="H14" s="1530">
        <v>2.075699279431427</v>
      </c>
      <c r="I14" s="1529">
        <v>25661.44</v>
      </c>
      <c r="J14" s="1529">
        <v>2.5558316537684256</v>
      </c>
      <c r="K14" s="1530">
        <v>36.35726407110545</v>
      </c>
      <c r="L14" s="1531">
        <v>64.57331433948727</v>
      </c>
    </row>
    <row r="15" spans="1:12" ht="12.75">
      <c r="A15" s="1534" t="s">
        <v>1494</v>
      </c>
      <c r="B15" s="1533">
        <v>4</v>
      </c>
      <c r="C15" s="1527">
        <v>4</v>
      </c>
      <c r="D15" s="1528">
        <v>4</v>
      </c>
      <c r="E15" s="1529">
        <v>8722.83</v>
      </c>
      <c r="F15" s="1530">
        <v>1.6466842866388967</v>
      </c>
      <c r="G15" s="1529">
        <v>18200.25</v>
      </c>
      <c r="H15" s="1530">
        <v>2.2814024942280993</v>
      </c>
      <c r="I15" s="1529">
        <v>26717.4</v>
      </c>
      <c r="J15" s="1529">
        <v>2.6610033040387657</v>
      </c>
      <c r="K15" s="1530">
        <v>51.476548928778215</v>
      </c>
      <c r="L15" s="1531">
        <v>215.50624207503546</v>
      </c>
    </row>
    <row r="16" spans="1:12" ht="12.75">
      <c r="A16" s="1534" t="s">
        <v>1495</v>
      </c>
      <c r="B16" s="1533">
        <v>4</v>
      </c>
      <c r="C16" s="1527">
        <v>4</v>
      </c>
      <c r="D16" s="1528">
        <v>4</v>
      </c>
      <c r="E16" s="1529">
        <v>972.32</v>
      </c>
      <c r="F16" s="1530">
        <v>0.18355328094032924</v>
      </c>
      <c r="G16" s="1529">
        <v>1045.54</v>
      </c>
      <c r="H16" s="1530">
        <v>0.1310585054499387</v>
      </c>
      <c r="I16" s="1529">
        <v>1145.96</v>
      </c>
      <c r="J16" s="1529">
        <v>0.11413548273021565</v>
      </c>
      <c r="K16" s="1530">
        <v>-14.437833255425176</v>
      </c>
      <c r="L16" s="1531">
        <v>-1.388040076300527</v>
      </c>
    </row>
    <row r="17" spans="1:12" ht="12.75">
      <c r="A17" s="1535" t="s">
        <v>1496</v>
      </c>
      <c r="B17" s="1533">
        <v>4</v>
      </c>
      <c r="C17" s="1527">
        <v>4</v>
      </c>
      <c r="D17" s="1528">
        <v>6</v>
      </c>
      <c r="E17" s="1529">
        <v>29919.53</v>
      </c>
      <c r="F17" s="1530">
        <v>5.648169219693731</v>
      </c>
      <c r="G17" s="1529">
        <v>63413.79</v>
      </c>
      <c r="H17" s="1530">
        <v>7.948922606802483</v>
      </c>
      <c r="I17" s="1529">
        <v>68874.73</v>
      </c>
      <c r="J17" s="1529">
        <v>6.8597948937687745</v>
      </c>
      <c r="K17" s="1530">
        <v>91.8979461121892</v>
      </c>
      <c r="L17" s="1531">
        <v>152.6474749201583</v>
      </c>
    </row>
    <row r="18" spans="1:12" ht="12.75">
      <c r="A18" s="1534" t="s">
        <v>1497</v>
      </c>
      <c r="B18" s="1533">
        <v>2</v>
      </c>
      <c r="C18" s="1527">
        <v>2</v>
      </c>
      <c r="D18" s="1528">
        <v>2</v>
      </c>
      <c r="E18" s="1529">
        <v>96618.42</v>
      </c>
      <c r="F18" s="1530">
        <v>18.239497274838246</v>
      </c>
      <c r="G18" s="1529">
        <v>99168.42</v>
      </c>
      <c r="H18" s="1530">
        <v>12.430767749710016</v>
      </c>
      <c r="I18" s="1529">
        <v>96466.36</v>
      </c>
      <c r="J18" s="1529">
        <v>9.607869878378622</v>
      </c>
      <c r="K18" s="1530">
        <v>48.2542133547345</v>
      </c>
      <c r="L18" s="1531">
        <v>-1.7130991143750123</v>
      </c>
    </row>
    <row r="19" spans="1:12" ht="13.5" thickBot="1">
      <c r="A19" s="1536" t="s">
        <v>742</v>
      </c>
      <c r="B19" s="1537">
        <v>229</v>
      </c>
      <c r="C19" s="1537">
        <v>235</v>
      </c>
      <c r="D19" s="1538">
        <v>232</v>
      </c>
      <c r="E19" s="1539">
        <v>529720.85</v>
      </c>
      <c r="F19" s="1540">
        <v>100</v>
      </c>
      <c r="G19" s="1541">
        <v>797765.8500000001</v>
      </c>
      <c r="H19" s="1540">
        <v>100</v>
      </c>
      <c r="I19" s="1542">
        <v>1004034.83</v>
      </c>
      <c r="J19" s="1540">
        <v>100</v>
      </c>
      <c r="K19" s="1540">
        <v>70.84391787182562</v>
      </c>
      <c r="L19" s="1543">
        <v>103.6459893286474</v>
      </c>
    </row>
    <row r="20" spans="1:12" ht="13.5" thickTop="1">
      <c r="A20" s="1544" t="s">
        <v>1416</v>
      </c>
      <c r="B20" s="1544"/>
      <c r="C20" s="96"/>
      <c r="D20" s="96"/>
      <c r="E20" s="96"/>
      <c r="F20" s="96"/>
      <c r="G20" s="96"/>
      <c r="H20" s="96"/>
      <c r="I20" s="1545"/>
      <c r="J20" s="96"/>
      <c r="K20" s="96"/>
      <c r="L20" s="96"/>
    </row>
    <row r="21" ht="15" customHeight="1">
      <c r="A21" s="875" t="s">
        <v>1498</v>
      </c>
    </row>
    <row r="25" spans="6:10" ht="12.75">
      <c r="F25" s="225"/>
      <c r="J25" s="226"/>
    </row>
    <row r="26" ht="12.75">
      <c r="J26" s="226"/>
    </row>
    <row r="27" ht="12.75">
      <c r="J27" s="226"/>
    </row>
    <row r="28" ht="12.75">
      <c r="J28" s="226"/>
    </row>
    <row r="29" spans="10:11" ht="12.75">
      <c r="J29" s="226"/>
      <c r="K29" s="226"/>
    </row>
    <row r="30" ht="12.75">
      <c r="K30" s="226"/>
    </row>
    <row r="31" spans="10:11" ht="12.75">
      <c r="J31" s="226"/>
      <c r="K31" s="226"/>
    </row>
    <row r="32" spans="10:11" ht="12.75">
      <c r="J32" s="226"/>
      <c r="K32" s="226"/>
    </row>
    <row r="33" spans="10:11" ht="12.75">
      <c r="J33" s="226"/>
      <c r="K33" s="226"/>
    </row>
    <row r="34" spans="10:11" ht="12.75">
      <c r="J34" s="226"/>
      <c r="K34" s="226"/>
    </row>
    <row r="35" ht="12.75">
      <c r="K35" s="226"/>
    </row>
    <row r="37" ht="12.75">
      <c r="J37" s="226"/>
    </row>
  </sheetData>
  <sheetProtection/>
  <mergeCells count="11">
    <mergeCell ref="A1:L1"/>
    <mergeCell ref="A2:L2"/>
    <mergeCell ref="A3:L3"/>
    <mergeCell ref="B4:D4"/>
    <mergeCell ref="E4:L4"/>
    <mergeCell ref="B5:D5"/>
    <mergeCell ref="E5:J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3.421875" style="1546" customWidth="1"/>
    <col min="2" max="2" width="8.00390625" style="1546" bestFit="1" customWidth="1"/>
    <col min="3" max="3" width="8.28125" style="1546" bestFit="1" customWidth="1"/>
    <col min="4" max="5" width="8.421875" style="1546" bestFit="1" customWidth="1"/>
    <col min="6" max="6" width="8.28125" style="1546" bestFit="1" customWidth="1"/>
    <col min="7" max="7" width="8.421875" style="1546" bestFit="1" customWidth="1"/>
    <col min="8" max="8" width="8.28125" style="1546" bestFit="1" customWidth="1"/>
    <col min="9" max="9" width="7.28125" style="1546" bestFit="1" customWidth="1"/>
    <col min="10" max="10" width="8.140625" style="1546" customWidth="1"/>
    <col min="11" max="11" width="9.57421875" style="1546" customWidth="1"/>
    <col min="12" max="14" width="9.8515625" style="1546" bestFit="1" customWidth="1"/>
    <col min="15" max="16384" width="9.140625" style="1546" customWidth="1"/>
  </cols>
  <sheetData>
    <row r="1" spans="1:14" ht="12.75">
      <c r="A1" s="1698" t="s">
        <v>1499</v>
      </c>
      <c r="B1" s="1698"/>
      <c r="C1" s="1698"/>
      <c r="D1" s="1698"/>
      <c r="E1" s="1698"/>
      <c r="F1" s="1698"/>
      <c r="G1" s="1698"/>
      <c r="H1" s="1698"/>
      <c r="I1" s="1698"/>
      <c r="J1" s="1698"/>
      <c r="K1" s="1085"/>
      <c r="L1" s="1085"/>
      <c r="M1" s="1085"/>
      <c r="N1" s="1085"/>
    </row>
    <row r="2" spans="1:14" ht="15.75">
      <c r="A2" s="1784" t="s">
        <v>29</v>
      </c>
      <c r="B2" s="1784"/>
      <c r="C2" s="1784"/>
      <c r="D2" s="1784"/>
      <c r="E2" s="1784"/>
      <c r="F2" s="1784"/>
      <c r="G2" s="1784"/>
      <c r="H2" s="1784"/>
      <c r="I2" s="1784"/>
      <c r="J2" s="1784"/>
      <c r="K2" s="1085"/>
      <c r="L2" s="1085"/>
      <c r="M2" s="1085"/>
      <c r="N2" s="1085"/>
    </row>
    <row r="3" spans="1:14" ht="12.75">
      <c r="A3" s="1802" t="s">
        <v>1500</v>
      </c>
      <c r="B3" s="1802"/>
      <c r="C3" s="1802"/>
      <c r="D3" s="1802"/>
      <c r="E3" s="1802"/>
      <c r="F3" s="1802"/>
      <c r="G3" s="1802"/>
      <c r="H3" s="1802"/>
      <c r="I3" s="1802"/>
      <c r="J3" s="1802"/>
      <c r="K3" s="67"/>
      <c r="L3" s="1369"/>
      <c r="M3" s="67"/>
      <c r="N3" s="67"/>
    </row>
    <row r="4" spans="1:14" ht="13.5" thickBot="1">
      <c r="A4" s="1802"/>
      <c r="B4" s="1802"/>
      <c r="C4" s="1802"/>
      <c r="D4" s="1802"/>
      <c r="E4" s="1802"/>
      <c r="F4" s="1802"/>
      <c r="G4" s="1802"/>
      <c r="H4" s="1802"/>
      <c r="I4" s="1802"/>
      <c r="J4" s="1802"/>
      <c r="K4" s="67"/>
      <c r="L4" s="67"/>
      <c r="M4" s="67"/>
      <c r="N4" s="67"/>
    </row>
    <row r="5" spans="1:11" ht="18" customHeight="1" thickTop="1">
      <c r="A5" s="1734" t="s">
        <v>1501</v>
      </c>
      <c r="B5" s="1473" t="s">
        <v>61</v>
      </c>
      <c r="C5" s="1805" t="s">
        <v>62</v>
      </c>
      <c r="D5" s="1805"/>
      <c r="E5" s="1805"/>
      <c r="F5" s="1805" t="s">
        <v>63</v>
      </c>
      <c r="G5" s="1805"/>
      <c r="H5" s="1805"/>
      <c r="I5" s="1805" t="s">
        <v>1197</v>
      </c>
      <c r="J5" s="1806"/>
      <c r="K5" s="67"/>
    </row>
    <row r="6" spans="1:11" ht="18" customHeight="1">
      <c r="A6" s="1721"/>
      <c r="B6" s="1547" t="s">
        <v>1502</v>
      </c>
      <c r="C6" s="1084" t="s">
        <v>1503</v>
      </c>
      <c r="D6" s="1547" t="s">
        <v>1504</v>
      </c>
      <c r="E6" s="1547" t="s">
        <v>1502</v>
      </c>
      <c r="F6" s="1084" t="s">
        <v>1503</v>
      </c>
      <c r="G6" s="1547" t="s">
        <v>1504</v>
      </c>
      <c r="H6" s="1547" t="s">
        <v>1502</v>
      </c>
      <c r="I6" s="1807" t="s">
        <v>1505</v>
      </c>
      <c r="J6" s="1809" t="s">
        <v>1506</v>
      </c>
      <c r="K6" s="1549"/>
    </row>
    <row r="7" spans="1:14" ht="18" customHeight="1">
      <c r="A7" s="1722"/>
      <c r="B7" s="1084">
        <v>1</v>
      </c>
      <c r="C7" s="1547">
        <v>2</v>
      </c>
      <c r="D7" s="1547">
        <v>3</v>
      </c>
      <c r="E7" s="1084">
        <v>4</v>
      </c>
      <c r="F7" s="1547">
        <v>5</v>
      </c>
      <c r="G7" s="1547">
        <v>6</v>
      </c>
      <c r="H7" s="1084">
        <v>7</v>
      </c>
      <c r="I7" s="1808"/>
      <c r="J7" s="1810"/>
      <c r="K7" s="1550"/>
      <c r="L7" s="1549"/>
      <c r="M7" s="1551"/>
      <c r="N7" s="1549"/>
    </row>
    <row r="8" spans="1:14" ht="18" customHeight="1">
      <c r="A8" s="1490" t="s">
        <v>1357</v>
      </c>
      <c r="B8" s="1510">
        <v>546.83</v>
      </c>
      <c r="C8" s="1510">
        <v>778.44</v>
      </c>
      <c r="D8" s="1545">
        <v>717.07</v>
      </c>
      <c r="E8" s="1552">
        <v>719.32</v>
      </c>
      <c r="F8" s="1553">
        <v>867.14</v>
      </c>
      <c r="G8" s="1553">
        <v>845.04</v>
      </c>
      <c r="H8" s="1553">
        <v>852.61</v>
      </c>
      <c r="I8" s="1552">
        <v>31.543624161073836</v>
      </c>
      <c r="J8" s="1554">
        <v>18.530000556080736</v>
      </c>
      <c r="L8" s="1555"/>
      <c r="M8" s="1555"/>
      <c r="N8" s="1555"/>
    </row>
    <row r="9" spans="1:14" ht="17.25" customHeight="1">
      <c r="A9" s="1490" t="s">
        <v>1358</v>
      </c>
      <c r="B9" s="1482">
        <v>254.42</v>
      </c>
      <c r="C9" s="1482">
        <v>533.66</v>
      </c>
      <c r="D9" s="1482">
        <v>494.99</v>
      </c>
      <c r="E9" s="1481">
        <v>495.55</v>
      </c>
      <c r="F9" s="1553">
        <v>832.81</v>
      </c>
      <c r="G9" s="1556">
        <v>808.58</v>
      </c>
      <c r="H9" s="1556">
        <v>829.89</v>
      </c>
      <c r="I9" s="1552">
        <v>94.7763540602154</v>
      </c>
      <c r="J9" s="1554">
        <v>67.4684693774594</v>
      </c>
      <c r="L9" s="1555"/>
      <c r="M9" s="1555"/>
      <c r="N9" s="1555"/>
    </row>
    <row r="10" spans="1:14" ht="18" customHeight="1">
      <c r="A10" s="1490" t="s">
        <v>1507</v>
      </c>
      <c r="B10" s="1552">
        <v>876.47</v>
      </c>
      <c r="C10" s="1552">
        <v>2892.74</v>
      </c>
      <c r="D10" s="1552">
        <v>2487.86</v>
      </c>
      <c r="E10" s="1552">
        <v>2694.17</v>
      </c>
      <c r="F10" s="1553">
        <v>4361.45</v>
      </c>
      <c r="G10" s="1553">
        <v>4212.15</v>
      </c>
      <c r="H10" s="1553">
        <v>2235.17</v>
      </c>
      <c r="I10" s="1552">
        <v>207.38872979109385</v>
      </c>
      <c r="J10" s="1554">
        <v>-17.036786839731718</v>
      </c>
      <c r="L10" s="1555"/>
      <c r="M10" s="1555"/>
      <c r="N10" s="1555"/>
    </row>
    <row r="11" spans="1:14" ht="18" customHeight="1">
      <c r="A11" s="1490" t="s">
        <v>1359</v>
      </c>
      <c r="B11" s="1552">
        <v>254.9</v>
      </c>
      <c r="C11" s="1552">
        <v>413.27</v>
      </c>
      <c r="D11" s="1552">
        <v>368.88</v>
      </c>
      <c r="E11" s="1552">
        <v>376.91</v>
      </c>
      <c r="F11" s="1553">
        <v>545.48</v>
      </c>
      <c r="G11" s="1553">
        <v>532.67</v>
      </c>
      <c r="H11" s="1553">
        <v>541.73</v>
      </c>
      <c r="I11" s="1552">
        <v>47.86582973715184</v>
      </c>
      <c r="J11" s="1554">
        <v>43.7292722400573</v>
      </c>
      <c r="L11" s="1555"/>
      <c r="M11" s="1555"/>
      <c r="N11" s="1555"/>
    </row>
    <row r="12" spans="1:14" ht="18" customHeight="1">
      <c r="A12" s="1490" t="s">
        <v>1493</v>
      </c>
      <c r="B12" s="1552">
        <v>835.35</v>
      </c>
      <c r="C12" s="1552">
        <v>942.96</v>
      </c>
      <c r="D12" s="1552">
        <v>931.05</v>
      </c>
      <c r="E12" s="1552">
        <v>933.3</v>
      </c>
      <c r="F12" s="1553">
        <v>1455.15</v>
      </c>
      <c r="G12" s="1553">
        <v>1427.27</v>
      </c>
      <c r="H12" s="1553">
        <v>1446.31</v>
      </c>
      <c r="I12" s="1552">
        <v>11.725623989944324</v>
      </c>
      <c r="J12" s="1554">
        <v>54.96732026143789</v>
      </c>
      <c r="L12" s="1555"/>
      <c r="M12" s="1555"/>
      <c r="N12" s="1555"/>
    </row>
    <row r="13" spans="1:14" ht="18" customHeight="1">
      <c r="A13" s="1490" t="s">
        <v>1494</v>
      </c>
      <c r="B13" s="1552">
        <v>659.83</v>
      </c>
      <c r="C13" s="1552">
        <v>1495.8</v>
      </c>
      <c r="D13" s="1552">
        <v>1376.73</v>
      </c>
      <c r="E13" s="1552">
        <v>1376.73</v>
      </c>
      <c r="F13" s="1553">
        <v>2111.7</v>
      </c>
      <c r="G13" s="1553">
        <v>2015.5</v>
      </c>
      <c r="H13" s="1553">
        <v>2021.8</v>
      </c>
      <c r="I13" s="1552">
        <v>108.6491975205735</v>
      </c>
      <c r="J13" s="1554">
        <v>46.85522942043826</v>
      </c>
      <c r="L13" s="1555"/>
      <c r="M13" s="1555"/>
      <c r="N13" s="1555"/>
    </row>
    <row r="14" spans="1:14" ht="18" customHeight="1">
      <c r="A14" s="1490" t="s">
        <v>1495</v>
      </c>
      <c r="B14" s="1552">
        <v>167.12</v>
      </c>
      <c r="C14" s="1552">
        <v>186.05</v>
      </c>
      <c r="D14" s="1552">
        <v>179.71</v>
      </c>
      <c r="E14" s="1552">
        <v>179.71</v>
      </c>
      <c r="F14" s="1553">
        <v>196.93</v>
      </c>
      <c r="G14" s="1553">
        <v>183.05</v>
      </c>
      <c r="H14" s="1553">
        <v>196.93</v>
      </c>
      <c r="I14" s="1552">
        <v>7.5335088559119185</v>
      </c>
      <c r="J14" s="1554">
        <v>9.582104501697174</v>
      </c>
      <c r="L14" s="1555"/>
      <c r="M14" s="1555"/>
      <c r="N14" s="1555"/>
    </row>
    <row r="15" spans="1:14" ht="18" customHeight="1">
      <c r="A15" s="1490" t="s">
        <v>1496</v>
      </c>
      <c r="B15" s="1552">
        <v>1047.09</v>
      </c>
      <c r="C15" s="1552">
        <v>2225.91</v>
      </c>
      <c r="D15" s="1552">
        <v>2022.33</v>
      </c>
      <c r="E15" s="1552">
        <v>2108.04</v>
      </c>
      <c r="F15" s="1553">
        <v>2305.1</v>
      </c>
      <c r="G15" s="1553">
        <v>2201.5</v>
      </c>
      <c r="H15" s="1553">
        <v>2235.17</v>
      </c>
      <c r="I15" s="1552">
        <v>101.32366845256857</v>
      </c>
      <c r="J15" s="1554">
        <v>6.0307204796872895</v>
      </c>
      <c r="L15" s="1555"/>
      <c r="M15" s="1555"/>
      <c r="N15" s="1555"/>
    </row>
    <row r="16" spans="1:14" ht="18" customHeight="1">
      <c r="A16" s="1490" t="s">
        <v>1497</v>
      </c>
      <c r="B16" s="1552">
        <v>756.6</v>
      </c>
      <c r="C16" s="1552">
        <v>817.68</v>
      </c>
      <c r="D16" s="1552">
        <v>770.7</v>
      </c>
      <c r="E16" s="1552">
        <v>776.57</v>
      </c>
      <c r="F16" s="1553">
        <v>760.11</v>
      </c>
      <c r="G16" s="1553">
        <v>737.8</v>
      </c>
      <c r="H16" s="1553">
        <v>755.42</v>
      </c>
      <c r="I16" s="1552">
        <v>2.6394395982025003</v>
      </c>
      <c r="J16" s="1554">
        <v>-2.7235149439200796</v>
      </c>
      <c r="L16" s="1555"/>
      <c r="M16" s="1555"/>
      <c r="N16" s="1555"/>
    </row>
    <row r="17" spans="1:14" ht="18" customHeight="1">
      <c r="A17" s="1557" t="s">
        <v>1508</v>
      </c>
      <c r="B17" s="1558">
        <v>545.72</v>
      </c>
      <c r="C17" s="1558">
        <v>832.7</v>
      </c>
      <c r="D17" s="1558">
        <v>781.23</v>
      </c>
      <c r="E17" s="1558">
        <v>783.79</v>
      </c>
      <c r="F17" s="1559">
        <v>989.87</v>
      </c>
      <c r="G17" s="1559">
        <v>970.62</v>
      </c>
      <c r="H17" s="1559">
        <v>978.44</v>
      </c>
      <c r="I17" s="1558">
        <v>43.624935864545904</v>
      </c>
      <c r="J17" s="1560">
        <v>24.83445820946939</v>
      </c>
      <c r="L17" s="1561"/>
      <c r="M17" s="1561"/>
      <c r="N17" s="1561"/>
    </row>
    <row r="18" spans="1:14" ht="18" customHeight="1">
      <c r="A18" s="1557" t="s">
        <v>1509</v>
      </c>
      <c r="B18" s="1558">
        <v>138.57</v>
      </c>
      <c r="C18" s="1558">
        <v>199.28</v>
      </c>
      <c r="D18" s="1558">
        <v>186.17</v>
      </c>
      <c r="E18" s="1558">
        <v>186.43</v>
      </c>
      <c r="F18" s="1559">
        <v>210.45</v>
      </c>
      <c r="G18" s="1559">
        <v>205.85</v>
      </c>
      <c r="H18" s="1559">
        <v>208.08</v>
      </c>
      <c r="I18" s="1558">
        <v>34.53850039691133</v>
      </c>
      <c r="J18" s="1560">
        <v>11.612937831894016</v>
      </c>
      <c r="L18" s="1561"/>
      <c r="M18" s="1561"/>
      <c r="N18" s="1561"/>
    </row>
    <row r="19" spans="1:14" ht="18" customHeight="1" thickBot="1">
      <c r="A19" s="1114" t="s">
        <v>1510</v>
      </c>
      <c r="B19" s="1562">
        <v>37.91</v>
      </c>
      <c r="C19" s="1562">
        <v>47.17</v>
      </c>
      <c r="D19" s="1562">
        <v>44.05</v>
      </c>
      <c r="E19" s="1562">
        <v>44.12</v>
      </c>
      <c r="F19" s="1563">
        <v>69.25</v>
      </c>
      <c r="G19" s="1563">
        <v>67.63</v>
      </c>
      <c r="H19" s="1563">
        <v>68.78</v>
      </c>
      <c r="I19" s="1562">
        <v>16.380902136639406</v>
      </c>
      <c r="J19" s="1564">
        <v>55.89301903898459</v>
      </c>
      <c r="K19" s="1565"/>
      <c r="L19" s="1566"/>
      <c r="M19" s="1566"/>
      <c r="N19" s="1566"/>
    </row>
    <row r="20" spans="1:14" s="1567" customFormat="1" ht="18" customHeight="1" thickTop="1">
      <c r="A20" s="1544" t="s">
        <v>1416</v>
      </c>
      <c r="F20" s="1568"/>
      <c r="G20" s="1568"/>
      <c r="H20" s="1568"/>
      <c r="I20" s="1555"/>
      <c r="J20" s="1565"/>
      <c r="K20" s="1565"/>
      <c r="L20" s="1566"/>
      <c r="M20" s="1566"/>
      <c r="N20" s="1566"/>
    </row>
    <row r="21" spans="1:14" s="1567" customFormat="1" ht="18" customHeight="1">
      <c r="A21" s="1544" t="s">
        <v>1418</v>
      </c>
      <c r="F21" s="67"/>
      <c r="G21" s="67"/>
      <c r="H21" s="67"/>
      <c r="I21" s="67"/>
      <c r="J21" s="67"/>
      <c r="K21" s="67"/>
      <c r="L21" s="67"/>
      <c r="M21" s="67"/>
      <c r="N21" s="67"/>
    </row>
    <row r="22" spans="1:14" s="1567" customFormat="1" ht="18" customHeight="1">
      <c r="A22" s="1544" t="s">
        <v>1419</v>
      </c>
      <c r="B22" s="1569"/>
      <c r="C22" s="1569"/>
      <c r="F22" s="1570"/>
      <c r="G22" s="1570"/>
      <c r="H22" s="1570"/>
      <c r="I22" s="1570"/>
      <c r="J22" s="1570"/>
      <c r="K22" s="1570"/>
      <c r="L22" s="1570"/>
      <c r="M22" s="1570"/>
      <c r="N22" s="1570"/>
    </row>
    <row r="23" spans="1:14" s="1567" customFormat="1" ht="18" customHeight="1">
      <c r="A23" s="1544" t="s">
        <v>1420</v>
      </c>
      <c r="B23" s="1569"/>
      <c r="C23" s="1365"/>
      <c r="F23" s="1570"/>
      <c r="G23" s="1570"/>
      <c r="H23" s="1570"/>
      <c r="I23" s="1570"/>
      <c r="J23" s="1570"/>
      <c r="K23" s="1571"/>
      <c r="L23" s="1571"/>
      <c r="M23" s="1571"/>
      <c r="N23" s="1571"/>
    </row>
    <row r="24" spans="1:14" s="1567" customFormat="1" ht="12.75">
      <c r="A24" s="1571"/>
      <c r="B24" s="1571"/>
      <c r="C24" s="1571"/>
      <c r="D24" s="1571"/>
      <c r="E24" s="1571"/>
      <c r="F24" s="1571"/>
      <c r="G24" s="1571"/>
      <c r="H24" s="1571"/>
      <c r="I24" s="1571"/>
      <c r="J24" s="1571"/>
      <c r="K24" s="1571"/>
      <c r="L24" s="1571"/>
      <c r="M24" s="1571"/>
      <c r="N24" s="1571"/>
    </row>
    <row r="25" spans="1:14" s="1567" customFormat="1" ht="18" customHeight="1">
      <c r="A25" s="1571"/>
      <c r="B25" s="1571"/>
      <c r="C25" s="1571"/>
      <c r="D25" s="1571"/>
      <c r="E25" s="1571"/>
      <c r="F25" s="1571"/>
      <c r="G25" s="1571"/>
      <c r="H25" s="1571"/>
      <c r="I25" s="1571"/>
      <c r="J25" s="1571"/>
      <c r="K25" s="1571"/>
      <c r="L25" s="1572"/>
      <c r="M25" s="1571"/>
      <c r="N25" s="1571"/>
    </row>
    <row r="26" spans="1:14" s="1567" customFormat="1" ht="18" customHeight="1">
      <c r="A26" s="1573"/>
      <c r="B26" s="1574"/>
      <c r="C26" s="1574"/>
      <c r="D26" s="1574"/>
      <c r="E26" s="1574"/>
      <c r="F26" s="1574"/>
      <c r="G26" s="1575"/>
      <c r="H26" s="1576"/>
      <c r="I26" s="1576"/>
      <c r="J26" s="1575"/>
      <c r="K26" s="1577"/>
      <c r="L26" s="1561"/>
      <c r="M26" s="1561"/>
      <c r="N26" s="1561"/>
    </row>
    <row r="27" spans="1:14" s="1567" customFormat="1" ht="18" customHeight="1">
      <c r="A27" s="1578"/>
      <c r="B27" s="1579"/>
      <c r="C27" s="1579"/>
      <c r="D27" s="1580"/>
      <c r="E27" s="1579"/>
      <c r="F27" s="1579"/>
      <c r="G27" s="1581"/>
      <c r="H27" s="1582"/>
      <c r="I27" s="1582"/>
      <c r="J27" s="1582"/>
      <c r="K27" s="1583"/>
      <c r="L27" s="1555"/>
      <c r="M27" s="1555"/>
      <c r="N27" s="1555"/>
    </row>
    <row r="28" spans="1:14" s="1567" customFormat="1" ht="18" customHeight="1">
      <c r="A28" s="1578"/>
      <c r="B28" s="1579"/>
      <c r="C28" s="1579"/>
      <c r="D28" s="1580"/>
      <c r="E28" s="1579"/>
      <c r="F28" s="1579"/>
      <c r="G28" s="1581"/>
      <c r="H28" s="1582"/>
      <c r="I28" s="1582"/>
      <c r="J28" s="1582"/>
      <c r="K28" s="1583"/>
      <c r="L28" s="1555"/>
      <c r="M28" s="1555"/>
      <c r="N28" s="1555"/>
    </row>
    <row r="29" spans="1:14" s="1567" customFormat="1" ht="18" customHeight="1">
      <c r="A29" s="1578"/>
      <c r="B29" s="1579"/>
      <c r="C29" s="1579"/>
      <c r="D29" s="1580"/>
      <c r="E29" s="1579"/>
      <c r="F29" s="1579"/>
      <c r="G29" s="1581"/>
      <c r="H29" s="1582"/>
      <c r="I29" s="1582"/>
      <c r="J29" s="1582"/>
      <c r="K29" s="1583"/>
      <c r="L29" s="1555"/>
      <c r="M29" s="1555"/>
      <c r="N29" s="1555"/>
    </row>
    <row r="30" spans="1:14" s="1567" customFormat="1" ht="18" customHeight="1">
      <c r="A30" s="1578"/>
      <c r="B30" s="1579"/>
      <c r="C30" s="1579"/>
      <c r="D30" s="1580"/>
      <c r="E30" s="1579"/>
      <c r="F30" s="1579"/>
      <c r="G30" s="1581"/>
      <c r="H30" s="1582"/>
      <c r="I30" s="1582"/>
      <c r="J30" s="1582"/>
      <c r="K30" s="1583"/>
      <c r="L30" s="1555"/>
      <c r="M30" s="1555"/>
      <c r="N30" s="1555"/>
    </row>
    <row r="31" spans="1:14" s="1567" customFormat="1" ht="18" customHeight="1">
      <c r="A31" s="1578"/>
      <c r="B31" s="1584"/>
      <c r="C31" s="1579"/>
      <c r="D31" s="1580"/>
      <c r="E31" s="1584"/>
      <c r="F31" s="1579"/>
      <c r="G31" s="1581"/>
      <c r="H31" s="1582"/>
      <c r="I31" s="1582"/>
      <c r="J31" s="1582"/>
      <c r="K31" s="1583"/>
      <c r="L31" s="1555"/>
      <c r="M31" s="1555"/>
      <c r="N31" s="1555"/>
    </row>
    <row r="32" spans="1:18" s="1567" customFormat="1" ht="18" customHeight="1">
      <c r="A32" s="1578"/>
      <c r="B32" s="1579"/>
      <c r="C32" s="1579"/>
      <c r="D32" s="1580"/>
      <c r="E32" s="1579"/>
      <c r="F32" s="1579"/>
      <c r="G32" s="1581"/>
      <c r="H32" s="1582"/>
      <c r="I32" s="1582"/>
      <c r="J32" s="1582"/>
      <c r="K32" s="1583"/>
      <c r="L32" s="1555"/>
      <c r="M32" s="1555"/>
      <c r="N32" s="1555"/>
      <c r="O32" s="96"/>
      <c r="P32" s="96"/>
      <c r="Q32" s="96"/>
      <c r="R32" s="96"/>
    </row>
    <row r="33" spans="1:18" s="1567" customFormat="1" ht="18" customHeight="1">
      <c r="A33" s="1578"/>
      <c r="B33" s="1579"/>
      <c r="C33" s="1579"/>
      <c r="D33" s="1580"/>
      <c r="E33" s="1579"/>
      <c r="F33" s="1579"/>
      <c r="G33" s="1581"/>
      <c r="H33" s="1582"/>
      <c r="I33" s="1582"/>
      <c r="J33" s="1582"/>
      <c r="K33" s="1583"/>
      <c r="L33" s="1555"/>
      <c r="M33" s="1555"/>
      <c r="N33" s="1555"/>
      <c r="O33" s="96"/>
      <c r="P33" s="96"/>
      <c r="Q33" s="96"/>
      <c r="R33" s="96"/>
    </row>
    <row r="34" spans="1:18" s="1567" customFormat="1" ht="18" customHeight="1">
      <c r="A34" s="1578"/>
      <c r="B34" s="1579"/>
      <c r="C34" s="1579"/>
      <c r="D34" s="1580"/>
      <c r="E34" s="1579"/>
      <c r="F34" s="1579"/>
      <c r="G34" s="1581"/>
      <c r="H34" s="1582"/>
      <c r="I34" s="1582"/>
      <c r="J34" s="1582"/>
      <c r="K34" s="1583"/>
      <c r="L34" s="1555"/>
      <c r="M34" s="1555"/>
      <c r="N34" s="1555"/>
      <c r="O34" s="96"/>
      <c r="P34" s="96"/>
      <c r="Q34" s="96"/>
      <c r="R34" s="96"/>
    </row>
    <row r="35" spans="1:18" s="1567" customFormat="1" ht="18" customHeight="1">
      <c r="A35" s="1578"/>
      <c r="B35" s="1579"/>
      <c r="C35" s="1579"/>
      <c r="D35" s="1580"/>
      <c r="E35" s="1579"/>
      <c r="F35" s="1579"/>
      <c r="G35" s="1581"/>
      <c r="H35" s="1582"/>
      <c r="I35" s="1582"/>
      <c r="J35" s="1582"/>
      <c r="K35" s="1583"/>
      <c r="L35" s="1555"/>
      <c r="M35" s="1555"/>
      <c r="N35" s="1555"/>
      <c r="O35" s="96"/>
      <c r="P35" s="96"/>
      <c r="Q35" s="96"/>
      <c r="R35" s="96"/>
    </row>
    <row r="36" spans="1:18" s="1567" customFormat="1" ht="18" customHeight="1">
      <c r="A36" s="1578"/>
      <c r="B36" s="1579"/>
      <c r="C36" s="1579"/>
      <c r="D36" s="1580"/>
      <c r="E36" s="1579"/>
      <c r="F36" s="1579"/>
      <c r="G36" s="1581"/>
      <c r="H36" s="1582"/>
      <c r="I36" s="1582"/>
      <c r="J36" s="1582"/>
      <c r="K36" s="1583"/>
      <c r="L36" s="1555"/>
      <c r="M36" s="1555"/>
      <c r="N36" s="1555"/>
      <c r="O36" s="96"/>
      <c r="P36" s="96"/>
      <c r="Q36" s="96"/>
      <c r="R36" s="96"/>
    </row>
    <row r="37" spans="1:18" s="1567" customFormat="1" ht="18" customHeight="1">
      <c r="A37" s="1578"/>
      <c r="B37" s="1579"/>
      <c r="C37" s="1579"/>
      <c r="D37" s="1580"/>
      <c r="E37" s="1579"/>
      <c r="F37" s="1579"/>
      <c r="G37" s="1581"/>
      <c r="H37" s="1582"/>
      <c r="I37" s="1582"/>
      <c r="J37" s="1582"/>
      <c r="K37" s="1583"/>
      <c r="L37" s="1555"/>
      <c r="M37" s="1555"/>
      <c r="N37" s="1555"/>
      <c r="O37" s="96"/>
      <c r="P37" s="96"/>
      <c r="Q37" s="96"/>
      <c r="R37" s="96"/>
    </row>
    <row r="38" spans="1:18" s="1567" customFormat="1" ht="18" customHeight="1">
      <c r="A38" s="1578"/>
      <c r="B38" s="1579"/>
      <c r="C38" s="1579"/>
      <c r="D38" s="1580"/>
      <c r="E38" s="1579"/>
      <c r="F38" s="1579"/>
      <c r="G38" s="1581"/>
      <c r="H38" s="1582"/>
      <c r="I38" s="1582"/>
      <c r="J38" s="1582"/>
      <c r="K38" s="1583"/>
      <c r="L38" s="1555"/>
      <c r="M38" s="1555"/>
      <c r="N38" s="1555"/>
      <c r="O38" s="96"/>
      <c r="P38" s="96"/>
      <c r="Q38" s="96"/>
      <c r="R38" s="96"/>
    </row>
    <row r="39" spans="10:18" s="1567" customFormat="1" ht="17.25" customHeight="1">
      <c r="J39" s="1580"/>
      <c r="L39" s="1585"/>
      <c r="M39" s="1585"/>
      <c r="O39" s="96"/>
      <c r="P39" s="96"/>
      <c r="Q39" s="96"/>
      <c r="R39" s="96"/>
    </row>
    <row r="40" spans="1:18" s="1567" customFormat="1" ht="18" customHeight="1">
      <c r="A40" s="96"/>
      <c r="L40" s="1585"/>
      <c r="M40" s="1585"/>
      <c r="O40" s="96"/>
      <c r="P40" s="96"/>
      <c r="Q40" s="96"/>
      <c r="R40" s="96"/>
    </row>
    <row r="41" spans="1:18" s="1567" customFormat="1" ht="18" customHeight="1">
      <c r="A41" s="1586"/>
      <c r="L41" s="1585"/>
      <c r="M41" s="1585"/>
      <c r="O41" s="96"/>
      <c r="P41" s="96"/>
      <c r="Q41" s="96"/>
      <c r="R41" s="96"/>
    </row>
    <row r="42" spans="1:12" s="1567" customFormat="1" ht="18" customHeight="1">
      <c r="A42" s="1586"/>
      <c r="B42" s="1569"/>
      <c r="C42" s="1569"/>
      <c r="F42" s="1585"/>
      <c r="G42" s="1585"/>
      <c r="I42" s="96"/>
      <c r="J42" s="96"/>
      <c r="K42" s="96"/>
      <c r="L42" s="96"/>
    </row>
    <row r="43" spans="1:14" ht="18" customHeight="1">
      <c r="A43" s="1586"/>
      <c r="B43" s="1569"/>
      <c r="C43" s="1365"/>
      <c r="D43" s="1567"/>
      <c r="E43" s="1567"/>
      <c r="F43" s="1585"/>
      <c r="G43" s="1585"/>
      <c r="H43" s="1567"/>
      <c r="I43" s="96"/>
      <c r="J43" s="96"/>
      <c r="K43" s="96"/>
      <c r="L43" s="96"/>
      <c r="M43" s="1567"/>
      <c r="N43" s="1567"/>
    </row>
    <row r="44" spans="1:12" ht="18" customHeight="1">
      <c r="A44" s="96"/>
      <c r="B44" s="1569"/>
      <c r="C44" s="1569"/>
      <c r="D44" s="1567"/>
      <c r="E44" s="1567"/>
      <c r="F44" s="1585"/>
      <c r="G44" s="1585"/>
      <c r="I44" s="11"/>
      <c r="J44" s="11"/>
      <c r="K44" s="11"/>
      <c r="L44" s="11"/>
    </row>
    <row r="45" spans="1:12" ht="18" customHeight="1">
      <c r="A45" s="96"/>
      <c r="B45" s="1569"/>
      <c r="C45" s="1569"/>
      <c r="D45" s="1567"/>
      <c r="E45" s="1567"/>
      <c r="F45" s="1585"/>
      <c r="G45" s="1585"/>
      <c r="I45" s="11"/>
      <c r="J45" s="11"/>
      <c r="K45" s="11"/>
      <c r="L45" s="11"/>
    </row>
    <row r="46" spans="1:12" ht="18" customHeight="1">
      <c r="A46" s="96"/>
      <c r="B46" s="1569"/>
      <c r="C46" s="1569"/>
      <c r="D46" s="1567"/>
      <c r="E46" s="1567"/>
      <c r="F46" s="1585"/>
      <c r="G46" s="1585"/>
      <c r="I46" s="11"/>
      <c r="J46" s="11"/>
      <c r="K46" s="11"/>
      <c r="L46" s="11"/>
    </row>
    <row r="47" spans="1:12" ht="18" customHeight="1">
      <c r="A47" s="96"/>
      <c r="B47" s="1569"/>
      <c r="C47" s="1569"/>
      <c r="D47" s="1567"/>
      <c r="E47" s="1567"/>
      <c r="F47" s="1585"/>
      <c r="G47" s="1585"/>
      <c r="I47" s="11"/>
      <c r="J47" s="11"/>
      <c r="K47" s="11"/>
      <c r="L47" s="11"/>
    </row>
    <row r="48" spans="1:12" ht="18" customHeight="1">
      <c r="A48" s="96"/>
      <c r="B48" s="1569"/>
      <c r="C48" s="1569"/>
      <c r="D48" s="1567"/>
      <c r="E48" s="1567"/>
      <c r="F48" s="1585"/>
      <c r="G48" s="1585"/>
      <c r="I48" s="11"/>
      <c r="J48" s="11"/>
      <c r="K48" s="11"/>
      <c r="L48" s="11"/>
    </row>
    <row r="49" spans="1:12" ht="12.75">
      <c r="A49" s="96"/>
      <c r="B49" s="1569"/>
      <c r="C49" s="1569"/>
      <c r="D49" s="1567"/>
      <c r="E49" s="1567"/>
      <c r="F49" s="1585"/>
      <c r="G49" s="1585"/>
      <c r="I49" s="11"/>
      <c r="J49" s="11"/>
      <c r="K49" s="11"/>
      <c r="L49" s="11"/>
    </row>
    <row r="50" spans="1:12" ht="12.75">
      <c r="A50" s="96"/>
      <c r="B50" s="1569"/>
      <c r="C50" s="1569"/>
      <c r="D50" s="1567"/>
      <c r="E50" s="1567"/>
      <c r="F50" s="1585"/>
      <c r="G50" s="1585"/>
      <c r="I50" s="11"/>
      <c r="J50" s="11"/>
      <c r="K50" s="11"/>
      <c r="L50" s="11"/>
    </row>
    <row r="51" spans="1:12" ht="18" customHeight="1">
      <c r="A51" s="1567"/>
      <c r="B51" s="1567"/>
      <c r="C51" s="1567"/>
      <c r="D51" s="1567"/>
      <c r="E51" s="1567"/>
      <c r="F51" s="1585"/>
      <c r="G51" s="1585"/>
      <c r="I51" s="11"/>
      <c r="J51" s="11"/>
      <c r="K51" s="11"/>
      <c r="L51" s="11"/>
    </row>
    <row r="52" spans="1:12" ht="12.75" customHeight="1">
      <c r="A52" s="1567"/>
      <c r="B52" s="1567"/>
      <c r="C52" s="1567"/>
      <c r="D52" s="1567"/>
      <c r="E52" s="1567"/>
      <c r="F52" s="1585"/>
      <c r="G52" s="1585"/>
      <c r="I52" s="11"/>
      <c r="J52" s="11"/>
      <c r="K52" s="11"/>
      <c r="L52" s="11"/>
    </row>
    <row r="53" spans="1:12" ht="12.75">
      <c r="A53" s="1567"/>
      <c r="B53" s="1567"/>
      <c r="C53" s="1567"/>
      <c r="D53" s="1567"/>
      <c r="E53" s="1567"/>
      <c r="F53" s="1585"/>
      <c r="G53" s="1585"/>
      <c r="I53" s="11"/>
      <c r="J53" s="11"/>
      <c r="K53" s="11"/>
      <c r="L53" s="11"/>
    </row>
    <row r="54" spans="12:18" ht="12.75">
      <c r="L54" s="1585"/>
      <c r="M54" s="1585"/>
      <c r="O54" s="11"/>
      <c r="P54" s="11"/>
      <c r="Q54" s="11"/>
      <c r="R54" s="11"/>
    </row>
    <row r="55" spans="12:18" ht="12.75">
      <c r="L55" s="1585"/>
      <c r="M55" s="1585"/>
      <c r="O55" s="11"/>
      <c r="P55" s="11"/>
      <c r="Q55" s="11"/>
      <c r="R55" s="11"/>
    </row>
    <row r="56" spans="12:18" ht="12.75">
      <c r="L56" s="1585"/>
      <c r="M56" s="1585"/>
      <c r="O56" s="11"/>
      <c r="P56" s="11"/>
      <c r="Q56" s="11"/>
      <c r="R56" s="11"/>
    </row>
    <row r="57" spans="12:18" ht="12.75">
      <c r="L57" s="1585"/>
      <c r="M57" s="1585"/>
      <c r="O57" s="11"/>
      <c r="P57" s="11"/>
      <c r="Q57" s="11"/>
      <c r="R57" s="11"/>
    </row>
    <row r="58" spans="12:18" ht="12.75">
      <c r="L58" s="1585"/>
      <c r="M58" s="1585"/>
      <c r="O58" s="11"/>
      <c r="P58" s="11"/>
      <c r="Q58" s="11"/>
      <c r="R58" s="11"/>
    </row>
    <row r="59" spans="12:18" ht="12.75">
      <c r="L59" s="1585"/>
      <c r="M59" s="1585"/>
      <c r="O59" s="11"/>
      <c r="P59" s="11"/>
      <c r="Q59" s="11"/>
      <c r="R59" s="11"/>
    </row>
    <row r="60" spans="12:18" ht="12.75">
      <c r="L60" s="1585"/>
      <c r="M60" s="1585"/>
      <c r="O60" s="11"/>
      <c r="P60" s="11"/>
      <c r="Q60" s="11"/>
      <c r="R60" s="11"/>
    </row>
    <row r="61" spans="12:18" ht="12.75">
      <c r="L61" s="1585"/>
      <c r="M61" s="1585"/>
      <c r="O61" s="11"/>
      <c r="P61" s="11"/>
      <c r="Q61" s="11"/>
      <c r="R61" s="11"/>
    </row>
    <row r="62" spans="12:18" ht="12.75">
      <c r="L62" s="1585"/>
      <c r="M62" s="1585"/>
      <c r="O62" s="11"/>
      <c r="P62" s="11"/>
      <c r="Q62" s="11"/>
      <c r="R62" s="11"/>
    </row>
    <row r="63" spans="12:18" ht="12.75">
      <c r="L63" s="1585"/>
      <c r="M63" s="1585"/>
      <c r="O63" s="11"/>
      <c r="P63" s="11"/>
      <c r="Q63" s="11"/>
      <c r="R63" s="11"/>
    </row>
    <row r="64" spans="12:18" ht="12.75">
      <c r="L64" s="1585"/>
      <c r="M64" s="1585"/>
      <c r="O64" s="11"/>
      <c r="P64" s="11"/>
      <c r="Q64" s="11"/>
      <c r="R64" s="11"/>
    </row>
    <row r="65" spans="12:18" ht="12.75">
      <c r="L65" s="1585"/>
      <c r="M65" s="1585"/>
      <c r="O65" s="11"/>
      <c r="P65" s="11"/>
      <c r="Q65" s="11"/>
      <c r="R65" s="11"/>
    </row>
    <row r="66" spans="12:18" ht="12.75">
      <c r="L66" s="1585"/>
      <c r="M66" s="1585"/>
      <c r="O66" s="11"/>
      <c r="P66" s="11"/>
      <c r="Q66" s="11"/>
      <c r="R66" s="11"/>
    </row>
    <row r="67" spans="12:18" ht="12.75">
      <c r="L67" s="1585"/>
      <c r="M67" s="1585"/>
      <c r="O67" s="11"/>
      <c r="P67" s="11"/>
      <c r="Q67" s="11"/>
      <c r="R67" s="11"/>
    </row>
    <row r="68" spans="12:18" ht="12.75">
      <c r="L68" s="1585"/>
      <c r="M68" s="1585"/>
      <c r="O68" s="11"/>
      <c r="P68" s="11"/>
      <c r="Q68" s="11"/>
      <c r="R68" s="11"/>
    </row>
    <row r="69" spans="12:18" ht="12.75">
      <c r="L69" s="1585"/>
      <c r="M69" s="1585"/>
      <c r="O69" s="11"/>
      <c r="P69" s="11"/>
      <c r="Q69" s="11"/>
      <c r="R69" s="11"/>
    </row>
    <row r="70" spans="12:13" ht="12.75">
      <c r="L70" s="1585"/>
      <c r="M70" s="1585"/>
    </row>
    <row r="71" spans="12:13" ht="12.75">
      <c r="L71" s="1585"/>
      <c r="M71" s="1585"/>
    </row>
    <row r="72" spans="12:13" ht="12.75">
      <c r="L72" s="1585"/>
      <c r="M72" s="1585"/>
    </row>
    <row r="73" spans="12:13" ht="12.75">
      <c r="L73" s="1585"/>
      <c r="M73" s="1585"/>
    </row>
    <row r="74" spans="12:13" ht="12.75">
      <c r="L74" s="1585"/>
      <c r="M74" s="1585"/>
    </row>
    <row r="75" spans="12:13" ht="12.75">
      <c r="L75" s="1585"/>
      <c r="M75" s="1585"/>
    </row>
    <row r="76" spans="12:13" ht="12.75">
      <c r="L76" s="1585"/>
      <c r="M76" s="1585"/>
    </row>
    <row r="77" spans="12:13" ht="12.75">
      <c r="L77" s="1585"/>
      <c r="M77" s="1585"/>
    </row>
    <row r="78" spans="12:13" ht="12.75">
      <c r="L78" s="1585"/>
      <c r="M78" s="1585"/>
    </row>
    <row r="79" spans="12:13" ht="12.75">
      <c r="L79" s="1585"/>
      <c r="M79" s="1585"/>
    </row>
    <row r="80" spans="12:13" ht="12.75">
      <c r="L80" s="1585"/>
      <c r="M80" s="1585"/>
    </row>
    <row r="81" spans="12:13" ht="12.75">
      <c r="L81" s="1585"/>
      <c r="M81" s="1585"/>
    </row>
    <row r="82" spans="12:13" ht="12.75">
      <c r="L82" s="1585"/>
      <c r="M82" s="1585"/>
    </row>
    <row r="83" spans="12:13" ht="12.75">
      <c r="L83" s="1585"/>
      <c r="M83" s="1585"/>
    </row>
    <row r="84" spans="12:13" ht="12.75">
      <c r="L84" s="1585"/>
      <c r="M84" s="1585"/>
    </row>
    <row r="85" spans="12:13" ht="12.75">
      <c r="L85" s="1585"/>
      <c r="M85" s="1585"/>
    </row>
    <row r="86" spans="12:13" ht="12.75">
      <c r="L86" s="1585"/>
      <c r="M86" s="1585"/>
    </row>
    <row r="87" spans="12:13" ht="12.75">
      <c r="L87" s="1585"/>
      <c r="M87" s="1585"/>
    </row>
    <row r="88" spans="12:13" ht="12.75">
      <c r="L88" s="1585"/>
      <c r="M88" s="1585"/>
    </row>
    <row r="89" spans="12:13" ht="12.75">
      <c r="L89" s="1585"/>
      <c r="M89" s="1585"/>
    </row>
    <row r="90" spans="12:13" ht="12.75">
      <c r="L90" s="1585"/>
      <c r="M90" s="1585"/>
    </row>
    <row r="91" spans="12:13" ht="12.75">
      <c r="L91" s="1585"/>
      <c r="M91" s="1585"/>
    </row>
    <row r="92" spans="12:13" ht="12.75">
      <c r="L92" s="1585"/>
      <c r="M92" s="1585"/>
    </row>
    <row r="93" spans="12:13" ht="12.75">
      <c r="L93" s="1585"/>
      <c r="M93" s="1585"/>
    </row>
    <row r="94" spans="12:13" ht="12.75">
      <c r="L94" s="1585"/>
      <c r="M94" s="1585"/>
    </row>
    <row r="95" spans="12:13" ht="12.75">
      <c r="L95" s="1585"/>
      <c r="M95" s="1585"/>
    </row>
    <row r="96" spans="12:13" ht="12.75">
      <c r="L96" s="1585"/>
      <c r="M96" s="1585"/>
    </row>
    <row r="97" spans="12:13" ht="12.75">
      <c r="L97" s="1585"/>
      <c r="M97" s="1585"/>
    </row>
    <row r="98" spans="12:13" ht="12.75">
      <c r="L98" s="1585"/>
      <c r="M98" s="1585"/>
    </row>
    <row r="99" spans="12:13" ht="12.75">
      <c r="L99" s="1585"/>
      <c r="M99" s="1585"/>
    </row>
    <row r="100" spans="12:13" ht="12.75">
      <c r="L100" s="1585"/>
      <c r="M100" s="1585"/>
    </row>
    <row r="101" spans="12:13" ht="12.75">
      <c r="L101" s="1585"/>
      <c r="M101" s="1585"/>
    </row>
    <row r="102" spans="12:13" ht="12.75">
      <c r="L102" s="1585"/>
      <c r="M102" s="1585"/>
    </row>
    <row r="103" spans="12:13" ht="12.75">
      <c r="L103" s="1585"/>
      <c r="M103" s="1585"/>
    </row>
    <row r="104" spans="12:13" ht="12.75">
      <c r="L104" s="1585"/>
      <c r="M104" s="1585"/>
    </row>
    <row r="105" spans="12:13" ht="12.75">
      <c r="L105" s="1585"/>
      <c r="M105" s="1585"/>
    </row>
    <row r="106" spans="12:13" ht="12.75">
      <c r="L106" s="1585"/>
      <c r="M106" s="1585"/>
    </row>
    <row r="107" spans="12:13" ht="12.75">
      <c r="L107" s="1585"/>
      <c r="M107" s="1585"/>
    </row>
    <row r="108" spans="12:13" ht="12.75">
      <c r="L108" s="1585"/>
      <c r="M108" s="1585"/>
    </row>
    <row r="109" spans="12:13" ht="12.75">
      <c r="L109" s="1585"/>
      <c r="M109" s="1585"/>
    </row>
    <row r="110" spans="12:13" ht="12.75">
      <c r="L110" s="1585"/>
      <c r="M110" s="1585"/>
    </row>
    <row r="111" spans="12:13" ht="12.75">
      <c r="L111" s="1585"/>
      <c r="M111" s="1585"/>
    </row>
    <row r="112" spans="12:13" ht="12.75">
      <c r="L112" s="1585"/>
      <c r="M112" s="1585"/>
    </row>
    <row r="113" spans="12:13" ht="12.75">
      <c r="L113" s="1585"/>
      <c r="M113" s="1585"/>
    </row>
    <row r="114" spans="12:13" ht="12.75">
      <c r="L114" s="1585"/>
      <c r="M114" s="1585"/>
    </row>
    <row r="115" spans="12:13" ht="12.75">
      <c r="L115" s="1585"/>
      <c r="M115" s="1585"/>
    </row>
    <row r="116" spans="12:13" ht="12.75">
      <c r="L116" s="1585"/>
      <c r="M116" s="1585"/>
    </row>
    <row r="117" spans="12:13" ht="12.75">
      <c r="L117" s="1585"/>
      <c r="M117" s="1585"/>
    </row>
    <row r="118" spans="12:13" ht="12.75">
      <c r="L118" s="1585"/>
      <c r="M118" s="1585"/>
    </row>
    <row r="119" spans="12:13" ht="12.75">
      <c r="L119" s="1585"/>
      <c r="M119" s="1585"/>
    </row>
    <row r="120" spans="12:13" ht="12.75">
      <c r="L120" s="1585"/>
      <c r="M120" s="1585"/>
    </row>
    <row r="121" spans="12:13" ht="12.75">
      <c r="L121" s="1585"/>
      <c r="M121" s="1585"/>
    </row>
    <row r="122" spans="12:13" ht="12.75">
      <c r="L122" s="1585"/>
      <c r="M122" s="1585"/>
    </row>
    <row r="123" spans="12:13" ht="12.75">
      <c r="L123" s="1585"/>
      <c r="M123" s="1585"/>
    </row>
    <row r="124" spans="12:13" ht="12.75">
      <c r="L124" s="1585"/>
      <c r="M124" s="1585"/>
    </row>
    <row r="125" spans="12:13" ht="12.75">
      <c r="L125" s="1585"/>
      <c r="M125" s="1585"/>
    </row>
    <row r="126" spans="12:13" ht="12.75">
      <c r="L126" s="1585"/>
      <c r="M126" s="1585"/>
    </row>
    <row r="127" spans="12:13" ht="12.75">
      <c r="L127" s="1585"/>
      <c r="M127" s="1585"/>
    </row>
    <row r="128" spans="12:13" ht="12.75">
      <c r="L128" s="1585"/>
      <c r="M128" s="1585"/>
    </row>
    <row r="129" spans="12:13" ht="12.75">
      <c r="L129" s="1585"/>
      <c r="M129" s="1585"/>
    </row>
    <row r="130" spans="12:13" ht="12.75">
      <c r="L130" s="1585"/>
      <c r="M130" s="1585"/>
    </row>
    <row r="131" spans="12:13" ht="12.75">
      <c r="L131" s="1585"/>
      <c r="M131" s="1585"/>
    </row>
    <row r="132" spans="12:13" ht="12.75">
      <c r="L132" s="1585"/>
      <c r="M132" s="1585"/>
    </row>
    <row r="133" spans="12:13" ht="12.75">
      <c r="L133" s="1585"/>
      <c r="M133" s="1585"/>
    </row>
    <row r="134" spans="12:13" ht="12.75">
      <c r="L134" s="1585"/>
      <c r="M134" s="1585"/>
    </row>
    <row r="135" spans="12:13" ht="12.75">
      <c r="L135" s="1585"/>
      <c r="M135" s="1585"/>
    </row>
    <row r="136" spans="12:13" ht="12.75">
      <c r="L136" s="1585"/>
      <c r="M136" s="1585"/>
    </row>
    <row r="137" spans="12:13" ht="12.75">
      <c r="L137" s="1585"/>
      <c r="M137" s="1585"/>
    </row>
    <row r="138" spans="12:13" ht="12.75">
      <c r="L138" s="1585"/>
      <c r="M138" s="1585"/>
    </row>
    <row r="139" spans="12:13" ht="12.75">
      <c r="L139" s="1585"/>
      <c r="M139" s="1585"/>
    </row>
    <row r="140" spans="12:13" ht="12.75">
      <c r="L140" s="1585"/>
      <c r="M140" s="1585"/>
    </row>
    <row r="141" spans="12:13" ht="12.75">
      <c r="L141" s="1585"/>
      <c r="M141" s="1585"/>
    </row>
    <row r="142" spans="12:13" ht="12.75">
      <c r="L142" s="1585"/>
      <c r="M142" s="1585"/>
    </row>
    <row r="143" spans="12:13" ht="12.75">
      <c r="L143" s="1585"/>
      <c r="M143" s="1585"/>
    </row>
    <row r="144" spans="12:13" ht="12.75">
      <c r="L144" s="1585"/>
      <c r="M144" s="1585"/>
    </row>
    <row r="145" spans="12:13" ht="12.75">
      <c r="L145" s="1585"/>
      <c r="M145" s="1585"/>
    </row>
    <row r="146" spans="12:13" ht="12.75">
      <c r="L146" s="1585"/>
      <c r="M146" s="1585"/>
    </row>
    <row r="147" spans="12:13" ht="12.75">
      <c r="L147" s="1585"/>
      <c r="M147" s="1585"/>
    </row>
    <row r="148" spans="12:13" ht="12.75">
      <c r="L148" s="1585"/>
      <c r="M148" s="1585"/>
    </row>
    <row r="149" spans="12:13" ht="12.75">
      <c r="L149" s="1585"/>
      <c r="M149" s="1585"/>
    </row>
    <row r="150" spans="12:13" ht="12.75">
      <c r="L150" s="1585"/>
      <c r="M150" s="1585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02" t="s">
        <v>1511</v>
      </c>
      <c r="B1" s="1802"/>
      <c r="C1" s="1802"/>
      <c r="D1" s="1802"/>
      <c r="E1" s="1802"/>
      <c r="F1" s="1802"/>
      <c r="G1" s="1802"/>
      <c r="H1" s="1802"/>
      <c r="I1" s="1802"/>
      <c r="J1" s="1802"/>
    </row>
    <row r="2" spans="1:13" ht="15.75">
      <c r="A2" s="1801" t="s">
        <v>1512</v>
      </c>
      <c r="B2" s="1801"/>
      <c r="C2" s="1801"/>
      <c r="D2" s="1801"/>
      <c r="E2" s="1801"/>
      <c r="F2" s="1801"/>
      <c r="G2" s="1801"/>
      <c r="H2" s="1801"/>
      <c r="I2" s="1801"/>
      <c r="J2" s="1801"/>
      <c r="K2" s="1587"/>
      <c r="L2" s="1587"/>
      <c r="M2" s="1587"/>
    </row>
    <row r="3" spans="1:10" ht="12.75">
      <c r="A3" s="1811" t="s">
        <v>1513</v>
      </c>
      <c r="B3" s="1811"/>
      <c r="C3" s="1811"/>
      <c r="D3" s="1811"/>
      <c r="E3" s="1811"/>
      <c r="F3" s="1811"/>
      <c r="G3" s="1811"/>
      <c r="H3" s="1811"/>
      <c r="I3" s="1811"/>
      <c r="J3" s="1811"/>
    </row>
    <row r="4" spans="1:10" ht="13.5" thickBot="1">
      <c r="A4" s="1811"/>
      <c r="B4" s="1811"/>
      <c r="C4" s="1811"/>
      <c r="D4" s="1811"/>
      <c r="E4" s="1811"/>
      <c r="F4" s="1811"/>
      <c r="G4" s="1811"/>
      <c r="H4" s="1811"/>
      <c r="I4" s="1811"/>
      <c r="J4" s="1811"/>
    </row>
    <row r="5" spans="1:10" ht="25.5" customHeight="1" thickTop="1">
      <c r="A5" s="1812" t="s">
        <v>1198</v>
      </c>
      <c r="B5" s="1788" t="s">
        <v>61</v>
      </c>
      <c r="C5" s="1803"/>
      <c r="D5" s="1804"/>
      <c r="E5" s="1788" t="s">
        <v>62</v>
      </c>
      <c r="F5" s="1803"/>
      <c r="G5" s="1804"/>
      <c r="H5" s="1788" t="s">
        <v>63</v>
      </c>
      <c r="I5" s="1803"/>
      <c r="J5" s="1789"/>
    </row>
    <row r="6" spans="1:10" ht="38.25">
      <c r="A6" s="1813"/>
      <c r="B6" s="1547" t="s">
        <v>1514</v>
      </c>
      <c r="C6" s="1547" t="s">
        <v>1515</v>
      </c>
      <c r="D6" s="1547" t="s">
        <v>1516</v>
      </c>
      <c r="E6" s="1547" t="s">
        <v>1514</v>
      </c>
      <c r="F6" s="1547" t="s">
        <v>1517</v>
      </c>
      <c r="G6" s="1547" t="s">
        <v>1516</v>
      </c>
      <c r="H6" s="1547" t="s">
        <v>1514</v>
      </c>
      <c r="I6" s="1547" t="s">
        <v>1517</v>
      </c>
      <c r="J6" s="1548" t="s">
        <v>1516</v>
      </c>
    </row>
    <row r="7" spans="1:10" ht="12.75">
      <c r="A7" s="1814"/>
      <c r="B7" s="1547">
        <v>1</v>
      </c>
      <c r="C7" s="1547">
        <v>2</v>
      </c>
      <c r="D7" s="1547">
        <v>3</v>
      </c>
      <c r="E7" s="1547">
        <v>4</v>
      </c>
      <c r="F7" s="1547">
        <v>5</v>
      </c>
      <c r="G7" s="1547">
        <v>6</v>
      </c>
      <c r="H7" s="1547">
        <v>7</v>
      </c>
      <c r="I7" s="1547">
        <v>8</v>
      </c>
      <c r="J7" s="1588">
        <v>9</v>
      </c>
    </row>
    <row r="8" spans="1:10" ht="12.75">
      <c r="A8" s="1589" t="s">
        <v>1357</v>
      </c>
      <c r="B8" s="1590">
        <v>898.43</v>
      </c>
      <c r="C8" s="1590">
        <v>323.39</v>
      </c>
      <c r="D8" s="1552">
        <v>66.80093367209932</v>
      </c>
      <c r="E8" s="1590">
        <v>4805.18</v>
      </c>
      <c r="F8" s="1590">
        <v>2276.58</v>
      </c>
      <c r="G8" s="1552">
        <v>42.60378283594798</v>
      </c>
      <c r="H8" s="1553">
        <v>3013.26</v>
      </c>
      <c r="I8" s="1553">
        <v>1429.6</v>
      </c>
      <c r="J8" s="1554">
        <v>33.14952997973371</v>
      </c>
    </row>
    <row r="9" spans="1:10" ht="12.75">
      <c r="A9" s="1589" t="s">
        <v>1358</v>
      </c>
      <c r="B9" s="1590">
        <v>361.52</v>
      </c>
      <c r="C9" s="1590">
        <v>35.37</v>
      </c>
      <c r="D9" s="1552">
        <v>7.306190741773563</v>
      </c>
      <c r="E9" s="1590">
        <v>1899.09</v>
      </c>
      <c r="F9" s="1590">
        <v>515.86</v>
      </c>
      <c r="G9" s="1552">
        <v>9.653773385407993</v>
      </c>
      <c r="H9" s="1553">
        <v>2634.76</v>
      </c>
      <c r="I9" s="1553">
        <v>888.18</v>
      </c>
      <c r="J9" s="1554">
        <v>20.59509620691094</v>
      </c>
    </row>
    <row r="10" spans="1:10" ht="12.75">
      <c r="A10" s="1589" t="s">
        <v>1507</v>
      </c>
      <c r="B10" s="1590">
        <v>120.47</v>
      </c>
      <c r="C10" s="1590">
        <v>20.58</v>
      </c>
      <c r="D10" s="1552">
        <v>4.251099956621428</v>
      </c>
      <c r="E10" s="1590">
        <v>1211.94</v>
      </c>
      <c r="F10" s="1590">
        <v>1245.43</v>
      </c>
      <c r="G10" s="1552">
        <v>23.30690301126018</v>
      </c>
      <c r="H10" s="1553">
        <v>576.68</v>
      </c>
      <c r="I10" s="1553">
        <v>735.4</v>
      </c>
      <c r="J10" s="1554">
        <v>17.052437288119872</v>
      </c>
    </row>
    <row r="11" spans="1:10" ht="12.75">
      <c r="A11" s="1589" t="s">
        <v>1359</v>
      </c>
      <c r="B11" s="1590">
        <v>178.24</v>
      </c>
      <c r="C11" s="1590">
        <v>19.02</v>
      </c>
      <c r="D11" s="1552">
        <v>3.9288591435830695</v>
      </c>
      <c r="E11" s="1590">
        <v>435.07</v>
      </c>
      <c r="F11" s="1590">
        <v>137.09</v>
      </c>
      <c r="G11" s="1552">
        <v>2.5654941135299922</v>
      </c>
      <c r="H11" s="1553">
        <v>520.66</v>
      </c>
      <c r="I11" s="1553">
        <v>134.31</v>
      </c>
      <c r="J11" s="1554">
        <v>3.11437700865839</v>
      </c>
    </row>
    <row r="12" spans="1:10" ht="12.75">
      <c r="A12" s="1589" t="s">
        <v>1493</v>
      </c>
      <c r="B12" s="1591">
        <v>0.32</v>
      </c>
      <c r="C12" s="1590">
        <v>1.85</v>
      </c>
      <c r="D12" s="1552">
        <v>0.38214455392369506</v>
      </c>
      <c r="E12" s="1591">
        <v>0.23</v>
      </c>
      <c r="F12" s="1590">
        <v>1.71</v>
      </c>
      <c r="G12" s="1552">
        <v>0.032000838384537794</v>
      </c>
      <c r="H12" s="1553">
        <v>5.83</v>
      </c>
      <c r="I12" s="1553">
        <v>5.46</v>
      </c>
      <c r="J12" s="1554">
        <v>0.1266063470126931</v>
      </c>
    </row>
    <row r="13" spans="1:10" ht="12.75">
      <c r="A13" s="1589" t="s">
        <v>1494</v>
      </c>
      <c r="B13" s="1590">
        <v>6.37</v>
      </c>
      <c r="C13" s="1590">
        <v>0.63</v>
      </c>
      <c r="D13" s="1552">
        <v>0.13013571295779885</v>
      </c>
      <c r="E13" s="1590">
        <v>195.61</v>
      </c>
      <c r="F13" s="1590">
        <v>83.45</v>
      </c>
      <c r="G13" s="1552">
        <v>1.561678341046596</v>
      </c>
      <c r="H13" s="1553">
        <v>129.37</v>
      </c>
      <c r="I13" s="1553">
        <v>61.09</v>
      </c>
      <c r="J13" s="1554">
        <v>1.416553432052275</v>
      </c>
    </row>
    <row r="14" spans="1:10" ht="12.75">
      <c r="A14" s="1589" t="s">
        <v>1495</v>
      </c>
      <c r="B14" s="1590">
        <v>2.87</v>
      </c>
      <c r="C14" s="1590">
        <v>6.93</v>
      </c>
      <c r="D14" s="1552">
        <v>1.4314928425357871</v>
      </c>
      <c r="E14" s="1590">
        <v>0.45</v>
      </c>
      <c r="F14" s="1590">
        <v>0.69</v>
      </c>
      <c r="G14" s="1552">
        <v>0.012912618997269637</v>
      </c>
      <c r="H14" s="1553">
        <v>3.08</v>
      </c>
      <c r="I14" s="1553">
        <v>3.21</v>
      </c>
      <c r="J14" s="1554">
        <v>0.07443340181515473</v>
      </c>
    </row>
    <row r="15" spans="1:10" ht="12.75">
      <c r="A15" s="1589" t="s">
        <v>1518</v>
      </c>
      <c r="B15" s="1590">
        <v>62.11</v>
      </c>
      <c r="C15" s="1590">
        <v>31.66</v>
      </c>
      <c r="D15" s="1552">
        <v>6.539835987688749</v>
      </c>
      <c r="E15" s="1590">
        <v>785.25</v>
      </c>
      <c r="F15" s="1590">
        <v>658.6</v>
      </c>
      <c r="G15" s="1552">
        <v>12.325001263190991</v>
      </c>
      <c r="H15" s="1553">
        <v>779.9</v>
      </c>
      <c r="I15" s="1553">
        <v>305.68</v>
      </c>
      <c r="J15" s="1554">
        <v>7.088100394659345</v>
      </c>
    </row>
    <row r="16" spans="1:10" ht="12.75">
      <c r="A16" s="1589" t="s">
        <v>1497</v>
      </c>
      <c r="B16" s="1590">
        <v>56.88</v>
      </c>
      <c r="C16" s="1590">
        <v>25.32</v>
      </c>
      <c r="D16" s="1552">
        <v>5.230216273161059</v>
      </c>
      <c r="E16" s="1590">
        <v>83.27</v>
      </c>
      <c r="F16" s="1590">
        <v>55.58</v>
      </c>
      <c r="G16" s="1552">
        <v>1.040120817200357</v>
      </c>
      <c r="H16" s="1553">
        <v>43.7</v>
      </c>
      <c r="I16" s="1553">
        <v>27.62</v>
      </c>
      <c r="J16" s="1554">
        <v>0.6404518872693377</v>
      </c>
    </row>
    <row r="17" spans="1:10" ht="12.75">
      <c r="A17" s="1589" t="s">
        <v>1519</v>
      </c>
      <c r="B17" s="1590">
        <v>0</v>
      </c>
      <c r="C17" s="1590">
        <v>0</v>
      </c>
      <c r="D17" s="1552">
        <v>0</v>
      </c>
      <c r="E17" s="1590">
        <v>4379.38</v>
      </c>
      <c r="F17" s="1590">
        <v>53.94</v>
      </c>
      <c r="G17" s="1552">
        <v>1.0094299546561218</v>
      </c>
      <c r="H17" s="1553">
        <v>1633.33</v>
      </c>
      <c r="I17" s="1553">
        <v>20.45</v>
      </c>
      <c r="J17" s="1554">
        <v>0.47419410190651534</v>
      </c>
    </row>
    <row r="18" spans="1:10" ht="12.75">
      <c r="A18" s="1589" t="s">
        <v>1520</v>
      </c>
      <c r="B18" s="1590">
        <v>0</v>
      </c>
      <c r="C18" s="1590">
        <v>0</v>
      </c>
      <c r="D18" s="1552">
        <v>0</v>
      </c>
      <c r="E18" s="1590">
        <v>0.21</v>
      </c>
      <c r="F18" s="1590">
        <v>0.18</v>
      </c>
      <c r="G18" s="1552">
        <v>0.0033685093036355572</v>
      </c>
      <c r="H18" s="1553">
        <v>2.14</v>
      </c>
      <c r="I18" s="1553">
        <v>2.09</v>
      </c>
      <c r="J18" s="1554">
        <v>0.048462869094602304</v>
      </c>
    </row>
    <row r="19" spans="1:10" ht="12.75">
      <c r="A19" s="1592" t="s">
        <v>1521</v>
      </c>
      <c r="B19" s="1593">
        <v>184.07</v>
      </c>
      <c r="C19" s="1593">
        <v>19.36</v>
      </c>
      <c r="D19" s="1552">
        <v>3.9990911156555327</v>
      </c>
      <c r="E19" s="1593">
        <v>1105.22</v>
      </c>
      <c r="F19" s="1593">
        <v>314.5</v>
      </c>
      <c r="G19" s="1552">
        <v>5.885534311074349</v>
      </c>
      <c r="H19" s="1594">
        <v>2101.56</v>
      </c>
      <c r="I19" s="1594">
        <v>699.49</v>
      </c>
      <c r="J19" s="1554">
        <v>16.21975708276716</v>
      </c>
    </row>
    <row r="20" spans="1:10" ht="13.5" thickBot="1">
      <c r="A20" s="1595" t="s">
        <v>1522</v>
      </c>
      <c r="B20" s="1596">
        <v>1871.2799999999995</v>
      </c>
      <c r="C20" s="1596">
        <v>484.11</v>
      </c>
      <c r="D20" s="1596">
        <v>100</v>
      </c>
      <c r="E20" s="1596">
        <v>14900.9</v>
      </c>
      <c r="F20" s="1596">
        <v>5343.61</v>
      </c>
      <c r="G20" s="1596">
        <v>100</v>
      </c>
      <c r="H20" s="1563">
        <v>11444.269999999999</v>
      </c>
      <c r="I20" s="1563">
        <v>4312.58</v>
      </c>
      <c r="J20" s="1597">
        <v>100</v>
      </c>
    </row>
    <row r="21" spans="1:10" ht="13.5" thickTop="1">
      <c r="A21" s="1573"/>
      <c r="B21" s="1598"/>
      <c r="C21" s="1598"/>
      <c r="D21" s="1598"/>
      <c r="E21" s="1598"/>
      <c r="F21" s="1598"/>
      <c r="G21" s="1598"/>
      <c r="H21" s="1599"/>
      <c r="I21" s="1599"/>
      <c r="J21" s="1598"/>
    </row>
    <row r="22" spans="1:10" ht="12.75">
      <c r="A22" s="1023" t="s">
        <v>1416</v>
      </c>
      <c r="B22" s="1546"/>
      <c r="C22" s="1546"/>
      <c r="D22" s="1546"/>
      <c r="E22" s="1546"/>
      <c r="F22" s="1546"/>
      <c r="G22" s="1546"/>
      <c r="H22" s="1546"/>
      <c r="I22" s="1546"/>
      <c r="J22" s="1546"/>
    </row>
    <row r="23" spans="1:10" ht="12.75">
      <c r="A23" s="1023"/>
      <c r="B23" s="1567"/>
      <c r="C23" s="1567"/>
      <c r="D23" s="1567"/>
      <c r="E23" s="1567"/>
      <c r="F23" s="1567"/>
      <c r="G23" s="1567"/>
      <c r="H23" s="1546"/>
      <c r="I23" s="1546"/>
      <c r="J23" s="1546"/>
    </row>
    <row r="24" spans="1:10" ht="12.75">
      <c r="A24" s="1023"/>
      <c r="B24" s="1569"/>
      <c r="C24" s="1569"/>
      <c r="D24" s="1567"/>
      <c r="E24" s="1567"/>
      <c r="F24" s="1585"/>
      <c r="G24" s="1585"/>
      <c r="H24" s="1546"/>
      <c r="I24" s="11"/>
      <c r="J24" s="11"/>
    </row>
    <row r="25" spans="1:10" ht="12.75">
      <c r="A25" s="1023"/>
      <c r="B25" s="1569"/>
      <c r="C25" s="1365"/>
      <c r="D25" s="1567"/>
      <c r="E25" s="1567"/>
      <c r="F25" s="1585"/>
      <c r="G25" s="1585"/>
      <c r="H25" s="1546"/>
      <c r="I25" s="11"/>
      <c r="J25" s="11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766" t="s">
        <v>1523</v>
      </c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</row>
    <row r="2" spans="2:13" ht="15" customHeight="1">
      <c r="B2" s="1815" t="s">
        <v>1524</v>
      </c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</row>
    <row r="3" spans="2:13" ht="12.75">
      <c r="B3" s="1816" t="s">
        <v>1525</v>
      </c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</row>
    <row r="4" spans="2:13" ht="16.5" customHeight="1" thickBot="1">
      <c r="B4" s="1766"/>
      <c r="C4" s="1766"/>
      <c r="D4" s="1766"/>
      <c r="E4" s="1766"/>
      <c r="F4" s="1766"/>
      <c r="G4" s="1766"/>
      <c r="H4" s="1766"/>
      <c r="I4" s="1766"/>
      <c r="J4" s="1766"/>
      <c r="K4" s="1766"/>
      <c r="L4" s="1766"/>
      <c r="M4" s="1766"/>
    </row>
    <row r="5" spans="2:13" ht="12.75" customHeight="1" thickTop="1">
      <c r="B5" s="1600"/>
      <c r="C5" s="1817" t="s">
        <v>61</v>
      </c>
      <c r="D5" s="1818"/>
      <c r="E5" s="1819"/>
      <c r="F5" s="1817" t="s">
        <v>62</v>
      </c>
      <c r="G5" s="1818"/>
      <c r="H5" s="1819"/>
      <c r="I5" s="1817" t="s">
        <v>63</v>
      </c>
      <c r="J5" s="1818"/>
      <c r="K5" s="1820"/>
      <c r="L5" s="1818" t="s">
        <v>1526</v>
      </c>
      <c r="M5" s="1820"/>
    </row>
    <row r="6" spans="2:13" ht="31.5">
      <c r="B6" s="1601"/>
      <c r="C6" s="1602" t="s">
        <v>1514</v>
      </c>
      <c r="D6" s="1603" t="s">
        <v>1527</v>
      </c>
      <c r="E6" s="1603" t="s">
        <v>1516</v>
      </c>
      <c r="F6" s="1603" t="s">
        <v>1514</v>
      </c>
      <c r="G6" s="1603" t="s">
        <v>1527</v>
      </c>
      <c r="H6" s="1603" t="s">
        <v>1516</v>
      </c>
      <c r="I6" s="1603" t="s">
        <v>1514</v>
      </c>
      <c r="J6" s="1603" t="s">
        <v>1527</v>
      </c>
      <c r="K6" s="1604" t="s">
        <v>1516</v>
      </c>
      <c r="L6" s="1605" t="s">
        <v>1128</v>
      </c>
      <c r="M6" s="1606" t="s">
        <v>1528</v>
      </c>
    </row>
    <row r="7" spans="2:13" ht="12.75">
      <c r="B7" s="1607" t="s">
        <v>1529</v>
      </c>
      <c r="C7" s="1608"/>
      <c r="D7" s="1608"/>
      <c r="E7" s="1608"/>
      <c r="F7" s="1608"/>
      <c r="G7" s="1608"/>
      <c r="H7" s="1608"/>
      <c r="I7" s="1608"/>
      <c r="J7" s="1608"/>
      <c r="K7" s="1609"/>
      <c r="L7" s="1610"/>
      <c r="M7" s="1609"/>
    </row>
    <row r="8" spans="2:13" ht="12.75">
      <c r="B8" s="1611" t="s">
        <v>1530</v>
      </c>
      <c r="C8" s="1612">
        <v>31318.62</v>
      </c>
      <c r="D8" s="1612">
        <v>3491.87</v>
      </c>
      <c r="E8" s="1613">
        <v>43.97561403488888</v>
      </c>
      <c r="F8" s="1612">
        <v>77206.44</v>
      </c>
      <c r="G8" s="1612">
        <v>9160.630000000001</v>
      </c>
      <c r="H8" s="1614">
        <v>63.738847338564284</v>
      </c>
      <c r="I8" s="1614">
        <v>40632.637</v>
      </c>
      <c r="J8" s="1614">
        <v>4063.2607000000003</v>
      </c>
      <c r="K8" s="1615">
        <v>24.305185529574842</v>
      </c>
      <c r="L8" s="1616">
        <v>162.3416679315095</v>
      </c>
      <c r="M8" s="1617">
        <v>-55.64430939793442</v>
      </c>
    </row>
    <row r="9" spans="2:13" ht="12.75">
      <c r="B9" s="1611" t="s">
        <v>1531</v>
      </c>
      <c r="C9" s="1612">
        <v>26510.86</v>
      </c>
      <c r="D9" s="1612">
        <v>2651.089</v>
      </c>
      <c r="E9" s="1613">
        <v>33.387058119614856</v>
      </c>
      <c r="F9" s="1612">
        <v>18635.36</v>
      </c>
      <c r="G9" s="1612">
        <v>1863.55</v>
      </c>
      <c r="H9" s="1614">
        <v>12.96641485987115</v>
      </c>
      <c r="I9" s="1614">
        <v>18030.604000000003</v>
      </c>
      <c r="J9" s="1614">
        <v>1803.0544</v>
      </c>
      <c r="K9" s="1615">
        <v>10.7853211859914</v>
      </c>
      <c r="L9" s="1616">
        <v>-29.706245244878616</v>
      </c>
      <c r="M9" s="1617">
        <v>-3.2462558020981476</v>
      </c>
    </row>
    <row r="10" spans="2:13" ht="12.75">
      <c r="B10" s="1611" t="s">
        <v>1532</v>
      </c>
      <c r="C10" s="1612">
        <v>1139.6399999999999</v>
      </c>
      <c r="D10" s="1612">
        <v>113.96</v>
      </c>
      <c r="E10" s="1613">
        <v>1.435179710417609</v>
      </c>
      <c r="F10" s="1612">
        <v>9050.82</v>
      </c>
      <c r="G10" s="1612">
        <v>904.48</v>
      </c>
      <c r="H10" s="1614">
        <v>6.293291251888202</v>
      </c>
      <c r="I10" s="1614">
        <v>13604.923999999999</v>
      </c>
      <c r="J10" s="1614">
        <v>1360.5294000000001</v>
      </c>
      <c r="K10" s="1615">
        <v>8.138271680535079</v>
      </c>
      <c r="L10" s="1616">
        <v>693.6819936819937</v>
      </c>
      <c r="M10" s="1618">
        <v>50.42117017512825</v>
      </c>
    </row>
    <row r="11" spans="2:13" ht="12.75">
      <c r="B11" s="1611" t="s">
        <v>1533</v>
      </c>
      <c r="C11" s="1612">
        <v>6821.52</v>
      </c>
      <c r="D11" s="1612">
        <v>682.1500000000001</v>
      </c>
      <c r="E11" s="1613">
        <v>8.590802382075923</v>
      </c>
      <c r="F11" s="1612">
        <v>3937.89</v>
      </c>
      <c r="G11" s="1612">
        <v>393.78999999999996</v>
      </c>
      <c r="H11" s="1614">
        <v>2.739955733770846</v>
      </c>
      <c r="I11" s="1614">
        <v>1776.0840000000003</v>
      </c>
      <c r="J11" s="1614">
        <v>177.60840000000002</v>
      </c>
      <c r="K11" s="1615">
        <v>1.0623992483698967</v>
      </c>
      <c r="L11" s="1616">
        <v>-42.27222751594225</v>
      </c>
      <c r="M11" s="1618">
        <v>-54.897686584220004</v>
      </c>
    </row>
    <row r="12" spans="2:14" ht="12.75">
      <c r="B12" s="1611" t="s">
        <v>1534</v>
      </c>
      <c r="C12" s="1612">
        <v>0</v>
      </c>
      <c r="D12" s="1612">
        <v>0</v>
      </c>
      <c r="E12" s="1613">
        <v>0</v>
      </c>
      <c r="F12" s="1612">
        <v>0</v>
      </c>
      <c r="G12" s="1612">
        <v>0</v>
      </c>
      <c r="H12" s="1614">
        <v>0</v>
      </c>
      <c r="I12" s="1614">
        <v>540</v>
      </c>
      <c r="J12" s="1614">
        <v>54</v>
      </c>
      <c r="K12" s="1619">
        <v>0.3230115209189116</v>
      </c>
      <c r="L12" s="1620" t="e">
        <v>#DIV/0!</v>
      </c>
      <c r="M12" s="1618" t="e">
        <v>#DIV/0!</v>
      </c>
      <c r="N12" s="1621"/>
    </row>
    <row r="13" spans="2:13" ht="12.75">
      <c r="B13" s="1611" t="s">
        <v>1535</v>
      </c>
      <c r="C13" s="1612">
        <v>3581.86</v>
      </c>
      <c r="D13" s="1612">
        <v>35.82</v>
      </c>
      <c r="E13" s="1613">
        <v>0.45110685527517336</v>
      </c>
      <c r="F13" s="1612">
        <v>8596.21</v>
      </c>
      <c r="G13" s="1612">
        <v>859.62</v>
      </c>
      <c r="H13" s="1614">
        <v>5.9811593688618165</v>
      </c>
      <c r="I13" s="1614">
        <v>12034.706</v>
      </c>
      <c r="J13" s="1614">
        <v>120.34706</v>
      </c>
      <c r="K13" s="1619">
        <v>0.719879386828139</v>
      </c>
      <c r="L13" s="1620">
        <v>2299.8324958123953</v>
      </c>
      <c r="M13" s="1618">
        <v>-85.99996975407738</v>
      </c>
    </row>
    <row r="14" spans="2:13" ht="12.75">
      <c r="B14" s="1611" t="s">
        <v>1536</v>
      </c>
      <c r="C14" s="1612">
        <v>0</v>
      </c>
      <c r="D14" s="1612">
        <v>0</v>
      </c>
      <c r="E14" s="1613">
        <v>0</v>
      </c>
      <c r="F14" s="1612">
        <v>53.74</v>
      </c>
      <c r="G14" s="1612">
        <v>5.37</v>
      </c>
      <c r="H14" s="1614">
        <v>0.037363981539270785</v>
      </c>
      <c r="I14" s="1614">
        <v>695.98</v>
      </c>
      <c r="J14" s="1614">
        <v>69.598</v>
      </c>
      <c r="K14" s="1619">
        <v>0.4163139969058224</v>
      </c>
      <c r="L14" s="1620" t="e">
        <v>#DIV/0!</v>
      </c>
      <c r="M14" s="1618">
        <v>1196.0521415270018</v>
      </c>
    </row>
    <row r="15" spans="2:13" ht="12.75">
      <c r="B15" s="1611" t="s">
        <v>1537</v>
      </c>
      <c r="C15" s="1612">
        <v>4037.92</v>
      </c>
      <c r="D15" s="1612">
        <v>403.79</v>
      </c>
      <c r="E15" s="1613">
        <v>5.085215999206093</v>
      </c>
      <c r="F15" s="1612">
        <v>11005.86</v>
      </c>
      <c r="G15" s="1612">
        <v>1100.59</v>
      </c>
      <c r="H15" s="1614">
        <v>7.657807158716208</v>
      </c>
      <c r="I15" s="1614">
        <v>4542.72</v>
      </c>
      <c r="J15" s="1614">
        <v>454.272</v>
      </c>
      <c r="K15" s="1619">
        <v>2.7173164746458487</v>
      </c>
      <c r="L15" s="1620">
        <v>172.5649471259813</v>
      </c>
      <c r="M15" s="1618">
        <v>-58.72468403310951</v>
      </c>
    </row>
    <row r="16" spans="2:13" ht="12.75">
      <c r="B16" s="1611" t="s">
        <v>1538</v>
      </c>
      <c r="C16" s="1612">
        <v>50617.87</v>
      </c>
      <c r="D16" s="1612">
        <v>561.79</v>
      </c>
      <c r="E16" s="1613">
        <v>7.075022898521485</v>
      </c>
      <c r="F16" s="1612">
        <v>840</v>
      </c>
      <c r="G16" s="1612">
        <v>84</v>
      </c>
      <c r="H16" s="1614">
        <v>0.5844645156980905</v>
      </c>
      <c r="I16" s="1614">
        <v>186500</v>
      </c>
      <c r="J16" s="1614">
        <v>8615</v>
      </c>
      <c r="K16" s="1615">
        <v>51.53230097623006</v>
      </c>
      <c r="L16" s="1616">
        <v>-85.0477936595525</v>
      </c>
      <c r="M16" s="1618">
        <v>10155.952380952382</v>
      </c>
    </row>
    <row r="17" spans="2:13" ht="12.75">
      <c r="B17" s="1622" t="s">
        <v>588</v>
      </c>
      <c r="C17" s="1623">
        <v>124028.29000000001</v>
      </c>
      <c r="D17" s="1623">
        <v>7940.468999999999</v>
      </c>
      <c r="E17" s="1623">
        <v>100</v>
      </c>
      <c r="F17" s="1623">
        <v>129326.32</v>
      </c>
      <c r="G17" s="1623">
        <v>14372.130000000003</v>
      </c>
      <c r="H17" s="1624">
        <v>100</v>
      </c>
      <c r="I17" s="1623">
        <v>278357.655</v>
      </c>
      <c r="J17" s="1623">
        <v>16717.66996</v>
      </c>
      <c r="K17" s="1625">
        <v>100</v>
      </c>
      <c r="L17" s="1626">
        <v>80.9985027332769</v>
      </c>
      <c r="M17" s="1627">
        <v>16.320058056808534</v>
      </c>
    </row>
    <row r="18" spans="2:13" ht="12.75">
      <c r="B18" s="1628" t="s">
        <v>1539</v>
      </c>
      <c r="C18" s="1629"/>
      <c r="D18" s="1629"/>
      <c r="E18" s="1629"/>
      <c r="F18" s="1629"/>
      <c r="G18" s="1629"/>
      <c r="H18" s="1629"/>
      <c r="I18" s="1629"/>
      <c r="J18" s="1629"/>
      <c r="K18" s="1630"/>
      <c r="L18" s="1631"/>
      <c r="M18" s="1630"/>
    </row>
    <row r="19" spans="2:13" ht="12.75" customHeight="1">
      <c r="B19" s="1611" t="s">
        <v>1540</v>
      </c>
      <c r="C19" s="1612">
        <v>101453.82</v>
      </c>
      <c r="D19" s="1612">
        <v>6005.38</v>
      </c>
      <c r="E19" s="1632">
        <v>75.63004150006756</v>
      </c>
      <c r="F19" s="1612">
        <v>52473.5</v>
      </c>
      <c r="G19" s="1612">
        <v>5247.35</v>
      </c>
      <c r="H19" s="1614">
        <v>36.510619171006084</v>
      </c>
      <c r="I19" s="1614">
        <v>190150</v>
      </c>
      <c r="J19" s="1614">
        <v>9115</v>
      </c>
      <c r="K19" s="1615">
        <v>54.52318100624891</v>
      </c>
      <c r="L19" s="1616">
        <v>-12.622515144753535</v>
      </c>
      <c r="M19" s="1618">
        <v>73.70672815802263</v>
      </c>
    </row>
    <row r="20" spans="2:13" ht="12.75">
      <c r="B20" s="1611" t="s">
        <v>1541</v>
      </c>
      <c r="C20" s="1612">
        <v>2508</v>
      </c>
      <c r="D20" s="1612">
        <v>250.8</v>
      </c>
      <c r="E20" s="1632">
        <v>3.1585036097993706</v>
      </c>
      <c r="F20" s="1612">
        <v>43154.91</v>
      </c>
      <c r="G20" s="1612">
        <v>4314.89</v>
      </c>
      <c r="H20" s="1614">
        <v>30.022641057825844</v>
      </c>
      <c r="I20" s="1614">
        <v>9598.199</v>
      </c>
      <c r="J20" s="1614">
        <v>959.8228999999999</v>
      </c>
      <c r="K20" s="1615">
        <v>5.741371114716703</v>
      </c>
      <c r="L20" s="1616">
        <v>1620.4505582137162</v>
      </c>
      <c r="M20" s="1617">
        <v>-77.7555650317853</v>
      </c>
    </row>
    <row r="21" spans="2:13" ht="12.75">
      <c r="B21" s="1611" t="s">
        <v>1542</v>
      </c>
      <c r="C21" s="1612">
        <v>20066.46</v>
      </c>
      <c r="D21" s="1612">
        <v>1684.289</v>
      </c>
      <c r="E21" s="1632">
        <v>21.211454890133062</v>
      </c>
      <c r="F21" s="1612">
        <v>32097.940000000002</v>
      </c>
      <c r="G21" s="1612">
        <v>3209.7799999999997</v>
      </c>
      <c r="H21" s="1614">
        <v>22.33337879171618</v>
      </c>
      <c r="I21" s="1614">
        <v>78609.466</v>
      </c>
      <c r="J21" s="1614">
        <v>6642.837060000001</v>
      </c>
      <c r="K21" s="1615">
        <v>39.73544787903439</v>
      </c>
      <c r="L21" s="1616">
        <v>90.57180804481891</v>
      </c>
      <c r="M21" s="1618">
        <v>106.95614839646333</v>
      </c>
    </row>
    <row r="22" spans="2:13" ht="12.75">
      <c r="B22" s="1611" t="s">
        <v>1543</v>
      </c>
      <c r="C22" s="1612">
        <v>0</v>
      </c>
      <c r="D22" s="1612">
        <v>0</v>
      </c>
      <c r="E22" s="1632">
        <v>0</v>
      </c>
      <c r="F22" s="1612">
        <v>0</v>
      </c>
      <c r="G22" s="1612">
        <v>0</v>
      </c>
      <c r="H22" s="1614">
        <v>0</v>
      </c>
      <c r="I22" s="1614">
        <v>0</v>
      </c>
      <c r="J22" s="1614">
        <v>0</v>
      </c>
      <c r="K22" s="1615">
        <v>0</v>
      </c>
      <c r="L22" s="1616" t="e">
        <v>#DIV/0!</v>
      </c>
      <c r="M22" s="1618" t="e">
        <v>#DIV/0!</v>
      </c>
    </row>
    <row r="23" spans="2:13" ht="12.75">
      <c r="B23" s="1611" t="s">
        <v>1544</v>
      </c>
      <c r="C23" s="1612">
        <v>0</v>
      </c>
      <c r="D23" s="1612">
        <v>0</v>
      </c>
      <c r="E23" s="1632">
        <v>0</v>
      </c>
      <c r="F23" s="1612">
        <v>0</v>
      </c>
      <c r="G23" s="1612">
        <v>0</v>
      </c>
      <c r="H23" s="1614">
        <v>0</v>
      </c>
      <c r="I23" s="1614">
        <v>0</v>
      </c>
      <c r="J23" s="1614">
        <v>0</v>
      </c>
      <c r="K23" s="1619">
        <v>0</v>
      </c>
      <c r="L23" s="1620" t="e">
        <v>#DIV/0!</v>
      </c>
      <c r="M23" s="1617" t="e">
        <v>#DIV/0!</v>
      </c>
    </row>
    <row r="24" spans="2:13" ht="12.75">
      <c r="B24" s="1633" t="s">
        <v>1545</v>
      </c>
      <c r="C24" s="1612">
        <v>0</v>
      </c>
      <c r="D24" s="1612">
        <v>0</v>
      </c>
      <c r="E24" s="1632">
        <v>0</v>
      </c>
      <c r="F24" s="1612">
        <v>1600</v>
      </c>
      <c r="G24" s="1612">
        <v>1600</v>
      </c>
      <c r="H24" s="1614">
        <v>11.13266518787764</v>
      </c>
      <c r="I24" s="1614">
        <v>0</v>
      </c>
      <c r="J24" s="1614">
        <v>0</v>
      </c>
      <c r="K24" s="1619">
        <v>0</v>
      </c>
      <c r="L24" s="1620" t="e">
        <v>#DIV/0!</v>
      </c>
      <c r="M24" s="1618">
        <v>-100</v>
      </c>
    </row>
    <row r="25" spans="2:13" ht="13.5" thickBot="1">
      <c r="B25" s="1634" t="s">
        <v>1546</v>
      </c>
      <c r="C25" s="1635">
        <v>124028.28</v>
      </c>
      <c r="D25" s="1635">
        <v>7940.469</v>
      </c>
      <c r="E25" s="1636">
        <v>100</v>
      </c>
      <c r="F25" s="1635">
        <v>129326.35</v>
      </c>
      <c r="G25" s="1635">
        <v>14372.12</v>
      </c>
      <c r="H25" s="1637">
        <v>100</v>
      </c>
      <c r="I25" s="1637">
        <v>278357.665</v>
      </c>
      <c r="J25" s="1637">
        <v>16717.65996</v>
      </c>
      <c r="K25" s="1638">
        <v>100</v>
      </c>
      <c r="L25" s="1639">
        <v>80.99837679613131</v>
      </c>
      <c r="M25" s="1640">
        <v>16.32006941216744</v>
      </c>
    </row>
    <row r="26" spans="2:13" ht="13.5" thickTop="1">
      <c r="B26" s="1544" t="s">
        <v>1416</v>
      </c>
      <c r="C26" s="96"/>
      <c r="D26" s="96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7.00390625" style="11" customWidth="1"/>
    <col min="2" max="4" width="9.140625" style="11" customWidth="1"/>
    <col min="5" max="5" width="9.00390625" style="11" customWidth="1"/>
    <col min="6" max="16384" width="9.140625" style="11" customWidth="1"/>
  </cols>
  <sheetData>
    <row r="1" spans="1:12" ht="12.75">
      <c r="A1" s="1821" t="s">
        <v>57</v>
      </c>
      <c r="B1" s="1821"/>
      <c r="C1" s="1821"/>
      <c r="D1" s="1821"/>
      <c r="E1" s="1821"/>
      <c r="F1" s="1821"/>
      <c r="G1" s="1821"/>
      <c r="H1" s="1821"/>
      <c r="I1" s="1821"/>
      <c r="J1" s="1821"/>
      <c r="K1" s="1821"/>
      <c r="L1" s="1821"/>
    </row>
    <row r="2" spans="1:12" ht="15.75">
      <c r="A2" s="1822" t="s">
        <v>33</v>
      </c>
      <c r="B2" s="1822"/>
      <c r="C2" s="1822"/>
      <c r="D2" s="1822"/>
      <c r="E2" s="1822"/>
      <c r="F2" s="1822"/>
      <c r="G2" s="1822"/>
      <c r="H2" s="1822"/>
      <c r="I2" s="1822"/>
      <c r="J2" s="1822"/>
      <c r="K2" s="1822"/>
      <c r="L2" s="1822"/>
    </row>
    <row r="3" spans="1:12" ht="12.75">
      <c r="A3" s="1821" t="s">
        <v>769</v>
      </c>
      <c r="B3" s="1821"/>
      <c r="C3" s="1821"/>
      <c r="D3" s="1821"/>
      <c r="E3" s="1821"/>
      <c r="F3" s="1821"/>
      <c r="G3" s="1821"/>
      <c r="H3" s="1821"/>
      <c r="I3" s="1821"/>
      <c r="J3" s="1821"/>
      <c r="K3" s="1821"/>
      <c r="L3" s="1821"/>
    </row>
    <row r="4" spans="1:12" ht="13.5" thickBot="1">
      <c r="A4" s="1821" t="s">
        <v>58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</row>
    <row r="5" spans="1:12" ht="13.5" thickTop="1">
      <c r="A5" s="12" t="s">
        <v>59</v>
      </c>
      <c r="B5" s="13" t="s">
        <v>60</v>
      </c>
      <c r="C5" s="14" t="s">
        <v>61</v>
      </c>
      <c r="D5" s="1823" t="s">
        <v>62</v>
      </c>
      <c r="E5" s="1824"/>
      <c r="F5" s="1823" t="s">
        <v>63</v>
      </c>
      <c r="G5" s="1825"/>
      <c r="H5" s="1824"/>
      <c r="I5" s="1826" t="s">
        <v>64</v>
      </c>
      <c r="J5" s="1825"/>
      <c r="K5" s="1825"/>
      <c r="L5" s="1827"/>
    </row>
    <row r="6" spans="1:12" ht="24">
      <c r="A6" s="15"/>
      <c r="B6" s="16"/>
      <c r="C6" s="17" t="s">
        <v>770</v>
      </c>
      <c r="D6" s="17" t="s">
        <v>65</v>
      </c>
      <c r="E6" s="17" t="str">
        <f>C6</f>
        <v>Feb/March</v>
      </c>
      <c r="F6" s="17" t="s">
        <v>66</v>
      </c>
      <c r="G6" s="17" t="str">
        <f>D6</f>
        <v>Jan/Feb</v>
      </c>
      <c r="H6" s="17" t="str">
        <f>C6</f>
        <v>Feb/March</v>
      </c>
      <c r="I6" s="17" t="s">
        <v>67</v>
      </c>
      <c r="J6" s="17" t="s">
        <v>68</v>
      </c>
      <c r="K6" s="17" t="s">
        <v>69</v>
      </c>
      <c r="L6" s="18" t="s">
        <v>70</v>
      </c>
    </row>
    <row r="7" spans="1:12" ht="12.7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1">
        <v>12</v>
      </c>
    </row>
    <row r="8" spans="1:12" ht="12.7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15">
      <c r="A9" s="24" t="s">
        <v>71</v>
      </c>
      <c r="B9" s="25" t="s">
        <v>72</v>
      </c>
      <c r="C9" s="365" t="s">
        <v>771</v>
      </c>
      <c r="D9" s="365" t="s">
        <v>73</v>
      </c>
      <c r="E9" s="365" t="s">
        <v>772</v>
      </c>
      <c r="F9" s="365" t="s">
        <v>74</v>
      </c>
      <c r="G9" s="365" t="s">
        <v>75</v>
      </c>
      <c r="H9" s="365" t="s">
        <v>114</v>
      </c>
      <c r="I9" s="365" t="s">
        <v>133</v>
      </c>
      <c r="J9" s="365" t="s">
        <v>132</v>
      </c>
      <c r="K9" s="365" t="s">
        <v>76</v>
      </c>
      <c r="L9" s="366" t="s">
        <v>132</v>
      </c>
    </row>
    <row r="10" spans="1:12" ht="12.75">
      <c r="A10" s="26"/>
      <c r="B10" s="367"/>
      <c r="C10" s="368"/>
      <c r="D10" s="368"/>
      <c r="E10" s="368"/>
      <c r="F10" s="368"/>
      <c r="G10" s="368"/>
      <c r="H10" s="368"/>
      <c r="I10" s="368"/>
      <c r="J10" s="368"/>
      <c r="K10" s="368"/>
      <c r="L10" s="369"/>
    </row>
    <row r="11" spans="1:12" ht="15">
      <c r="A11" s="27" t="s">
        <v>77</v>
      </c>
      <c r="B11" s="25" t="s">
        <v>78</v>
      </c>
      <c r="C11" s="370" t="s">
        <v>773</v>
      </c>
      <c r="D11" s="370" t="s">
        <v>80</v>
      </c>
      <c r="E11" s="370" t="s">
        <v>774</v>
      </c>
      <c r="F11" s="370" t="s">
        <v>81</v>
      </c>
      <c r="G11" s="370" t="s">
        <v>82</v>
      </c>
      <c r="H11" s="370" t="s">
        <v>775</v>
      </c>
      <c r="I11" s="370" t="s">
        <v>83</v>
      </c>
      <c r="J11" s="370" t="s">
        <v>172</v>
      </c>
      <c r="K11" s="370" t="s">
        <v>144</v>
      </c>
      <c r="L11" s="371" t="s">
        <v>125</v>
      </c>
    </row>
    <row r="12" spans="1:12" ht="12.75">
      <c r="A12" s="28" t="s">
        <v>85</v>
      </c>
      <c r="B12" s="29" t="s">
        <v>86</v>
      </c>
      <c r="C12" s="1649" t="s">
        <v>776</v>
      </c>
      <c r="D12" s="1649" t="s">
        <v>87</v>
      </c>
      <c r="E12" s="1649" t="s">
        <v>777</v>
      </c>
      <c r="F12" s="1649" t="s">
        <v>88</v>
      </c>
      <c r="G12" s="1649" t="s">
        <v>89</v>
      </c>
      <c r="H12" s="1649" t="s">
        <v>778</v>
      </c>
      <c r="I12" s="1649" t="s">
        <v>171</v>
      </c>
      <c r="J12" s="1649" t="s">
        <v>118</v>
      </c>
      <c r="K12" s="1649" t="s">
        <v>227</v>
      </c>
      <c r="L12" s="1650" t="s">
        <v>779</v>
      </c>
    </row>
    <row r="13" spans="1:12" ht="12.75">
      <c r="A13" s="28" t="s">
        <v>93</v>
      </c>
      <c r="B13" s="29" t="s">
        <v>94</v>
      </c>
      <c r="C13" s="1649" t="s">
        <v>780</v>
      </c>
      <c r="D13" s="1649" t="s">
        <v>95</v>
      </c>
      <c r="E13" s="1649" t="s">
        <v>258</v>
      </c>
      <c r="F13" s="1649" t="s">
        <v>96</v>
      </c>
      <c r="G13" s="1649" t="s">
        <v>97</v>
      </c>
      <c r="H13" s="1649" t="s">
        <v>781</v>
      </c>
      <c r="I13" s="1649" t="s">
        <v>782</v>
      </c>
      <c r="J13" s="1649" t="s">
        <v>779</v>
      </c>
      <c r="K13" s="1649" t="s">
        <v>783</v>
      </c>
      <c r="L13" s="1650" t="s">
        <v>193</v>
      </c>
    </row>
    <row r="14" spans="1:12" ht="12.75">
      <c r="A14" s="28" t="s">
        <v>100</v>
      </c>
      <c r="B14" s="29" t="s">
        <v>101</v>
      </c>
      <c r="C14" s="1649" t="s">
        <v>784</v>
      </c>
      <c r="D14" s="1649" t="s">
        <v>102</v>
      </c>
      <c r="E14" s="1649" t="s">
        <v>785</v>
      </c>
      <c r="F14" s="1649" t="s">
        <v>103</v>
      </c>
      <c r="G14" s="1649" t="s">
        <v>104</v>
      </c>
      <c r="H14" s="1649" t="s">
        <v>786</v>
      </c>
      <c r="I14" s="1649" t="s">
        <v>787</v>
      </c>
      <c r="J14" s="1649" t="s">
        <v>132</v>
      </c>
      <c r="K14" s="1649" t="s">
        <v>788</v>
      </c>
      <c r="L14" s="1650" t="s">
        <v>99</v>
      </c>
    </row>
    <row r="15" spans="1:12" ht="12.75">
      <c r="A15" s="28" t="s">
        <v>106</v>
      </c>
      <c r="B15" s="29" t="s">
        <v>107</v>
      </c>
      <c r="C15" s="1649" t="s">
        <v>789</v>
      </c>
      <c r="D15" s="1649" t="s">
        <v>108</v>
      </c>
      <c r="E15" s="1649" t="s">
        <v>790</v>
      </c>
      <c r="F15" s="1649" t="s">
        <v>109</v>
      </c>
      <c r="G15" s="1649" t="s">
        <v>110</v>
      </c>
      <c r="H15" s="1649" t="s">
        <v>791</v>
      </c>
      <c r="I15" s="1649" t="s">
        <v>792</v>
      </c>
      <c r="J15" s="1649" t="s">
        <v>241</v>
      </c>
      <c r="K15" s="1649" t="s">
        <v>793</v>
      </c>
      <c r="L15" s="1650" t="s">
        <v>794</v>
      </c>
    </row>
    <row r="16" spans="1:12" ht="12.75">
      <c r="A16" s="28" t="s">
        <v>112</v>
      </c>
      <c r="B16" s="29" t="s">
        <v>113</v>
      </c>
      <c r="C16" s="1649" t="s">
        <v>795</v>
      </c>
      <c r="D16" s="1649" t="s">
        <v>115</v>
      </c>
      <c r="E16" s="1649" t="s">
        <v>796</v>
      </c>
      <c r="F16" s="1649" t="s">
        <v>116</v>
      </c>
      <c r="G16" s="1649" t="s">
        <v>117</v>
      </c>
      <c r="H16" s="1649" t="s">
        <v>797</v>
      </c>
      <c r="I16" s="1649" t="s">
        <v>234</v>
      </c>
      <c r="J16" s="1649" t="s">
        <v>798</v>
      </c>
      <c r="K16" s="1649" t="s">
        <v>799</v>
      </c>
      <c r="L16" s="1650" t="s">
        <v>125</v>
      </c>
    </row>
    <row r="17" spans="1:12" ht="12.75">
      <c r="A17" s="28" t="s">
        <v>120</v>
      </c>
      <c r="B17" s="29" t="s">
        <v>121</v>
      </c>
      <c r="C17" s="1649" t="s">
        <v>800</v>
      </c>
      <c r="D17" s="1649" t="s">
        <v>122</v>
      </c>
      <c r="E17" s="1649" t="s">
        <v>801</v>
      </c>
      <c r="F17" s="1649" t="s">
        <v>123</v>
      </c>
      <c r="G17" s="1649" t="s">
        <v>124</v>
      </c>
      <c r="H17" s="1649" t="s">
        <v>122</v>
      </c>
      <c r="I17" s="1649" t="s">
        <v>215</v>
      </c>
      <c r="J17" s="1649" t="s">
        <v>235</v>
      </c>
      <c r="K17" s="1649" t="s">
        <v>92</v>
      </c>
      <c r="L17" s="1650" t="s">
        <v>118</v>
      </c>
    </row>
    <row r="18" spans="1:12" ht="12.75">
      <c r="A18" s="28" t="s">
        <v>127</v>
      </c>
      <c r="B18" s="29" t="s">
        <v>128</v>
      </c>
      <c r="C18" s="1649" t="s">
        <v>802</v>
      </c>
      <c r="D18" s="1649" t="s">
        <v>129</v>
      </c>
      <c r="E18" s="1649" t="s">
        <v>803</v>
      </c>
      <c r="F18" s="1649" t="s">
        <v>130</v>
      </c>
      <c r="G18" s="1649" t="s">
        <v>131</v>
      </c>
      <c r="H18" s="1649" t="s">
        <v>804</v>
      </c>
      <c r="I18" s="1649" t="s">
        <v>805</v>
      </c>
      <c r="J18" s="1649" t="s">
        <v>193</v>
      </c>
      <c r="K18" s="1649" t="s">
        <v>170</v>
      </c>
      <c r="L18" s="1650" t="s">
        <v>111</v>
      </c>
    </row>
    <row r="19" spans="1:12" ht="12.75">
      <c r="A19" s="28" t="s">
        <v>134</v>
      </c>
      <c r="B19" s="29" t="s">
        <v>135</v>
      </c>
      <c r="C19" s="1649" t="s">
        <v>806</v>
      </c>
      <c r="D19" s="1649" t="s">
        <v>136</v>
      </c>
      <c r="E19" s="1649" t="s">
        <v>807</v>
      </c>
      <c r="F19" s="1649" t="s">
        <v>137</v>
      </c>
      <c r="G19" s="1649" t="s">
        <v>138</v>
      </c>
      <c r="H19" s="1649" t="s">
        <v>808</v>
      </c>
      <c r="I19" s="1649" t="s">
        <v>809</v>
      </c>
      <c r="J19" s="1649" t="s">
        <v>810</v>
      </c>
      <c r="K19" s="1649" t="s">
        <v>126</v>
      </c>
      <c r="L19" s="1650" t="s">
        <v>247</v>
      </c>
    </row>
    <row r="20" spans="1:12" ht="12.75">
      <c r="A20" s="28" t="s">
        <v>139</v>
      </c>
      <c r="B20" s="29" t="s">
        <v>140</v>
      </c>
      <c r="C20" s="1649" t="s">
        <v>811</v>
      </c>
      <c r="D20" s="1649" t="s">
        <v>141</v>
      </c>
      <c r="E20" s="1649" t="s">
        <v>812</v>
      </c>
      <c r="F20" s="1649" t="s">
        <v>142</v>
      </c>
      <c r="G20" s="1649" t="s">
        <v>143</v>
      </c>
      <c r="H20" s="1649" t="s">
        <v>813</v>
      </c>
      <c r="I20" s="1649" t="s">
        <v>814</v>
      </c>
      <c r="J20" s="1649" t="s">
        <v>815</v>
      </c>
      <c r="K20" s="1649" t="s">
        <v>816</v>
      </c>
      <c r="L20" s="1650" t="s">
        <v>817</v>
      </c>
    </row>
    <row r="21" spans="1:12" ht="12.75">
      <c r="A21" s="28" t="s">
        <v>145</v>
      </c>
      <c r="B21" s="29" t="s">
        <v>146</v>
      </c>
      <c r="C21" s="1649" t="s">
        <v>818</v>
      </c>
      <c r="D21" s="1649" t="s">
        <v>147</v>
      </c>
      <c r="E21" s="1649" t="s">
        <v>257</v>
      </c>
      <c r="F21" s="1649" t="s">
        <v>148</v>
      </c>
      <c r="G21" s="1649" t="s">
        <v>149</v>
      </c>
      <c r="H21" s="1649" t="s">
        <v>79</v>
      </c>
      <c r="I21" s="1649" t="s">
        <v>111</v>
      </c>
      <c r="J21" s="1649" t="s">
        <v>132</v>
      </c>
      <c r="K21" s="1649" t="s">
        <v>819</v>
      </c>
      <c r="L21" s="1650" t="s">
        <v>215</v>
      </c>
    </row>
    <row r="22" spans="1:12" ht="12.75">
      <c r="A22" s="28" t="s">
        <v>150</v>
      </c>
      <c r="B22" s="29" t="s">
        <v>151</v>
      </c>
      <c r="C22" s="1649" t="s">
        <v>152</v>
      </c>
      <c r="D22" s="1649" t="s">
        <v>153</v>
      </c>
      <c r="E22" s="1649" t="s">
        <v>153</v>
      </c>
      <c r="F22" s="1649" t="s">
        <v>154</v>
      </c>
      <c r="G22" s="1649" t="s">
        <v>154</v>
      </c>
      <c r="H22" s="1649" t="s">
        <v>154</v>
      </c>
      <c r="I22" s="1649" t="s">
        <v>155</v>
      </c>
      <c r="J22" s="1649" t="s">
        <v>156</v>
      </c>
      <c r="K22" s="1649" t="s">
        <v>157</v>
      </c>
      <c r="L22" s="1650" t="s">
        <v>156</v>
      </c>
    </row>
    <row r="23" spans="1:12" ht="12.75">
      <c r="A23" s="28" t="s">
        <v>158</v>
      </c>
      <c r="B23" s="29" t="s">
        <v>159</v>
      </c>
      <c r="C23" s="1649" t="s">
        <v>160</v>
      </c>
      <c r="D23" s="1649" t="s">
        <v>161</v>
      </c>
      <c r="E23" s="1649" t="s">
        <v>161</v>
      </c>
      <c r="F23" s="1649" t="s">
        <v>162</v>
      </c>
      <c r="G23" s="1649" t="s">
        <v>162</v>
      </c>
      <c r="H23" s="1649" t="s">
        <v>162</v>
      </c>
      <c r="I23" s="1649" t="s">
        <v>163</v>
      </c>
      <c r="J23" s="1649" t="s">
        <v>156</v>
      </c>
      <c r="K23" s="1649" t="s">
        <v>164</v>
      </c>
      <c r="L23" s="1650" t="s">
        <v>156</v>
      </c>
    </row>
    <row r="24" spans="1:12" ht="12.75">
      <c r="A24" s="28" t="s">
        <v>165</v>
      </c>
      <c r="B24" s="29" t="s">
        <v>166</v>
      </c>
      <c r="C24" s="1649" t="s">
        <v>820</v>
      </c>
      <c r="D24" s="1649" t="s">
        <v>167</v>
      </c>
      <c r="E24" s="1649" t="s">
        <v>821</v>
      </c>
      <c r="F24" s="1649" t="s">
        <v>168</v>
      </c>
      <c r="G24" s="1649" t="s">
        <v>169</v>
      </c>
      <c r="H24" s="1649" t="s">
        <v>822</v>
      </c>
      <c r="I24" s="1649" t="s">
        <v>144</v>
      </c>
      <c r="J24" s="1649" t="s">
        <v>235</v>
      </c>
      <c r="K24" s="1649" t="s">
        <v>823</v>
      </c>
      <c r="L24" s="1650" t="s">
        <v>90</v>
      </c>
    </row>
    <row r="25" spans="1:12" ht="12.75">
      <c r="A25" s="30"/>
      <c r="B25" s="367"/>
      <c r="C25" s="1647"/>
      <c r="D25" s="1647"/>
      <c r="E25" s="1647"/>
      <c r="F25" s="1647"/>
      <c r="G25" s="1647"/>
      <c r="H25" s="1647"/>
      <c r="I25" s="1647"/>
      <c r="J25" s="1647"/>
      <c r="K25" s="1647"/>
      <c r="L25" s="1648"/>
    </row>
    <row r="26" spans="1:12" ht="15">
      <c r="A26" s="27" t="s">
        <v>173</v>
      </c>
      <c r="B26" s="25" t="s">
        <v>174</v>
      </c>
      <c r="C26" s="370" t="s">
        <v>824</v>
      </c>
      <c r="D26" s="370" t="s">
        <v>177</v>
      </c>
      <c r="E26" s="370" t="s">
        <v>825</v>
      </c>
      <c r="F26" s="370" t="s">
        <v>178</v>
      </c>
      <c r="G26" s="370" t="s">
        <v>179</v>
      </c>
      <c r="H26" s="370" t="s">
        <v>826</v>
      </c>
      <c r="I26" s="370" t="s">
        <v>827</v>
      </c>
      <c r="J26" s="370" t="s">
        <v>215</v>
      </c>
      <c r="K26" s="370" t="s">
        <v>828</v>
      </c>
      <c r="L26" s="371" t="s">
        <v>156</v>
      </c>
    </row>
    <row r="27" spans="1:12" ht="12.75">
      <c r="A27" s="28" t="s">
        <v>181</v>
      </c>
      <c r="B27" s="29" t="s">
        <v>182</v>
      </c>
      <c r="C27" s="1645" t="s">
        <v>183</v>
      </c>
      <c r="D27" s="1645" t="s">
        <v>184</v>
      </c>
      <c r="E27" s="1645" t="s">
        <v>184</v>
      </c>
      <c r="F27" s="1645" t="s">
        <v>185</v>
      </c>
      <c r="G27" s="1645" t="s">
        <v>185</v>
      </c>
      <c r="H27" s="1645" t="s">
        <v>185</v>
      </c>
      <c r="I27" s="1645" t="s">
        <v>186</v>
      </c>
      <c r="J27" s="1645" t="s">
        <v>156</v>
      </c>
      <c r="K27" s="1645" t="s">
        <v>187</v>
      </c>
      <c r="L27" s="1646" t="s">
        <v>156</v>
      </c>
    </row>
    <row r="28" spans="1:12" ht="12.75">
      <c r="A28" s="28" t="s">
        <v>188</v>
      </c>
      <c r="B28" s="29" t="s">
        <v>189</v>
      </c>
      <c r="C28" s="1645" t="s">
        <v>829</v>
      </c>
      <c r="D28" s="1645" t="s">
        <v>190</v>
      </c>
      <c r="E28" s="1645" t="s">
        <v>830</v>
      </c>
      <c r="F28" s="1645" t="s">
        <v>191</v>
      </c>
      <c r="G28" s="1645" t="s">
        <v>192</v>
      </c>
      <c r="H28" s="1645" t="s">
        <v>831</v>
      </c>
      <c r="I28" s="1645" t="s">
        <v>105</v>
      </c>
      <c r="J28" s="1645" t="s">
        <v>90</v>
      </c>
      <c r="K28" s="1645" t="s">
        <v>125</v>
      </c>
      <c r="L28" s="1646" t="s">
        <v>126</v>
      </c>
    </row>
    <row r="29" spans="1:12" ht="24">
      <c r="A29" s="28" t="s">
        <v>832</v>
      </c>
      <c r="B29" s="29" t="s">
        <v>194</v>
      </c>
      <c r="C29" s="1645" t="s">
        <v>833</v>
      </c>
      <c r="D29" s="1645" t="s">
        <v>195</v>
      </c>
      <c r="E29" s="1645" t="s">
        <v>834</v>
      </c>
      <c r="F29" s="1645" t="s">
        <v>196</v>
      </c>
      <c r="G29" s="1645" t="s">
        <v>197</v>
      </c>
      <c r="H29" s="1645" t="s">
        <v>835</v>
      </c>
      <c r="I29" s="1645" t="s">
        <v>198</v>
      </c>
      <c r="J29" s="1645" t="s">
        <v>156</v>
      </c>
      <c r="K29" s="1645" t="s">
        <v>133</v>
      </c>
      <c r="L29" s="1646" t="s">
        <v>156</v>
      </c>
    </row>
    <row r="30" spans="1:12" ht="12.75">
      <c r="A30" s="28" t="s">
        <v>199</v>
      </c>
      <c r="B30" s="29" t="s">
        <v>200</v>
      </c>
      <c r="C30" s="1645" t="s">
        <v>201</v>
      </c>
      <c r="D30" s="1645" t="s">
        <v>202</v>
      </c>
      <c r="E30" s="1645" t="s">
        <v>202</v>
      </c>
      <c r="F30" s="1645" t="s">
        <v>203</v>
      </c>
      <c r="G30" s="1645" t="s">
        <v>203</v>
      </c>
      <c r="H30" s="1645" t="s">
        <v>203</v>
      </c>
      <c r="I30" s="1645" t="s">
        <v>84</v>
      </c>
      <c r="J30" s="1645" t="s">
        <v>156</v>
      </c>
      <c r="K30" s="1645" t="s">
        <v>204</v>
      </c>
      <c r="L30" s="1646" t="s">
        <v>156</v>
      </c>
    </row>
    <row r="31" spans="1:12" ht="12.75">
      <c r="A31" s="28" t="s">
        <v>205</v>
      </c>
      <c r="B31" s="29" t="s">
        <v>206</v>
      </c>
      <c r="C31" s="1645" t="s">
        <v>836</v>
      </c>
      <c r="D31" s="1645" t="s">
        <v>207</v>
      </c>
      <c r="E31" s="1645" t="s">
        <v>837</v>
      </c>
      <c r="F31" s="1645" t="s">
        <v>208</v>
      </c>
      <c r="G31" s="1645" t="s">
        <v>209</v>
      </c>
      <c r="H31" s="1645" t="s">
        <v>838</v>
      </c>
      <c r="I31" s="1645" t="s">
        <v>828</v>
      </c>
      <c r="J31" s="1645" t="s">
        <v>172</v>
      </c>
      <c r="K31" s="1645" t="s">
        <v>235</v>
      </c>
      <c r="L31" s="1646" t="s">
        <v>99</v>
      </c>
    </row>
    <row r="32" spans="1:12" ht="12.75">
      <c r="A32" s="28" t="s">
        <v>210</v>
      </c>
      <c r="B32" s="29" t="s">
        <v>211</v>
      </c>
      <c r="C32" s="1645" t="s">
        <v>212</v>
      </c>
      <c r="D32" s="1645" t="s">
        <v>213</v>
      </c>
      <c r="E32" s="1645" t="s">
        <v>213</v>
      </c>
      <c r="F32" s="1645" t="s">
        <v>214</v>
      </c>
      <c r="G32" s="1645" t="s">
        <v>214</v>
      </c>
      <c r="H32" s="1645" t="s">
        <v>214</v>
      </c>
      <c r="I32" s="1645" t="s">
        <v>99</v>
      </c>
      <c r="J32" s="1645" t="s">
        <v>156</v>
      </c>
      <c r="K32" s="1645" t="s">
        <v>215</v>
      </c>
      <c r="L32" s="1646" t="s">
        <v>156</v>
      </c>
    </row>
    <row r="33" spans="1:12" ht="12.75">
      <c r="A33" s="28" t="s">
        <v>216</v>
      </c>
      <c r="B33" s="29" t="s">
        <v>217</v>
      </c>
      <c r="C33" s="1645" t="s">
        <v>839</v>
      </c>
      <c r="D33" s="1645" t="s">
        <v>218</v>
      </c>
      <c r="E33" s="1645" t="s">
        <v>840</v>
      </c>
      <c r="F33" s="1645" t="s">
        <v>175</v>
      </c>
      <c r="G33" s="1645" t="s">
        <v>219</v>
      </c>
      <c r="H33" s="1645" t="s">
        <v>219</v>
      </c>
      <c r="I33" s="1645" t="s">
        <v>221</v>
      </c>
      <c r="J33" s="1645" t="s">
        <v>118</v>
      </c>
      <c r="K33" s="1645" t="s">
        <v>98</v>
      </c>
      <c r="L33" s="1646" t="s">
        <v>156</v>
      </c>
    </row>
    <row r="34" spans="1:12" ht="12.75">
      <c r="A34" s="28" t="s">
        <v>222</v>
      </c>
      <c r="B34" s="29" t="s">
        <v>223</v>
      </c>
      <c r="C34" s="1645" t="s">
        <v>224</v>
      </c>
      <c r="D34" s="1645" t="s">
        <v>225</v>
      </c>
      <c r="E34" s="1645" t="s">
        <v>225</v>
      </c>
      <c r="F34" s="1645" t="s">
        <v>226</v>
      </c>
      <c r="G34" s="1645" t="s">
        <v>226</v>
      </c>
      <c r="H34" s="1645" t="s">
        <v>226</v>
      </c>
      <c r="I34" s="1645" t="s">
        <v>227</v>
      </c>
      <c r="J34" s="1645" t="s">
        <v>156</v>
      </c>
      <c r="K34" s="1645" t="s">
        <v>228</v>
      </c>
      <c r="L34" s="1646" t="s">
        <v>156</v>
      </c>
    </row>
    <row r="35" spans="1:12" ht="13.5" thickBot="1">
      <c r="A35" s="31" t="s">
        <v>229</v>
      </c>
      <c r="B35" s="32" t="s">
        <v>230</v>
      </c>
      <c r="C35" s="1651" t="s">
        <v>841</v>
      </c>
      <c r="D35" s="1651" t="s">
        <v>231</v>
      </c>
      <c r="E35" s="1651" t="s">
        <v>842</v>
      </c>
      <c r="F35" s="1651" t="s">
        <v>232</v>
      </c>
      <c r="G35" s="1651" t="s">
        <v>233</v>
      </c>
      <c r="H35" s="1651" t="s">
        <v>843</v>
      </c>
      <c r="I35" s="1651" t="s">
        <v>220</v>
      </c>
      <c r="J35" s="1651" t="s">
        <v>99</v>
      </c>
      <c r="K35" s="1651" t="s">
        <v>91</v>
      </c>
      <c r="L35" s="1652">
        <v>0.7</v>
      </c>
    </row>
    <row r="36" spans="1:12" ht="14.25" thickBot="1" thickTop="1">
      <c r="A36" s="1821" t="s">
        <v>236</v>
      </c>
      <c r="B36" s="1821"/>
      <c r="C36" s="1821"/>
      <c r="D36" s="1821"/>
      <c r="E36" s="1821"/>
      <c r="F36" s="1821"/>
      <c r="G36" s="1821"/>
      <c r="H36" s="1821"/>
      <c r="I36" s="1821"/>
      <c r="J36" s="1821"/>
      <c r="K36" s="1821"/>
      <c r="L36" s="1821"/>
    </row>
    <row r="37" spans="1:12" ht="15.75" thickTop="1">
      <c r="A37" s="33" t="s">
        <v>71</v>
      </c>
      <c r="B37" s="34" t="s">
        <v>72</v>
      </c>
      <c r="C37" s="372" t="s">
        <v>844</v>
      </c>
      <c r="D37" s="373" t="s">
        <v>237</v>
      </c>
      <c r="E37" s="373" t="s">
        <v>845</v>
      </c>
      <c r="F37" s="373" t="s">
        <v>238</v>
      </c>
      <c r="G37" s="373" t="s">
        <v>239</v>
      </c>
      <c r="H37" s="373" t="s">
        <v>846</v>
      </c>
      <c r="I37" s="373" t="s">
        <v>847</v>
      </c>
      <c r="J37" s="373" t="s">
        <v>132</v>
      </c>
      <c r="K37" s="373" t="s">
        <v>827</v>
      </c>
      <c r="L37" s="374" t="s">
        <v>235</v>
      </c>
    </row>
    <row r="38" spans="1:12" ht="12.75">
      <c r="A38" s="35" t="s">
        <v>77</v>
      </c>
      <c r="B38" s="36" t="s">
        <v>242</v>
      </c>
      <c r="C38" s="1653" t="s">
        <v>848</v>
      </c>
      <c r="D38" s="1649" t="s">
        <v>243</v>
      </c>
      <c r="E38" s="1649" t="s">
        <v>849</v>
      </c>
      <c r="F38" s="1649" t="s">
        <v>244</v>
      </c>
      <c r="G38" s="1649" t="s">
        <v>245</v>
      </c>
      <c r="H38" s="1649" t="s">
        <v>850</v>
      </c>
      <c r="I38" s="1649" t="s">
        <v>816</v>
      </c>
      <c r="J38" s="1649" t="s">
        <v>132</v>
      </c>
      <c r="K38" s="1649" t="s">
        <v>851</v>
      </c>
      <c r="L38" s="1650" t="s">
        <v>125</v>
      </c>
    </row>
    <row r="39" spans="1:12" ht="13.5" thickBot="1">
      <c r="A39" s="37" t="s">
        <v>173</v>
      </c>
      <c r="B39" s="38" t="s">
        <v>248</v>
      </c>
      <c r="C39" s="1654" t="s">
        <v>852</v>
      </c>
      <c r="D39" s="1655" t="s">
        <v>249</v>
      </c>
      <c r="E39" s="1655" t="s">
        <v>176</v>
      </c>
      <c r="F39" s="1655" t="s">
        <v>250</v>
      </c>
      <c r="G39" s="1655" t="s">
        <v>251</v>
      </c>
      <c r="H39" s="1655" t="s">
        <v>264</v>
      </c>
      <c r="I39" s="1655" t="s">
        <v>853</v>
      </c>
      <c r="J39" s="1655" t="s">
        <v>215</v>
      </c>
      <c r="K39" s="1655" t="s">
        <v>854</v>
      </c>
      <c r="L39" s="1656" t="s">
        <v>99</v>
      </c>
    </row>
    <row r="40" spans="1:12" ht="14.25" thickBot="1" thickTop="1">
      <c r="A40" s="1821" t="s">
        <v>252</v>
      </c>
      <c r="B40" s="1821"/>
      <c r="C40" s="1821"/>
      <c r="D40" s="1821"/>
      <c r="E40" s="1821"/>
      <c r="F40" s="1821"/>
      <c r="G40" s="1821"/>
      <c r="H40" s="1821"/>
      <c r="I40" s="1821"/>
      <c r="J40" s="1821"/>
      <c r="K40" s="1821"/>
      <c r="L40" s="1821"/>
    </row>
    <row r="41" spans="1:12" ht="15.75" thickTop="1">
      <c r="A41" s="33" t="s">
        <v>71</v>
      </c>
      <c r="B41" s="34" t="s">
        <v>72</v>
      </c>
      <c r="C41" s="372" t="s">
        <v>855</v>
      </c>
      <c r="D41" s="373" t="s">
        <v>253</v>
      </c>
      <c r="E41" s="373" t="s">
        <v>856</v>
      </c>
      <c r="F41" s="373" t="s">
        <v>254</v>
      </c>
      <c r="G41" s="373" t="s">
        <v>255</v>
      </c>
      <c r="H41" s="373" t="s">
        <v>857</v>
      </c>
      <c r="I41" s="373" t="s">
        <v>144</v>
      </c>
      <c r="J41" s="373" t="s">
        <v>172</v>
      </c>
      <c r="K41" s="373" t="s">
        <v>180</v>
      </c>
      <c r="L41" s="374" t="s">
        <v>172</v>
      </c>
    </row>
    <row r="42" spans="1:12" ht="12.75">
      <c r="A42" s="35" t="s">
        <v>77</v>
      </c>
      <c r="B42" s="36" t="s">
        <v>256</v>
      </c>
      <c r="C42" s="1653" t="s">
        <v>858</v>
      </c>
      <c r="D42" s="1649" t="s">
        <v>259</v>
      </c>
      <c r="E42" s="1649" t="s">
        <v>859</v>
      </c>
      <c r="F42" s="1649" t="s">
        <v>260</v>
      </c>
      <c r="G42" s="1649" t="s">
        <v>261</v>
      </c>
      <c r="H42" s="1649" t="s">
        <v>860</v>
      </c>
      <c r="I42" s="1649" t="s">
        <v>246</v>
      </c>
      <c r="J42" s="1649" t="s">
        <v>125</v>
      </c>
      <c r="K42" s="1649" t="s">
        <v>187</v>
      </c>
      <c r="L42" s="1650" t="s">
        <v>119</v>
      </c>
    </row>
    <row r="43" spans="1:12" ht="13.5" thickBot="1">
      <c r="A43" s="37" t="s">
        <v>173</v>
      </c>
      <c r="B43" s="38" t="s">
        <v>262</v>
      </c>
      <c r="C43" s="1654" t="s">
        <v>861</v>
      </c>
      <c r="D43" s="1655" t="s">
        <v>191</v>
      </c>
      <c r="E43" s="1655" t="s">
        <v>862</v>
      </c>
      <c r="F43" s="1655" t="s">
        <v>263</v>
      </c>
      <c r="G43" s="1655" t="s">
        <v>264</v>
      </c>
      <c r="H43" s="1655" t="s">
        <v>863</v>
      </c>
      <c r="I43" s="1655" t="s">
        <v>240</v>
      </c>
      <c r="J43" s="1655" t="s">
        <v>132</v>
      </c>
      <c r="K43" s="1655" t="s">
        <v>864</v>
      </c>
      <c r="L43" s="1656" t="s">
        <v>99</v>
      </c>
    </row>
    <row r="44" spans="1:12" ht="14.25" thickBot="1" thickTop="1">
      <c r="A44" s="1821" t="s">
        <v>265</v>
      </c>
      <c r="B44" s="1821"/>
      <c r="C44" s="1821"/>
      <c r="D44" s="1821"/>
      <c r="E44" s="1821"/>
      <c r="F44" s="1821"/>
      <c r="G44" s="1821"/>
      <c r="H44" s="1821"/>
      <c r="I44" s="1821"/>
      <c r="J44" s="1821"/>
      <c r="K44" s="1821"/>
      <c r="L44" s="1821"/>
    </row>
    <row r="45" spans="1:12" ht="15.75" thickTop="1">
      <c r="A45" s="33" t="s">
        <v>71</v>
      </c>
      <c r="B45" s="34" t="s">
        <v>72</v>
      </c>
      <c r="C45" s="372" t="s">
        <v>865</v>
      </c>
      <c r="D45" s="373" t="s">
        <v>267</v>
      </c>
      <c r="E45" s="373" t="s">
        <v>866</v>
      </c>
      <c r="F45" s="373" t="s">
        <v>268</v>
      </c>
      <c r="G45" s="373" t="s">
        <v>269</v>
      </c>
      <c r="H45" s="373" t="s">
        <v>87</v>
      </c>
      <c r="I45" s="373" t="s">
        <v>867</v>
      </c>
      <c r="J45" s="373" t="s">
        <v>90</v>
      </c>
      <c r="K45" s="373" t="s">
        <v>827</v>
      </c>
      <c r="L45" s="374" t="s">
        <v>99</v>
      </c>
    </row>
    <row r="46" spans="1:12" ht="12.75">
      <c r="A46" s="35" t="s">
        <v>77</v>
      </c>
      <c r="B46" s="36" t="s">
        <v>270</v>
      </c>
      <c r="C46" s="1653" t="s">
        <v>868</v>
      </c>
      <c r="D46" s="1649" t="s">
        <v>271</v>
      </c>
      <c r="E46" s="1649" t="s">
        <v>869</v>
      </c>
      <c r="F46" s="1649" t="s">
        <v>272</v>
      </c>
      <c r="G46" s="1649" t="s">
        <v>273</v>
      </c>
      <c r="H46" s="1649" t="s">
        <v>870</v>
      </c>
      <c r="I46" s="1649" t="s">
        <v>871</v>
      </c>
      <c r="J46" s="1649" t="s">
        <v>215</v>
      </c>
      <c r="K46" s="1649" t="s">
        <v>274</v>
      </c>
      <c r="L46" s="1650" t="s">
        <v>132</v>
      </c>
    </row>
    <row r="47" spans="1:12" ht="13.5" thickBot="1">
      <c r="A47" s="37" t="s">
        <v>173</v>
      </c>
      <c r="B47" s="38" t="s">
        <v>275</v>
      </c>
      <c r="C47" s="1654" t="s">
        <v>872</v>
      </c>
      <c r="D47" s="1655" t="s">
        <v>276</v>
      </c>
      <c r="E47" s="1655" t="s">
        <v>842</v>
      </c>
      <c r="F47" s="1655" t="s">
        <v>277</v>
      </c>
      <c r="G47" s="1655" t="s">
        <v>278</v>
      </c>
      <c r="H47" s="1655" t="s">
        <v>266</v>
      </c>
      <c r="I47" s="1655" t="s">
        <v>221</v>
      </c>
      <c r="J47" s="1655" t="s">
        <v>99</v>
      </c>
      <c r="K47" s="1655" t="s">
        <v>873</v>
      </c>
      <c r="L47" s="1656" t="s">
        <v>126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D17" sqref="D17"/>
    </sheetView>
  </sheetViews>
  <sheetFormatPr defaultColWidth="12.421875" defaultRowHeight="12.75"/>
  <cols>
    <col min="1" max="1" width="15.57421875" style="39" customWidth="1"/>
    <col min="2" max="16384" width="12.421875" style="39" customWidth="1"/>
  </cols>
  <sheetData>
    <row r="1" spans="1:7" ht="12.75">
      <c r="A1" s="1828" t="s">
        <v>279</v>
      </c>
      <c r="B1" s="1828"/>
      <c r="C1" s="1828"/>
      <c r="D1" s="1828"/>
      <c r="E1" s="1828"/>
      <c r="F1" s="1828"/>
      <c r="G1" s="1828"/>
    </row>
    <row r="2" spans="1:7" ht="18" customHeight="1">
      <c r="A2" s="1829" t="s">
        <v>34</v>
      </c>
      <c r="B2" s="1829"/>
      <c r="C2" s="1829"/>
      <c r="D2" s="1829"/>
      <c r="E2" s="1829"/>
      <c r="F2" s="1829"/>
      <c r="G2" s="1829"/>
    </row>
    <row r="3" spans="1:7" ht="15.75" customHeight="1">
      <c r="A3" s="1830" t="s">
        <v>280</v>
      </c>
      <c r="B3" s="1830"/>
      <c r="C3" s="1830"/>
      <c r="D3" s="1830"/>
      <c r="E3" s="1830"/>
      <c r="F3" s="1830"/>
      <c r="G3" s="1830"/>
    </row>
    <row r="4" spans="1:8" ht="15.75" customHeight="1">
      <c r="A4" s="1831" t="s">
        <v>281</v>
      </c>
      <c r="B4" s="1831"/>
      <c r="C4" s="1831"/>
      <c r="D4" s="1831"/>
      <c r="E4" s="1831"/>
      <c r="F4" s="1831"/>
      <c r="G4" s="1831"/>
      <c r="H4" s="41"/>
    </row>
    <row r="5" spans="1:7" ht="15.75" customHeight="1" thickBot="1">
      <c r="A5" s="40"/>
      <c r="B5" s="40"/>
      <c r="C5" s="40"/>
      <c r="D5" s="40"/>
      <c r="E5" s="40"/>
      <c r="F5" s="40"/>
      <c r="G5" s="40"/>
    </row>
    <row r="6" spans="1:11" ht="24.75" customHeight="1" thickTop="1">
      <c r="A6" s="1832" t="s">
        <v>282</v>
      </c>
      <c r="B6" s="1834" t="s">
        <v>61</v>
      </c>
      <c r="C6" s="1835"/>
      <c r="D6" s="1835" t="s">
        <v>62</v>
      </c>
      <c r="E6" s="1835"/>
      <c r="F6" s="1835" t="s">
        <v>63</v>
      </c>
      <c r="G6" s="1836"/>
      <c r="H6" s="42"/>
      <c r="I6" s="42"/>
      <c r="J6" s="42"/>
      <c r="K6" s="42"/>
    </row>
    <row r="7" spans="1:11" ht="24.75" customHeight="1">
      <c r="A7" s="1833"/>
      <c r="B7" s="43" t="s">
        <v>283</v>
      </c>
      <c r="C7" s="43" t="s">
        <v>64</v>
      </c>
      <c r="D7" s="44" t="s">
        <v>283</v>
      </c>
      <c r="E7" s="44" t="s">
        <v>64</v>
      </c>
      <c r="F7" s="44" t="s">
        <v>283</v>
      </c>
      <c r="G7" s="45" t="s">
        <v>64</v>
      </c>
      <c r="H7" s="42"/>
      <c r="I7" s="42"/>
      <c r="J7" s="42"/>
      <c r="K7" s="42"/>
    </row>
    <row r="8" spans="1:11" ht="24.75" customHeight="1">
      <c r="A8" s="46" t="s">
        <v>284</v>
      </c>
      <c r="B8" s="47">
        <v>179.3</v>
      </c>
      <c r="C8" s="48">
        <v>11.852776044915785</v>
      </c>
      <c r="D8" s="47">
        <v>193.4</v>
      </c>
      <c r="E8" s="48">
        <v>7.9</v>
      </c>
      <c r="F8" s="48">
        <v>207.9</v>
      </c>
      <c r="G8" s="49">
        <v>7.5</v>
      </c>
      <c r="H8" s="42"/>
      <c r="I8" s="42"/>
      <c r="J8" s="42"/>
      <c r="K8" s="50"/>
    </row>
    <row r="9" spans="1:11" ht="24.75" customHeight="1">
      <c r="A9" s="46" t="s">
        <v>285</v>
      </c>
      <c r="B9" s="47">
        <v>180.1</v>
      </c>
      <c r="C9" s="48">
        <v>11.241507103150084</v>
      </c>
      <c r="D9" s="47">
        <v>194.4</v>
      </c>
      <c r="E9" s="48">
        <v>8</v>
      </c>
      <c r="F9" s="51">
        <v>209.1</v>
      </c>
      <c r="G9" s="52">
        <v>7.6</v>
      </c>
      <c r="H9" s="42"/>
      <c r="I9" s="42"/>
      <c r="J9" s="42"/>
      <c r="K9" s="50"/>
    </row>
    <row r="10" spans="1:11" ht="24.75" customHeight="1">
      <c r="A10" s="46" t="s">
        <v>286</v>
      </c>
      <c r="B10" s="47">
        <v>180.8</v>
      </c>
      <c r="C10" s="48">
        <v>10.51344743276286</v>
      </c>
      <c r="D10" s="47">
        <v>196</v>
      </c>
      <c r="E10" s="48">
        <v>8.4</v>
      </c>
      <c r="F10" s="47">
        <v>210.7</v>
      </c>
      <c r="G10" s="53">
        <v>7.5</v>
      </c>
      <c r="K10" s="54"/>
    </row>
    <row r="11" spans="1:11" ht="24.75" customHeight="1">
      <c r="A11" s="46" t="s">
        <v>287</v>
      </c>
      <c r="B11" s="47">
        <v>180.5</v>
      </c>
      <c r="C11" s="48">
        <v>10.465116279069761</v>
      </c>
      <c r="D11" s="47">
        <v>198.5</v>
      </c>
      <c r="E11" s="48">
        <v>10</v>
      </c>
      <c r="F11" s="47">
        <v>212.7</v>
      </c>
      <c r="G11" s="53">
        <v>7.2</v>
      </c>
      <c r="K11" s="54"/>
    </row>
    <row r="12" spans="1:11" ht="24.75" customHeight="1">
      <c r="A12" s="46" t="s">
        <v>288</v>
      </c>
      <c r="B12" s="47">
        <v>179.9</v>
      </c>
      <c r="C12" s="48">
        <v>10.368098159509202</v>
      </c>
      <c r="D12" s="47">
        <v>198.4</v>
      </c>
      <c r="E12" s="48">
        <v>10.3</v>
      </c>
      <c r="F12" s="47">
        <v>212.4</v>
      </c>
      <c r="G12" s="53">
        <v>7</v>
      </c>
      <c r="K12" s="54"/>
    </row>
    <row r="13" spans="1:11" ht="24.75" customHeight="1">
      <c r="A13" s="46" t="s">
        <v>289</v>
      </c>
      <c r="B13" s="55">
        <v>180.1</v>
      </c>
      <c r="C13" s="48">
        <v>9.817073170731703</v>
      </c>
      <c r="D13" s="55">
        <v>197.6</v>
      </c>
      <c r="E13" s="48">
        <v>9.7</v>
      </c>
      <c r="F13" s="47">
        <v>211.2</v>
      </c>
      <c r="G13" s="53">
        <v>6.8</v>
      </c>
      <c r="K13" s="54"/>
    </row>
    <row r="14" spans="1:11" ht="24.75" customHeight="1">
      <c r="A14" s="46" t="s">
        <v>290</v>
      </c>
      <c r="B14" s="47">
        <v>180.3</v>
      </c>
      <c r="C14" s="48">
        <v>10.073260073260087</v>
      </c>
      <c r="D14" s="47">
        <v>196.1</v>
      </c>
      <c r="E14" s="48">
        <v>8.8</v>
      </c>
      <c r="F14" s="47">
        <v>209.8</v>
      </c>
      <c r="G14" s="56">
        <v>7</v>
      </c>
      <c r="K14" s="54"/>
    </row>
    <row r="15" spans="1:11" ht="24.75" customHeight="1">
      <c r="A15" s="46" t="s">
        <v>291</v>
      </c>
      <c r="B15" s="47">
        <v>180.9</v>
      </c>
      <c r="C15" s="48">
        <v>10.237659963436926</v>
      </c>
      <c r="D15" s="47">
        <v>196.9</v>
      </c>
      <c r="E15" s="48">
        <v>8.9</v>
      </c>
      <c r="F15" s="47">
        <v>210.7</v>
      </c>
      <c r="G15" s="53">
        <v>7</v>
      </c>
      <c r="K15" s="57"/>
    </row>
    <row r="16" spans="1:11" ht="24.75" customHeight="1">
      <c r="A16" s="46" t="s">
        <v>292</v>
      </c>
      <c r="B16" s="47">
        <v>181.7</v>
      </c>
      <c r="C16" s="48">
        <v>9.4578313253012</v>
      </c>
      <c r="D16" s="47">
        <v>198.9</v>
      </c>
      <c r="E16" s="48">
        <v>9.4</v>
      </c>
      <c r="F16" s="47"/>
      <c r="G16" s="53"/>
      <c r="K16" s="54"/>
    </row>
    <row r="17" spans="1:11" ht="24.75" customHeight="1">
      <c r="A17" s="46" t="s">
        <v>293</v>
      </c>
      <c r="B17" s="47">
        <v>182.6</v>
      </c>
      <c r="C17" s="58">
        <v>8.690476190476176</v>
      </c>
      <c r="D17" s="59">
        <v>200.4</v>
      </c>
      <c r="E17" s="60">
        <v>9.7</v>
      </c>
      <c r="F17" s="47"/>
      <c r="G17" s="53"/>
      <c r="K17" s="54"/>
    </row>
    <row r="18" spans="1:11" ht="24.75" customHeight="1">
      <c r="A18" s="46" t="s">
        <v>294</v>
      </c>
      <c r="B18" s="47">
        <v>184.2</v>
      </c>
      <c r="C18" s="48">
        <v>8.22561692126908</v>
      </c>
      <c r="D18" s="47">
        <v>201.6</v>
      </c>
      <c r="E18" s="48">
        <v>9.5</v>
      </c>
      <c r="F18" s="47"/>
      <c r="G18" s="53"/>
      <c r="K18" s="54"/>
    </row>
    <row r="19" spans="1:11" ht="24.75" customHeight="1">
      <c r="A19" s="46" t="s">
        <v>295</v>
      </c>
      <c r="B19" s="47">
        <v>190.5</v>
      </c>
      <c r="C19" s="48">
        <v>7.8</v>
      </c>
      <c r="D19" s="47">
        <v>205.9</v>
      </c>
      <c r="E19" s="48">
        <v>8.1</v>
      </c>
      <c r="F19" s="47"/>
      <c r="G19" s="53"/>
      <c r="K19" s="54"/>
    </row>
    <row r="20" spans="1:7" s="64" customFormat="1" ht="24.75" customHeight="1" thickBot="1">
      <c r="A20" s="61" t="s">
        <v>296</v>
      </c>
      <c r="B20" s="62">
        <v>181.7</v>
      </c>
      <c r="C20" s="62">
        <v>9.9</v>
      </c>
      <c r="D20" s="62">
        <v>198.175</v>
      </c>
      <c r="E20" s="62">
        <v>9.058333333333334</v>
      </c>
      <c r="F20" s="62"/>
      <c r="G20" s="63"/>
    </row>
    <row r="21" spans="1:2" ht="19.5" customHeight="1" thickTop="1">
      <c r="A21" s="65"/>
      <c r="B21" s="42"/>
    </row>
    <row r="22" spans="1:7" ht="19.5" customHeight="1">
      <c r="A22" s="66"/>
      <c r="G22" s="41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0.8515625" style="375" customWidth="1"/>
    <col min="2" max="2" width="9.140625" style="375" customWidth="1"/>
    <col min="3" max="3" width="8.140625" style="375" bestFit="1" customWidth="1"/>
    <col min="4" max="4" width="8.28125" style="375" bestFit="1" customWidth="1"/>
    <col min="5" max="5" width="8.140625" style="375" bestFit="1" customWidth="1"/>
    <col min="6" max="6" width="8.7109375" style="375" bestFit="1" customWidth="1"/>
    <col min="7" max="7" width="8.28125" style="375" bestFit="1" customWidth="1"/>
    <col min="8" max="8" width="8.140625" style="375" bestFit="1" customWidth="1"/>
    <col min="9" max="11" width="8.57421875" style="375" bestFit="1" customWidth="1"/>
    <col min="12" max="12" width="9.00390625" style="375" customWidth="1"/>
    <col min="13" max="16384" width="9.140625" style="375" customWidth="1"/>
  </cols>
  <sheetData>
    <row r="1" spans="1:13" ht="12.75">
      <c r="A1" s="1802" t="s">
        <v>297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67"/>
    </row>
    <row r="2" spans="1:12" ht="15.75">
      <c r="A2" s="1837" t="s">
        <v>35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  <c r="L2" s="1837"/>
    </row>
    <row r="3" spans="1:12" ht="15.75" customHeight="1">
      <c r="A3" s="1837" t="s">
        <v>298</v>
      </c>
      <c r="B3" s="1837"/>
      <c r="C3" s="1837"/>
      <c r="D3" s="1837"/>
      <c r="E3" s="1837"/>
      <c r="F3" s="1837"/>
      <c r="G3" s="1837"/>
      <c r="H3" s="1837"/>
      <c r="I3" s="1837"/>
      <c r="J3" s="1837"/>
      <c r="K3" s="1837"/>
      <c r="L3" s="1837"/>
    </row>
    <row r="4" spans="1:12" ht="12.75">
      <c r="A4" s="1838" t="s">
        <v>299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</row>
    <row r="5" spans="1:12" ht="13.5" thickBot="1">
      <c r="A5" s="1838" t="s">
        <v>769</v>
      </c>
      <c r="B5" s="1838"/>
      <c r="C5" s="1838"/>
      <c r="D5" s="1838"/>
      <c r="E5" s="1838"/>
      <c r="F5" s="1838"/>
      <c r="G5" s="1838"/>
      <c r="H5" s="1838"/>
      <c r="I5" s="1838"/>
      <c r="J5" s="1838"/>
      <c r="K5" s="1838"/>
      <c r="L5" s="1838"/>
    </row>
    <row r="6" spans="1:12" ht="21.75" customHeight="1" thickTop="1">
      <c r="A6" s="1839" t="s">
        <v>300</v>
      </c>
      <c r="B6" s="1841" t="s">
        <v>301</v>
      </c>
      <c r="C6" s="68" t="s">
        <v>61</v>
      </c>
      <c r="D6" s="1843" t="s">
        <v>62</v>
      </c>
      <c r="E6" s="1844"/>
      <c r="F6" s="1845" t="s">
        <v>63</v>
      </c>
      <c r="G6" s="1845"/>
      <c r="H6" s="1844"/>
      <c r="I6" s="1846" t="s">
        <v>302</v>
      </c>
      <c r="J6" s="1847"/>
      <c r="K6" s="1847"/>
      <c r="L6" s="1848"/>
    </row>
    <row r="7" spans="1:12" ht="19.5" customHeight="1">
      <c r="A7" s="1840"/>
      <c r="B7" s="1842"/>
      <c r="C7" s="376" t="s">
        <v>874</v>
      </c>
      <c r="D7" s="376" t="s">
        <v>65</v>
      </c>
      <c r="E7" s="376" t="str">
        <f>C7</f>
        <v>Feb/Mar</v>
      </c>
      <c r="F7" s="376" t="s">
        <v>66</v>
      </c>
      <c r="G7" s="376" t="str">
        <f>D7</f>
        <v>Jan/Feb</v>
      </c>
      <c r="H7" s="376" t="str">
        <f>C7</f>
        <v>Feb/Mar</v>
      </c>
      <c r="I7" s="377" t="s">
        <v>303</v>
      </c>
      <c r="J7" s="378" t="s">
        <v>303</v>
      </c>
      <c r="K7" s="379" t="s">
        <v>304</v>
      </c>
      <c r="L7" s="380" t="s">
        <v>304</v>
      </c>
    </row>
    <row r="8" spans="1:12" ht="16.5" customHeight="1">
      <c r="A8" s="381">
        <v>1</v>
      </c>
      <c r="B8" s="382">
        <v>2</v>
      </c>
      <c r="C8" s="383">
        <v>3</v>
      </c>
      <c r="D8" s="382">
        <v>4</v>
      </c>
      <c r="E8" s="382">
        <v>5</v>
      </c>
      <c r="F8" s="384">
        <v>6</v>
      </c>
      <c r="G8" s="378">
        <v>7</v>
      </c>
      <c r="H8" s="383">
        <v>8</v>
      </c>
      <c r="I8" s="385" t="s">
        <v>305</v>
      </c>
      <c r="J8" s="386" t="s">
        <v>306</v>
      </c>
      <c r="K8" s="387" t="s">
        <v>307</v>
      </c>
      <c r="L8" s="388" t="s">
        <v>308</v>
      </c>
    </row>
    <row r="9" spans="1:12" ht="24" customHeight="1">
      <c r="A9" s="389" t="s">
        <v>309</v>
      </c>
      <c r="B9" s="390">
        <v>100</v>
      </c>
      <c r="C9" s="69">
        <v>256.55253891813373</v>
      </c>
      <c r="D9" s="69">
        <v>275.1025356209485</v>
      </c>
      <c r="E9" s="69">
        <v>277.8769321109602</v>
      </c>
      <c r="F9" s="391">
        <v>292.81879267702834</v>
      </c>
      <c r="G9" s="391">
        <v>290.19245544744876</v>
      </c>
      <c r="H9" s="392">
        <v>293.0741010572334</v>
      </c>
      <c r="I9" s="393">
        <v>8.31190105650488</v>
      </c>
      <c r="J9" s="394">
        <v>1.008495426532292</v>
      </c>
      <c r="K9" s="395">
        <v>5.469028620268773</v>
      </c>
      <c r="L9" s="396">
        <v>0.9930118980320941</v>
      </c>
    </row>
    <row r="10" spans="1:12" ht="21" customHeight="1">
      <c r="A10" s="397" t="s">
        <v>310</v>
      </c>
      <c r="B10" s="398">
        <v>49.593021995747016</v>
      </c>
      <c r="C10" s="70">
        <v>275.4977589859618</v>
      </c>
      <c r="D10" s="71">
        <v>302.06130288250284</v>
      </c>
      <c r="E10" s="71">
        <v>306.75271603442127</v>
      </c>
      <c r="F10" s="391">
        <v>331.03600943113815</v>
      </c>
      <c r="G10" s="391">
        <v>327.54141255360435</v>
      </c>
      <c r="H10" s="392">
        <v>332.66232626604966</v>
      </c>
      <c r="I10" s="399">
        <v>11.34490427925843</v>
      </c>
      <c r="J10" s="391">
        <v>1.5531327936247834</v>
      </c>
      <c r="K10" s="400">
        <v>8.446415916565513</v>
      </c>
      <c r="L10" s="401">
        <v>1.5634400769420864</v>
      </c>
    </row>
    <row r="11" spans="1:12" ht="21" customHeight="1">
      <c r="A11" s="402" t="s">
        <v>311</v>
      </c>
      <c r="B11" s="403">
        <v>16.575694084141823</v>
      </c>
      <c r="C11" s="72">
        <v>225.5479726086723</v>
      </c>
      <c r="D11" s="72">
        <v>250.31236849618796</v>
      </c>
      <c r="E11" s="72">
        <v>253.6860237122493</v>
      </c>
      <c r="F11" s="404">
        <v>266.2402753984463</v>
      </c>
      <c r="G11" s="404">
        <v>269.036110827694</v>
      </c>
      <c r="H11" s="405">
        <v>271.7188764033707</v>
      </c>
      <c r="I11" s="406">
        <v>12.475417436979924</v>
      </c>
      <c r="J11" s="407">
        <v>1.3477780727853599</v>
      </c>
      <c r="K11" s="408">
        <v>7.10833510937745</v>
      </c>
      <c r="L11" s="409">
        <v>0.9971767609274025</v>
      </c>
    </row>
    <row r="12" spans="1:12" ht="21" customHeight="1">
      <c r="A12" s="402" t="s">
        <v>312</v>
      </c>
      <c r="B12" s="403">
        <v>6.086031204033311</v>
      </c>
      <c r="C12" s="72">
        <v>323.8231407696153</v>
      </c>
      <c r="D12" s="72">
        <v>331.2744503684361</v>
      </c>
      <c r="E12" s="72">
        <v>333.85851017569996</v>
      </c>
      <c r="F12" s="407">
        <v>411.8320019854366</v>
      </c>
      <c r="G12" s="407">
        <v>380.9402895815488</v>
      </c>
      <c r="H12" s="410">
        <v>376.6977910464479</v>
      </c>
      <c r="I12" s="406">
        <v>3.099027877450041</v>
      </c>
      <c r="J12" s="407">
        <v>0.780035950369836</v>
      </c>
      <c r="K12" s="408">
        <v>12.83156773454806</v>
      </c>
      <c r="L12" s="409">
        <v>-1.1136912138543238</v>
      </c>
    </row>
    <row r="13" spans="1:12" ht="21" customHeight="1">
      <c r="A13" s="402" t="s">
        <v>313</v>
      </c>
      <c r="B13" s="403">
        <v>3.770519507075808</v>
      </c>
      <c r="C13" s="72">
        <v>293.6926302929243</v>
      </c>
      <c r="D13" s="72">
        <v>284.7945130689088</v>
      </c>
      <c r="E13" s="72">
        <v>293.9093670896299</v>
      </c>
      <c r="F13" s="407">
        <v>329.5668477735585</v>
      </c>
      <c r="G13" s="407">
        <v>329.5668477735585</v>
      </c>
      <c r="H13" s="410">
        <v>330.9623118272852</v>
      </c>
      <c r="I13" s="406">
        <v>0.07379715197122039</v>
      </c>
      <c r="J13" s="407">
        <v>3.20050197684661</v>
      </c>
      <c r="K13" s="408">
        <v>12.606928831348114</v>
      </c>
      <c r="L13" s="409">
        <v>0.42342367357457533</v>
      </c>
    </row>
    <row r="14" spans="1:12" ht="21" customHeight="1">
      <c r="A14" s="402" t="s">
        <v>314</v>
      </c>
      <c r="B14" s="403">
        <v>11.183012678383857</v>
      </c>
      <c r="C14" s="72">
        <v>249.0884647769233</v>
      </c>
      <c r="D14" s="72">
        <v>236.1245513754167</v>
      </c>
      <c r="E14" s="72">
        <v>249.23176439021705</v>
      </c>
      <c r="F14" s="407">
        <v>285.1825215040993</v>
      </c>
      <c r="G14" s="407">
        <v>279.6945538821366</v>
      </c>
      <c r="H14" s="410">
        <v>293.715860838686</v>
      </c>
      <c r="I14" s="406">
        <v>0.05752960636780813</v>
      </c>
      <c r="J14" s="407">
        <v>5.550974237304558</v>
      </c>
      <c r="K14" s="408">
        <v>17.84848594933554</v>
      </c>
      <c r="L14" s="409">
        <v>5.013078289131798</v>
      </c>
    </row>
    <row r="15" spans="1:12" ht="21" customHeight="1">
      <c r="A15" s="402" t="s">
        <v>315</v>
      </c>
      <c r="B15" s="403">
        <v>1.9487350779721184</v>
      </c>
      <c r="C15" s="72">
        <v>234.11207250479055</v>
      </c>
      <c r="D15" s="72">
        <v>320.19881837801023</v>
      </c>
      <c r="E15" s="72">
        <v>310.1084201540319</v>
      </c>
      <c r="F15" s="407">
        <v>297.17275902135975</v>
      </c>
      <c r="G15" s="407">
        <v>303.73430187106345</v>
      </c>
      <c r="H15" s="410">
        <v>321.18182484542405</v>
      </c>
      <c r="I15" s="406">
        <v>32.46152444688056</v>
      </c>
      <c r="J15" s="407">
        <v>-3.151291524151148</v>
      </c>
      <c r="K15" s="408">
        <v>3.570817163201184</v>
      </c>
      <c r="L15" s="409">
        <v>5.744337358961559</v>
      </c>
    </row>
    <row r="16" spans="1:12" ht="21" customHeight="1">
      <c r="A16" s="402" t="s">
        <v>316</v>
      </c>
      <c r="B16" s="403">
        <v>10.019129444140097</v>
      </c>
      <c r="C16" s="72">
        <v>359.5066185983337</v>
      </c>
      <c r="D16" s="72">
        <v>446.528434080047</v>
      </c>
      <c r="E16" s="72">
        <v>446.5148380239185</v>
      </c>
      <c r="F16" s="411">
        <v>447.51982972662097</v>
      </c>
      <c r="G16" s="411">
        <v>449.2080739553845</v>
      </c>
      <c r="H16" s="412">
        <v>453.1394748747614</v>
      </c>
      <c r="I16" s="406">
        <v>24.202118938677046</v>
      </c>
      <c r="J16" s="407">
        <v>-0.003044835466411655</v>
      </c>
      <c r="K16" s="408">
        <v>1.483631961741878</v>
      </c>
      <c r="L16" s="409">
        <v>0.8751848302190837</v>
      </c>
    </row>
    <row r="17" spans="1:12" ht="21" customHeight="1">
      <c r="A17" s="397" t="s">
        <v>317</v>
      </c>
      <c r="B17" s="413">
        <v>20.37273710722672</v>
      </c>
      <c r="C17" s="70">
        <v>224.4426103447492</v>
      </c>
      <c r="D17" s="71">
        <v>237.4526302820194</v>
      </c>
      <c r="E17" s="71">
        <v>239.5732040405241</v>
      </c>
      <c r="F17" s="391">
        <v>252.86875930022427</v>
      </c>
      <c r="G17" s="391">
        <v>252.47797174812348</v>
      </c>
      <c r="H17" s="392">
        <v>253.9907880901493</v>
      </c>
      <c r="I17" s="399">
        <v>6.741408715811133</v>
      </c>
      <c r="J17" s="391">
        <v>0.8930512818434977</v>
      </c>
      <c r="K17" s="400">
        <v>6.018028646971075</v>
      </c>
      <c r="L17" s="401">
        <v>0.5991874584349972</v>
      </c>
    </row>
    <row r="18" spans="1:12" ht="21" customHeight="1">
      <c r="A18" s="402" t="s">
        <v>318</v>
      </c>
      <c r="B18" s="403">
        <v>6.117694570987977</v>
      </c>
      <c r="C18" s="72">
        <v>219.53782724800462</v>
      </c>
      <c r="D18" s="72">
        <v>228.6377245430295</v>
      </c>
      <c r="E18" s="72">
        <v>230.94315130221418</v>
      </c>
      <c r="F18" s="404">
        <v>236.84949033951855</v>
      </c>
      <c r="G18" s="404">
        <v>235.01772077499788</v>
      </c>
      <c r="H18" s="405">
        <v>234.64713748432757</v>
      </c>
      <c r="I18" s="414">
        <v>5.195152105302256</v>
      </c>
      <c r="J18" s="404">
        <v>1.0083317456874</v>
      </c>
      <c r="K18" s="415">
        <v>1.603851926860699</v>
      </c>
      <c r="L18" s="416">
        <v>-0.15768312680773988</v>
      </c>
    </row>
    <row r="19" spans="1:12" ht="21" customHeight="1">
      <c r="A19" s="402" t="s">
        <v>319</v>
      </c>
      <c r="B19" s="403">
        <v>5.683628753648385</v>
      </c>
      <c r="C19" s="72">
        <v>236.99525335495227</v>
      </c>
      <c r="D19" s="72">
        <v>260.8549517355039</v>
      </c>
      <c r="E19" s="72">
        <v>260.8549517355039</v>
      </c>
      <c r="F19" s="407">
        <v>289.5468745656627</v>
      </c>
      <c r="G19" s="407">
        <v>289.61368892347036</v>
      </c>
      <c r="H19" s="410">
        <v>290.6064407011102</v>
      </c>
      <c r="I19" s="406">
        <v>10.067584916908245</v>
      </c>
      <c r="J19" s="407">
        <v>0</v>
      </c>
      <c r="K19" s="408">
        <v>11.405376347148305</v>
      </c>
      <c r="L19" s="409">
        <v>0.34278482530642407</v>
      </c>
    </row>
    <row r="20" spans="1:12" ht="21" customHeight="1">
      <c r="A20" s="402" t="s">
        <v>320</v>
      </c>
      <c r="B20" s="403">
        <v>4.4957766210627</v>
      </c>
      <c r="C20" s="72">
        <v>260.3116584351209</v>
      </c>
      <c r="D20" s="72">
        <v>273.8241732476792</v>
      </c>
      <c r="E20" s="72">
        <v>280.2900768549229</v>
      </c>
      <c r="F20" s="407">
        <v>285.775794915649</v>
      </c>
      <c r="G20" s="407">
        <v>286.40802257027343</v>
      </c>
      <c r="H20" s="410">
        <v>290.3667286359913</v>
      </c>
      <c r="I20" s="406">
        <v>7.674807398140942</v>
      </c>
      <c r="J20" s="407">
        <v>2.361334111066668</v>
      </c>
      <c r="K20" s="408">
        <v>3.5950797452897376</v>
      </c>
      <c r="L20" s="409">
        <v>1.382191053934804</v>
      </c>
    </row>
    <row r="21" spans="1:12" ht="21" customHeight="1">
      <c r="A21" s="402" t="s">
        <v>321</v>
      </c>
      <c r="B21" s="403">
        <v>4.065637161527658</v>
      </c>
      <c r="C21" s="72">
        <v>174.57998266189873</v>
      </c>
      <c r="D21" s="72">
        <v>177.72384676405338</v>
      </c>
      <c r="E21" s="72">
        <v>177.7309149448557</v>
      </c>
      <c r="F21" s="411">
        <v>189.21987769567525</v>
      </c>
      <c r="G21" s="411">
        <v>189.22529485366252</v>
      </c>
      <c r="H21" s="412">
        <v>191.59577367009993</v>
      </c>
      <c r="I21" s="417">
        <v>1.804864586943637</v>
      </c>
      <c r="J21" s="411">
        <v>0.003977058189434501</v>
      </c>
      <c r="K21" s="418">
        <v>7.801039413737371</v>
      </c>
      <c r="L21" s="419">
        <v>1.252728298439493</v>
      </c>
    </row>
    <row r="22" spans="1:12" s="426" customFormat="1" ht="21" customHeight="1">
      <c r="A22" s="397" t="s">
        <v>322</v>
      </c>
      <c r="B22" s="413">
        <v>30.044340897026256</v>
      </c>
      <c r="C22" s="70">
        <v>247.04977545103776</v>
      </c>
      <c r="D22" s="71">
        <v>256.1255044150295</v>
      </c>
      <c r="E22" s="71">
        <v>256.1779910560331</v>
      </c>
      <c r="F22" s="391">
        <v>256.81184219060754</v>
      </c>
      <c r="G22" s="420">
        <v>254.10278686758966</v>
      </c>
      <c r="H22" s="421">
        <v>254.21541677289775</v>
      </c>
      <c r="I22" s="422">
        <v>3.6948892539286646</v>
      </c>
      <c r="J22" s="423">
        <v>0.02049254763731767</v>
      </c>
      <c r="K22" s="424">
        <v>-0.7660979286491738</v>
      </c>
      <c r="L22" s="425">
        <v>0.04432454547097109</v>
      </c>
    </row>
    <row r="23" spans="1:12" ht="21" customHeight="1">
      <c r="A23" s="402" t="s">
        <v>323</v>
      </c>
      <c r="B23" s="403">
        <v>5.397977971447429</v>
      </c>
      <c r="C23" s="72">
        <v>529.7150141214889</v>
      </c>
      <c r="D23" s="72">
        <v>557.5920283328055</v>
      </c>
      <c r="E23" s="72">
        <v>557.5920334573847</v>
      </c>
      <c r="F23" s="404">
        <v>508.86090209406615</v>
      </c>
      <c r="G23" s="427">
        <v>491.72087259813566</v>
      </c>
      <c r="H23" s="428">
        <v>492.1764318305168</v>
      </c>
      <c r="I23" s="414">
        <v>5.262644741555732</v>
      </c>
      <c r="J23" s="404">
        <v>9.1905532428882E-07</v>
      </c>
      <c r="K23" s="415">
        <v>-11.731803487444807</v>
      </c>
      <c r="L23" s="416">
        <v>0.09264590091000002</v>
      </c>
    </row>
    <row r="24" spans="1:12" ht="21" customHeight="1">
      <c r="A24" s="402" t="s">
        <v>324</v>
      </c>
      <c r="B24" s="403">
        <v>2.4560330063653932</v>
      </c>
      <c r="C24" s="72">
        <v>228.09258966334</v>
      </c>
      <c r="D24" s="72">
        <v>232.63415197120108</v>
      </c>
      <c r="E24" s="72">
        <v>232.63415197120108</v>
      </c>
      <c r="F24" s="407">
        <v>250.91641748980203</v>
      </c>
      <c r="G24" s="407">
        <v>250.91641748980203</v>
      </c>
      <c r="H24" s="410">
        <v>250.91641748980203</v>
      </c>
      <c r="I24" s="406">
        <v>1.991104715223031</v>
      </c>
      <c r="J24" s="407">
        <v>0</v>
      </c>
      <c r="K24" s="408">
        <v>7.858805495103823</v>
      </c>
      <c r="L24" s="409">
        <v>0</v>
      </c>
    </row>
    <row r="25" spans="1:12" ht="21" customHeight="1">
      <c r="A25" s="402" t="s">
        <v>325</v>
      </c>
      <c r="B25" s="403">
        <v>6.973714820123034</v>
      </c>
      <c r="C25" s="72">
        <v>188.54118892022376</v>
      </c>
      <c r="D25" s="72">
        <v>185.8673645412247</v>
      </c>
      <c r="E25" s="72">
        <v>186.0934096329349</v>
      </c>
      <c r="F25" s="407">
        <v>189.86110888505647</v>
      </c>
      <c r="G25" s="429">
        <v>190.05011237091617</v>
      </c>
      <c r="H25" s="430">
        <v>190.05011237091617</v>
      </c>
      <c r="I25" s="406">
        <v>-1.29827296693486</v>
      </c>
      <c r="J25" s="407">
        <v>0.1216163430670889</v>
      </c>
      <c r="K25" s="408">
        <v>2.1261917580992105</v>
      </c>
      <c r="L25" s="409">
        <v>0</v>
      </c>
    </row>
    <row r="26" spans="1:12" ht="21" customHeight="1">
      <c r="A26" s="402" t="s">
        <v>326</v>
      </c>
      <c r="B26" s="403">
        <v>1.8659527269142209</v>
      </c>
      <c r="C26" s="72">
        <v>110.79386146686228</v>
      </c>
      <c r="D26" s="72">
        <v>124.56528492995382</v>
      </c>
      <c r="E26" s="72">
        <v>124.56528492995382</v>
      </c>
      <c r="F26" s="407">
        <v>122.67634478894402</v>
      </c>
      <c r="G26" s="429">
        <v>124.32195046688975</v>
      </c>
      <c r="H26" s="430">
        <v>124.32195046688975</v>
      </c>
      <c r="I26" s="406">
        <v>12.429771181150201</v>
      </c>
      <c r="J26" s="407">
        <v>0</v>
      </c>
      <c r="K26" s="408">
        <v>-0.19534693249480028</v>
      </c>
      <c r="L26" s="409">
        <v>0</v>
      </c>
    </row>
    <row r="27" spans="1:12" ht="21" customHeight="1">
      <c r="A27" s="402" t="s">
        <v>327</v>
      </c>
      <c r="B27" s="403">
        <v>2.731641690470963</v>
      </c>
      <c r="C27" s="72">
        <v>146.0718880477207</v>
      </c>
      <c r="D27" s="72">
        <v>139.41580006255947</v>
      </c>
      <c r="E27" s="72">
        <v>139.41580006255947</v>
      </c>
      <c r="F27" s="407">
        <v>153.98678356295525</v>
      </c>
      <c r="G27" s="429">
        <v>153.98678356295525</v>
      </c>
      <c r="H27" s="430">
        <v>153.98678356295525</v>
      </c>
      <c r="I27" s="406">
        <v>-4.5567207175324</v>
      </c>
      <c r="J27" s="407">
        <v>0</v>
      </c>
      <c r="K27" s="408">
        <v>10.451457793060342</v>
      </c>
      <c r="L27" s="409">
        <v>0</v>
      </c>
    </row>
    <row r="28" spans="1:12" ht="21" customHeight="1">
      <c r="A28" s="402" t="s">
        <v>328</v>
      </c>
      <c r="B28" s="403">
        <v>3.1001290737979397</v>
      </c>
      <c r="C28" s="72">
        <v>171.33744000434675</v>
      </c>
      <c r="D28" s="72">
        <v>177.03229474019602</v>
      </c>
      <c r="E28" s="72">
        <v>177.03229474019602</v>
      </c>
      <c r="F28" s="407">
        <v>191.79303126267783</v>
      </c>
      <c r="G28" s="429">
        <v>191.79303126267783</v>
      </c>
      <c r="H28" s="430">
        <v>191.79303126267783</v>
      </c>
      <c r="I28" s="406">
        <v>3.323765509572695</v>
      </c>
      <c r="J28" s="407">
        <v>0</v>
      </c>
      <c r="K28" s="408">
        <v>8.33787786807143</v>
      </c>
      <c r="L28" s="409">
        <v>0</v>
      </c>
    </row>
    <row r="29" spans="1:12" ht="21" customHeight="1" thickBot="1">
      <c r="A29" s="431" t="s">
        <v>329</v>
      </c>
      <c r="B29" s="432">
        <v>7.508891607907275</v>
      </c>
      <c r="C29" s="73">
        <v>206.2396848311947</v>
      </c>
      <c r="D29" s="73">
        <v>220.14676109853937</v>
      </c>
      <c r="E29" s="73">
        <v>220.14676109853937</v>
      </c>
      <c r="F29" s="433">
        <v>237.30934011966866</v>
      </c>
      <c r="G29" s="434">
        <v>238.21068909491038</v>
      </c>
      <c r="H29" s="435">
        <v>238.3336987637632</v>
      </c>
      <c r="I29" s="436">
        <v>6.743162102253734</v>
      </c>
      <c r="J29" s="433">
        <v>0</v>
      </c>
      <c r="K29" s="437">
        <v>8.261278782604123</v>
      </c>
      <c r="L29" s="438">
        <v>0.05163902145626764</v>
      </c>
    </row>
    <row r="30" ht="13.5" thickTop="1"/>
    <row r="31" spans="1:5" ht="12.75">
      <c r="A31" s="439"/>
      <c r="E31" s="375" t="s">
        <v>330</v>
      </c>
    </row>
  </sheetData>
  <sheetProtection/>
  <mergeCells count="10">
    <mergeCell ref="A1:L1"/>
    <mergeCell ref="A2:L2"/>
    <mergeCell ref="A3:L3"/>
    <mergeCell ref="A4:L4"/>
    <mergeCell ref="A5:L5"/>
    <mergeCell ref="A6:A7"/>
    <mergeCell ref="B6:B7"/>
    <mergeCell ref="D6:E6"/>
    <mergeCell ref="F6:H6"/>
    <mergeCell ref="I6:L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D17" sqref="D17"/>
    </sheetView>
  </sheetViews>
  <sheetFormatPr defaultColWidth="12.421875" defaultRowHeight="12.75"/>
  <cols>
    <col min="1" max="1" width="15.57421875" style="39" customWidth="1"/>
    <col min="2" max="2" width="12.421875" style="39" customWidth="1"/>
    <col min="3" max="3" width="14.00390625" style="39" customWidth="1"/>
    <col min="4" max="7" width="12.421875" style="39" customWidth="1"/>
    <col min="8" max="9" width="12.421875" style="39" hidden="1" customWidth="1"/>
    <col min="10" max="16384" width="12.421875" style="39" customWidth="1"/>
  </cols>
  <sheetData>
    <row r="1" spans="1:9" ht="12.75">
      <c r="A1" s="1849" t="s">
        <v>331</v>
      </c>
      <c r="B1" s="1849"/>
      <c r="C1" s="1849"/>
      <c r="D1" s="1849"/>
      <c r="E1" s="1849"/>
      <c r="F1" s="1849"/>
      <c r="G1" s="1849"/>
      <c r="H1" s="74"/>
      <c r="I1" s="74"/>
    </row>
    <row r="2" spans="1:10" ht="19.5" customHeight="1">
      <c r="A2" s="1850" t="s">
        <v>35</v>
      </c>
      <c r="B2" s="1850"/>
      <c r="C2" s="1850"/>
      <c r="D2" s="1850"/>
      <c r="E2" s="1850"/>
      <c r="F2" s="1850"/>
      <c r="G2" s="1850"/>
      <c r="H2" s="1850"/>
      <c r="I2" s="1850"/>
      <c r="J2" s="41"/>
    </row>
    <row r="3" spans="1:9" ht="14.25" customHeight="1">
      <c r="A3" s="1851" t="s">
        <v>332</v>
      </c>
      <c r="B3" s="1851"/>
      <c r="C3" s="1851"/>
      <c r="D3" s="1851"/>
      <c r="E3" s="1851"/>
      <c r="F3" s="1851"/>
      <c r="G3" s="1851"/>
      <c r="H3" s="1851"/>
      <c r="I3" s="1851"/>
    </row>
    <row r="4" spans="1:9" ht="15.75" customHeight="1" thickBot="1">
      <c r="A4" s="1852" t="s">
        <v>281</v>
      </c>
      <c r="B4" s="1853"/>
      <c r="C4" s="1853"/>
      <c r="D4" s="1853"/>
      <c r="E4" s="1853"/>
      <c r="F4" s="1853"/>
      <c r="G4" s="1853"/>
      <c r="H4" s="1853"/>
      <c r="I4" s="1853"/>
    </row>
    <row r="5" spans="1:13" ht="24.75" customHeight="1" thickTop="1">
      <c r="A5" s="1832" t="s">
        <v>333</v>
      </c>
      <c r="B5" s="1835" t="s">
        <v>61</v>
      </c>
      <c r="C5" s="1835"/>
      <c r="D5" s="1835" t="s">
        <v>62</v>
      </c>
      <c r="E5" s="1835"/>
      <c r="F5" s="1834" t="s">
        <v>63</v>
      </c>
      <c r="G5" s="1836"/>
      <c r="H5" s="75" t="s">
        <v>334</v>
      </c>
      <c r="I5" s="76"/>
      <c r="J5" s="42"/>
      <c r="K5" s="42"/>
      <c r="L5" s="42"/>
      <c r="M5" s="42"/>
    </row>
    <row r="6" spans="1:13" ht="24.75" customHeight="1">
      <c r="A6" s="1833"/>
      <c r="B6" s="44" t="s">
        <v>283</v>
      </c>
      <c r="C6" s="43" t="s">
        <v>64</v>
      </c>
      <c r="D6" s="43" t="s">
        <v>283</v>
      </c>
      <c r="E6" s="44" t="s">
        <v>64</v>
      </c>
      <c r="F6" s="44" t="s">
        <v>283</v>
      </c>
      <c r="G6" s="77" t="s">
        <v>64</v>
      </c>
      <c r="H6" s="78" t="s">
        <v>335</v>
      </c>
      <c r="I6" s="78" t="s">
        <v>336</v>
      </c>
      <c r="J6" s="42"/>
      <c r="K6" s="42"/>
      <c r="L6" s="42"/>
      <c r="M6" s="42"/>
    </row>
    <row r="7" spans="1:16" ht="24.75" customHeight="1">
      <c r="A7" s="46" t="s">
        <v>284</v>
      </c>
      <c r="B7" s="79">
        <v>257.9</v>
      </c>
      <c r="C7" s="79">
        <v>11.8</v>
      </c>
      <c r="D7" s="79">
        <v>273.2</v>
      </c>
      <c r="E7" s="79">
        <v>5.9</v>
      </c>
      <c r="F7" s="79">
        <v>293.5</v>
      </c>
      <c r="G7" s="80">
        <v>7.430453879941439</v>
      </c>
      <c r="H7" s="42"/>
      <c r="I7" s="42"/>
      <c r="J7" s="42"/>
      <c r="L7" s="42"/>
      <c r="M7" s="42"/>
      <c r="N7" s="42"/>
      <c r="O7" s="42"/>
      <c r="P7" s="42"/>
    </row>
    <row r="8" spans="1:16" ht="24.75" customHeight="1">
      <c r="A8" s="46" t="s">
        <v>285</v>
      </c>
      <c r="B8" s="79">
        <v>259.1</v>
      </c>
      <c r="C8" s="79">
        <v>10.2</v>
      </c>
      <c r="D8" s="79">
        <v>278.8</v>
      </c>
      <c r="E8" s="79">
        <v>7.6</v>
      </c>
      <c r="F8" s="79">
        <v>299.2</v>
      </c>
      <c r="G8" s="80">
        <v>7.317073170731689</v>
      </c>
      <c r="H8" s="42"/>
      <c r="I8" s="42"/>
      <c r="J8" s="42"/>
      <c r="L8" s="42"/>
      <c r="M8" s="42"/>
      <c r="N8" s="42"/>
      <c r="O8" s="42"/>
      <c r="P8" s="42"/>
    </row>
    <row r="9" spans="1:16" ht="24.75" customHeight="1">
      <c r="A9" s="46" t="s">
        <v>286</v>
      </c>
      <c r="B9" s="79">
        <v>260.1</v>
      </c>
      <c r="C9" s="79">
        <v>10.2</v>
      </c>
      <c r="D9" s="79">
        <v>279.7</v>
      </c>
      <c r="E9" s="79">
        <v>7.5</v>
      </c>
      <c r="F9" s="79">
        <v>299.8</v>
      </c>
      <c r="G9" s="80">
        <v>7.2</v>
      </c>
      <c r="H9" s="42"/>
      <c r="I9" s="42"/>
      <c r="J9" s="42"/>
      <c r="K9" s="42"/>
      <c r="L9" s="42"/>
      <c r="M9" s="42"/>
      <c r="N9" s="42"/>
      <c r="O9" s="42"/>
      <c r="P9" s="42"/>
    </row>
    <row r="10" spans="1:16" ht="24.75" customHeight="1">
      <c r="A10" s="46" t="s">
        <v>287</v>
      </c>
      <c r="B10" s="79">
        <v>258.5</v>
      </c>
      <c r="C10" s="79">
        <v>9.9</v>
      </c>
      <c r="D10" s="79">
        <v>281.8</v>
      </c>
      <c r="E10" s="79">
        <v>9</v>
      </c>
      <c r="F10" s="79">
        <v>300.8</v>
      </c>
      <c r="G10" s="80">
        <v>6.7</v>
      </c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24.75" customHeight="1">
      <c r="A11" s="46" t="s">
        <v>288</v>
      </c>
      <c r="B11" s="79">
        <v>255.2</v>
      </c>
      <c r="C11" s="79">
        <v>8.3</v>
      </c>
      <c r="D11" s="79">
        <v>278.8</v>
      </c>
      <c r="E11" s="79">
        <v>9.2</v>
      </c>
      <c r="F11" s="79">
        <v>297.2</v>
      </c>
      <c r="G11" s="80">
        <v>6.6</v>
      </c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24.75" customHeight="1">
      <c r="A12" s="46" t="s">
        <v>289</v>
      </c>
      <c r="B12" s="79">
        <v>255</v>
      </c>
      <c r="C12" s="79">
        <v>9.1</v>
      </c>
      <c r="D12" s="79">
        <v>277.7</v>
      </c>
      <c r="E12" s="79">
        <v>8.9</v>
      </c>
      <c r="F12" s="79">
        <v>292.8</v>
      </c>
      <c r="G12" s="80">
        <v>5.4</v>
      </c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24.75" customHeight="1">
      <c r="A13" s="46" t="s">
        <v>290</v>
      </c>
      <c r="B13" s="79">
        <v>254.6</v>
      </c>
      <c r="C13" s="79">
        <v>9.5</v>
      </c>
      <c r="D13" s="79">
        <v>275.1</v>
      </c>
      <c r="E13" s="79">
        <v>8.1</v>
      </c>
      <c r="F13" s="79">
        <v>290.2</v>
      </c>
      <c r="G13" s="80">
        <v>5.5</v>
      </c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4.75" customHeight="1">
      <c r="A14" s="46" t="s">
        <v>291</v>
      </c>
      <c r="B14" s="79">
        <v>256.6</v>
      </c>
      <c r="C14" s="79">
        <v>9</v>
      </c>
      <c r="D14" s="79">
        <v>277.9</v>
      </c>
      <c r="E14" s="79">
        <v>8.3</v>
      </c>
      <c r="F14" s="79">
        <v>293.1</v>
      </c>
      <c r="G14" s="80">
        <v>5.5</v>
      </c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24.75" customHeight="1">
      <c r="A15" s="46" t="s">
        <v>292</v>
      </c>
      <c r="B15" s="79">
        <v>254.5</v>
      </c>
      <c r="C15" s="79">
        <v>8.4</v>
      </c>
      <c r="D15" s="79">
        <v>277.4</v>
      </c>
      <c r="E15" s="79">
        <v>9</v>
      </c>
      <c r="F15" s="79"/>
      <c r="G15" s="80"/>
      <c r="K15" s="42"/>
      <c r="L15" s="42"/>
      <c r="M15" s="42"/>
      <c r="N15" s="42"/>
      <c r="O15" s="42"/>
      <c r="P15" s="42"/>
    </row>
    <row r="16" spans="1:16" ht="24.75" customHeight="1">
      <c r="A16" s="46" t="s">
        <v>293</v>
      </c>
      <c r="B16" s="79">
        <v>259.2</v>
      </c>
      <c r="C16" s="79">
        <v>8.1</v>
      </c>
      <c r="D16" s="79">
        <v>282.81431836721043</v>
      </c>
      <c r="E16" s="79">
        <v>9.1</v>
      </c>
      <c r="F16" s="79"/>
      <c r="G16" s="80"/>
      <c r="K16" s="42"/>
      <c r="L16" s="42"/>
      <c r="M16" s="42"/>
      <c r="N16" s="42"/>
      <c r="O16" s="42"/>
      <c r="P16" s="42"/>
    </row>
    <row r="17" spans="1:16" ht="24.75" customHeight="1">
      <c r="A17" s="46" t="s">
        <v>294</v>
      </c>
      <c r="B17" s="79">
        <v>260.4</v>
      </c>
      <c r="C17" s="79">
        <v>6.7</v>
      </c>
      <c r="D17" s="79">
        <v>284.2</v>
      </c>
      <c r="E17" s="79">
        <v>9.1</v>
      </c>
      <c r="F17" s="79"/>
      <c r="G17" s="80"/>
      <c r="K17" s="42"/>
      <c r="L17" s="42"/>
      <c r="M17" s="42"/>
      <c r="N17" s="42"/>
      <c r="O17" s="42"/>
      <c r="P17" s="42"/>
    </row>
    <row r="18" spans="1:16" ht="24.75" customHeight="1">
      <c r="A18" s="46" t="s">
        <v>295</v>
      </c>
      <c r="B18" s="79">
        <v>267.9</v>
      </c>
      <c r="C18" s="79">
        <v>6.7</v>
      </c>
      <c r="D18" s="79">
        <v>288.9</v>
      </c>
      <c r="E18" s="79">
        <v>7.8</v>
      </c>
      <c r="F18" s="79"/>
      <c r="G18" s="80"/>
      <c r="K18" s="42"/>
      <c r="L18" s="42"/>
      <c r="M18" s="42"/>
      <c r="N18" s="42"/>
      <c r="O18" s="42"/>
      <c r="P18" s="42"/>
    </row>
    <row r="19" spans="1:7" ht="24.75" customHeight="1" thickBot="1">
      <c r="A19" s="61" t="s">
        <v>296</v>
      </c>
      <c r="B19" s="81">
        <v>258.3</v>
      </c>
      <c r="C19" s="81">
        <v>9</v>
      </c>
      <c r="D19" s="81">
        <v>279.7</v>
      </c>
      <c r="E19" s="81">
        <v>8.3</v>
      </c>
      <c r="F19" s="81"/>
      <c r="G19" s="82"/>
    </row>
    <row r="20" spans="1:4" ht="19.5" customHeight="1" thickTop="1">
      <c r="A20" s="65"/>
      <c r="D20" s="42"/>
    </row>
    <row r="21" spans="1:7" ht="19.5" customHeight="1">
      <c r="A21" s="65"/>
      <c r="G21" s="41"/>
    </row>
    <row r="23" spans="1:2" ht="12.75">
      <c r="A23" s="83"/>
      <c r="B23" s="83"/>
    </row>
    <row r="24" spans="1:2" ht="12.75">
      <c r="A24" s="84"/>
      <c r="B24" s="83"/>
    </row>
    <row r="25" spans="1:2" ht="12.75">
      <c r="A25" s="84"/>
      <c r="B25" s="83"/>
    </row>
    <row r="26" spans="1:2" ht="12.75">
      <c r="A26" s="84"/>
      <c r="B26" s="83"/>
    </row>
    <row r="27" spans="1:2" ht="12.75">
      <c r="A27" s="83"/>
      <c r="B27" s="83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ht="24.75" customHeight="1">
      <c r="A1" s="1659" t="s">
        <v>496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ht="16.5" customHeight="1">
      <c r="A2" s="1668" t="s">
        <v>4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4:11" ht="16.5" customHeight="1" thickBot="1">
      <c r="D3" s="11"/>
      <c r="E3" s="226"/>
      <c r="G3" s="11"/>
      <c r="I3" s="1661" t="s">
        <v>374</v>
      </c>
      <c r="J3" s="1661"/>
      <c r="K3" s="1661"/>
    </row>
    <row r="4" spans="1:11" ht="13.5" thickTop="1">
      <c r="A4" s="98"/>
      <c r="B4" s="231">
        <v>2013</v>
      </c>
      <c r="C4" s="231">
        <v>2014</v>
      </c>
      <c r="D4" s="232">
        <v>2014</v>
      </c>
      <c r="E4" s="233">
        <v>2015</v>
      </c>
      <c r="F4" s="1669" t="s">
        <v>758</v>
      </c>
      <c r="G4" s="1670"/>
      <c r="H4" s="1670"/>
      <c r="I4" s="1670"/>
      <c r="J4" s="1670"/>
      <c r="K4" s="1671"/>
    </row>
    <row r="5" spans="1:11" ht="12.75">
      <c r="A5" s="175" t="s">
        <v>497</v>
      </c>
      <c r="B5" s="234" t="s">
        <v>460</v>
      </c>
      <c r="C5" s="104" t="s">
        <v>756</v>
      </c>
      <c r="D5" s="105" t="s">
        <v>461</v>
      </c>
      <c r="E5" s="106" t="s">
        <v>759</v>
      </c>
      <c r="F5" s="1664" t="s">
        <v>62</v>
      </c>
      <c r="G5" s="1665"/>
      <c r="H5" s="1666"/>
      <c r="I5" s="1664" t="s">
        <v>63</v>
      </c>
      <c r="J5" s="1665"/>
      <c r="K5" s="1667"/>
    </row>
    <row r="6" spans="1:11" ht="12.75">
      <c r="A6" s="175"/>
      <c r="B6" s="176"/>
      <c r="C6" s="176"/>
      <c r="D6" s="177"/>
      <c r="E6" s="178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ht="16.5" customHeight="1">
      <c r="A7" s="113" t="s">
        <v>498</v>
      </c>
      <c r="B7" s="114">
        <v>473791.1171752001</v>
      </c>
      <c r="C7" s="114">
        <v>572244.4776165601</v>
      </c>
      <c r="D7" s="114">
        <v>593752.93291056</v>
      </c>
      <c r="E7" s="119">
        <v>615497.01531006</v>
      </c>
      <c r="F7" s="117">
        <v>98453.36044135998</v>
      </c>
      <c r="G7" s="239"/>
      <c r="H7" s="119">
        <v>20.779908460156623</v>
      </c>
      <c r="I7" s="115">
        <v>21744.082399499952</v>
      </c>
      <c r="J7" s="240"/>
      <c r="K7" s="121">
        <v>3.662143156567004</v>
      </c>
    </row>
    <row r="8" spans="1:11" ht="16.5" customHeight="1">
      <c r="A8" s="131" t="s">
        <v>499</v>
      </c>
      <c r="B8" s="124">
        <v>14201.725638799999</v>
      </c>
      <c r="C8" s="124">
        <v>15570.5476504</v>
      </c>
      <c r="D8" s="124">
        <v>15882.78523922</v>
      </c>
      <c r="E8" s="129">
        <v>17980.87411647</v>
      </c>
      <c r="F8" s="127">
        <v>1368.8220116000011</v>
      </c>
      <c r="G8" s="241"/>
      <c r="H8" s="129">
        <v>9.638420332950908</v>
      </c>
      <c r="I8" s="125">
        <v>2098.08887725</v>
      </c>
      <c r="J8" s="126"/>
      <c r="K8" s="130">
        <v>13.209829671870807</v>
      </c>
    </row>
    <row r="9" spans="1:11" ht="16.5" customHeight="1">
      <c r="A9" s="131" t="s">
        <v>500</v>
      </c>
      <c r="B9" s="124">
        <v>6594.9228</v>
      </c>
      <c r="C9" s="124">
        <v>6249.48249</v>
      </c>
      <c r="D9" s="124">
        <v>5469.26712</v>
      </c>
      <c r="E9" s="129">
        <v>4468.219360000001</v>
      </c>
      <c r="F9" s="127">
        <v>-345.44030999999995</v>
      </c>
      <c r="G9" s="241"/>
      <c r="H9" s="129">
        <v>-5.2379735210850376</v>
      </c>
      <c r="I9" s="125">
        <v>-1001.0477599999995</v>
      </c>
      <c r="J9" s="126"/>
      <c r="K9" s="130">
        <v>-18.303142597284577</v>
      </c>
    </row>
    <row r="10" spans="1:11" ht="16.5" customHeight="1">
      <c r="A10" s="131" t="s">
        <v>501</v>
      </c>
      <c r="B10" s="124">
        <v>0</v>
      </c>
      <c r="C10" s="124">
        <v>0</v>
      </c>
      <c r="D10" s="124">
        <v>0</v>
      </c>
      <c r="E10" s="124">
        <v>0</v>
      </c>
      <c r="F10" s="127">
        <v>0</v>
      </c>
      <c r="G10" s="241"/>
      <c r="H10" s="129"/>
      <c r="I10" s="125">
        <v>0</v>
      </c>
      <c r="J10" s="126"/>
      <c r="K10" s="130"/>
    </row>
    <row r="11" spans="1:11" ht="16.5" customHeight="1">
      <c r="A11" s="131" t="s">
        <v>502</v>
      </c>
      <c r="B11" s="124">
        <v>452994.4687364001</v>
      </c>
      <c r="C11" s="124">
        <v>550424.44747616</v>
      </c>
      <c r="D11" s="124">
        <v>572400.8805513401</v>
      </c>
      <c r="E11" s="129">
        <v>593047.92183359</v>
      </c>
      <c r="F11" s="127">
        <v>97429.97873975994</v>
      </c>
      <c r="G11" s="241"/>
      <c r="H11" s="129">
        <v>21.507984194936157</v>
      </c>
      <c r="I11" s="125">
        <v>20647.041282249964</v>
      </c>
      <c r="J11" s="126"/>
      <c r="K11" s="130">
        <v>3.607094605158994</v>
      </c>
    </row>
    <row r="12" spans="1:11" ht="16.5" customHeight="1">
      <c r="A12" s="113" t="s">
        <v>503</v>
      </c>
      <c r="B12" s="114">
        <v>15716.750488190002</v>
      </c>
      <c r="C12" s="114">
        <v>23670.57448819</v>
      </c>
      <c r="D12" s="114">
        <v>23332.6427141</v>
      </c>
      <c r="E12" s="119">
        <v>21997.94947425</v>
      </c>
      <c r="F12" s="117">
        <v>7953.823999999997</v>
      </c>
      <c r="G12" s="239"/>
      <c r="H12" s="119">
        <v>50.607305918463986</v>
      </c>
      <c r="I12" s="115">
        <v>-1334.6932398499994</v>
      </c>
      <c r="J12" s="116"/>
      <c r="K12" s="121">
        <v>-5.720283193825445</v>
      </c>
    </row>
    <row r="13" spans="1:11" ht="16.5" customHeight="1">
      <c r="A13" s="131" t="s">
        <v>504</v>
      </c>
      <c r="B13" s="124">
        <v>12968.932488190001</v>
      </c>
      <c r="C13" s="124">
        <v>21468.93248819</v>
      </c>
      <c r="D13" s="124">
        <v>22048.5747141</v>
      </c>
      <c r="E13" s="129">
        <v>21468.93247425</v>
      </c>
      <c r="F13" s="127">
        <v>8499.999999999998</v>
      </c>
      <c r="G13" s="241"/>
      <c r="H13" s="129">
        <v>65.54124641901265</v>
      </c>
      <c r="I13" s="125">
        <v>-579.6422398499999</v>
      </c>
      <c r="J13" s="126"/>
      <c r="K13" s="130">
        <v>-2.6289329236293915</v>
      </c>
    </row>
    <row r="14" spans="1:11" ht="16.5" customHeight="1">
      <c r="A14" s="131" t="s">
        <v>505</v>
      </c>
      <c r="B14" s="124">
        <v>319.2</v>
      </c>
      <c r="C14" s="124">
        <v>319.2</v>
      </c>
      <c r="D14" s="124">
        <v>0</v>
      </c>
      <c r="E14" s="129">
        <v>0</v>
      </c>
      <c r="F14" s="127">
        <v>0</v>
      </c>
      <c r="G14" s="241"/>
      <c r="H14" s="129">
        <v>0</v>
      </c>
      <c r="I14" s="125">
        <v>0</v>
      </c>
      <c r="J14" s="126"/>
      <c r="K14" s="130"/>
    </row>
    <row r="15" spans="1:11" ht="16.5" customHeight="1">
      <c r="A15" s="131" t="s">
        <v>506</v>
      </c>
      <c r="B15" s="124">
        <v>2428.618</v>
      </c>
      <c r="C15" s="124">
        <v>1882.442</v>
      </c>
      <c r="D15" s="124">
        <v>1284.068</v>
      </c>
      <c r="E15" s="129">
        <v>529.017</v>
      </c>
      <c r="F15" s="127">
        <v>-546.1759999999999</v>
      </c>
      <c r="G15" s="241"/>
      <c r="H15" s="129">
        <v>-22.489168737117158</v>
      </c>
      <c r="I15" s="125">
        <v>-755.0509999999999</v>
      </c>
      <c r="J15" s="126"/>
      <c r="K15" s="130">
        <v>-58.80148091845603</v>
      </c>
    </row>
    <row r="16" spans="1:11" ht="16.5" customHeight="1">
      <c r="A16" s="131" t="s">
        <v>507</v>
      </c>
      <c r="B16" s="124">
        <v>0</v>
      </c>
      <c r="C16" s="124">
        <v>0</v>
      </c>
      <c r="D16" s="124">
        <v>0</v>
      </c>
      <c r="E16" s="129">
        <v>0</v>
      </c>
      <c r="F16" s="127">
        <v>0</v>
      </c>
      <c r="G16" s="241"/>
      <c r="H16" s="129"/>
      <c r="I16" s="125">
        <v>0</v>
      </c>
      <c r="J16" s="126"/>
      <c r="K16" s="130"/>
    </row>
    <row r="17" spans="1:11" ht="16.5" customHeight="1">
      <c r="A17" s="180" t="s">
        <v>508</v>
      </c>
      <c r="B17" s="114">
        <v>31</v>
      </c>
      <c r="C17" s="114">
        <v>31</v>
      </c>
      <c r="D17" s="114">
        <v>31</v>
      </c>
      <c r="E17" s="119">
        <v>31</v>
      </c>
      <c r="F17" s="117">
        <v>0</v>
      </c>
      <c r="G17" s="239"/>
      <c r="H17" s="119">
        <v>0</v>
      </c>
      <c r="I17" s="115">
        <v>0</v>
      </c>
      <c r="J17" s="116"/>
      <c r="K17" s="121">
        <v>0</v>
      </c>
    </row>
    <row r="18" spans="1:11" ht="16.5" customHeight="1">
      <c r="A18" s="113" t="s">
        <v>509</v>
      </c>
      <c r="B18" s="114">
        <v>249.86490468000005</v>
      </c>
      <c r="C18" s="114">
        <v>249.86490468000005</v>
      </c>
      <c r="D18" s="114">
        <v>506.99356987000004</v>
      </c>
      <c r="E18" s="119">
        <v>1807.8865608199999</v>
      </c>
      <c r="F18" s="117">
        <v>0</v>
      </c>
      <c r="G18" s="239"/>
      <c r="H18" s="119">
        <v>0</v>
      </c>
      <c r="I18" s="115">
        <v>1300.8929909499998</v>
      </c>
      <c r="J18" s="116"/>
      <c r="K18" s="121">
        <v>256.5896429975564</v>
      </c>
    </row>
    <row r="19" spans="1:11" ht="16.5" customHeight="1">
      <c r="A19" s="131" t="s">
        <v>510</v>
      </c>
      <c r="B19" s="124">
        <v>233.86490468000005</v>
      </c>
      <c r="C19" s="124">
        <v>233.86490468000005</v>
      </c>
      <c r="D19" s="125">
        <v>490.99356987000004</v>
      </c>
      <c r="E19" s="126">
        <v>1791.8865608199999</v>
      </c>
      <c r="F19" s="127">
        <v>0</v>
      </c>
      <c r="G19" s="241"/>
      <c r="H19" s="129">
        <v>0</v>
      </c>
      <c r="I19" s="125">
        <v>1300.8929909499998</v>
      </c>
      <c r="J19" s="126"/>
      <c r="K19" s="130">
        <v>264.951125794669</v>
      </c>
    </row>
    <row r="20" spans="1:11" ht="16.5" customHeight="1">
      <c r="A20" s="131" t="s">
        <v>511</v>
      </c>
      <c r="B20" s="124">
        <v>16</v>
      </c>
      <c r="C20" s="124">
        <v>16</v>
      </c>
      <c r="D20" s="125">
        <v>16</v>
      </c>
      <c r="E20" s="126">
        <v>16</v>
      </c>
      <c r="F20" s="127">
        <v>0</v>
      </c>
      <c r="G20" s="241"/>
      <c r="H20" s="129">
        <v>0</v>
      </c>
      <c r="I20" s="125">
        <v>0</v>
      </c>
      <c r="J20" s="126"/>
      <c r="K20" s="130">
        <v>0</v>
      </c>
    </row>
    <row r="21" spans="1:11" ht="16.5" customHeight="1">
      <c r="A21" s="113" t="s">
        <v>512</v>
      </c>
      <c r="B21" s="114">
        <v>2757.62425603</v>
      </c>
      <c r="C21" s="114">
        <v>1302.1707266300002</v>
      </c>
      <c r="D21" s="114">
        <v>1932.98868759</v>
      </c>
      <c r="E21" s="119">
        <v>2275.36250541</v>
      </c>
      <c r="F21" s="117">
        <v>-1455.4535294</v>
      </c>
      <c r="G21" s="239"/>
      <c r="H21" s="119">
        <v>-52.77925468697959</v>
      </c>
      <c r="I21" s="115">
        <v>342.3738178199999</v>
      </c>
      <c r="J21" s="116"/>
      <c r="K21" s="121">
        <v>17.712148033668146</v>
      </c>
    </row>
    <row r="22" spans="1:11" ht="16.5" customHeight="1">
      <c r="A22" s="131" t="s">
        <v>513</v>
      </c>
      <c r="B22" s="124">
        <v>2757.62425603</v>
      </c>
      <c r="C22" s="124">
        <v>1302.1707266300002</v>
      </c>
      <c r="D22" s="124">
        <v>1932.98868759</v>
      </c>
      <c r="E22" s="129">
        <v>2275.36250541</v>
      </c>
      <c r="F22" s="127">
        <v>-1455.4535294</v>
      </c>
      <c r="G22" s="241"/>
      <c r="H22" s="129">
        <v>-52.77925468697959</v>
      </c>
      <c r="I22" s="125">
        <v>342.3738178199999</v>
      </c>
      <c r="J22" s="126"/>
      <c r="K22" s="130">
        <v>17.712148033668146</v>
      </c>
    </row>
    <row r="23" spans="1:11" ht="16.5" customHeight="1">
      <c r="A23" s="131" t="s">
        <v>761</v>
      </c>
      <c r="B23" s="124">
        <v>0</v>
      </c>
      <c r="C23" s="124">
        <v>0</v>
      </c>
      <c r="D23" s="124">
        <v>0</v>
      </c>
      <c r="E23" s="129">
        <v>0</v>
      </c>
      <c r="F23" s="127">
        <v>0</v>
      </c>
      <c r="G23" s="241"/>
      <c r="H23" s="129"/>
      <c r="I23" s="125">
        <v>0</v>
      </c>
      <c r="J23" s="126"/>
      <c r="K23" s="130"/>
    </row>
    <row r="24" spans="1:11" ht="16.5" customHeight="1">
      <c r="A24" s="113" t="s">
        <v>514</v>
      </c>
      <c r="B24" s="114">
        <v>4587.00065529</v>
      </c>
      <c r="C24" s="114">
        <v>4364.65781855</v>
      </c>
      <c r="D24" s="114">
        <v>4125.40551419</v>
      </c>
      <c r="E24" s="119">
        <v>4833.786962610001</v>
      </c>
      <c r="F24" s="117">
        <v>-222.34283674000017</v>
      </c>
      <c r="G24" s="239"/>
      <c r="H24" s="119">
        <v>-4.847237954578909</v>
      </c>
      <c r="I24" s="115">
        <v>708.3814484200011</v>
      </c>
      <c r="J24" s="116"/>
      <c r="K24" s="121">
        <v>17.171195558434402</v>
      </c>
    </row>
    <row r="25" spans="1:11" ht="16.5" customHeight="1">
      <c r="A25" s="113" t="s">
        <v>515</v>
      </c>
      <c r="B25" s="114">
        <v>37764.50090466001</v>
      </c>
      <c r="C25" s="114">
        <v>41009.04682922999</v>
      </c>
      <c r="D25" s="114">
        <v>31598.61606679</v>
      </c>
      <c r="E25" s="119">
        <v>35145.83688355</v>
      </c>
      <c r="F25" s="117">
        <v>3244.545924569982</v>
      </c>
      <c r="G25" s="239"/>
      <c r="H25" s="119">
        <v>8.591523380015374</v>
      </c>
      <c r="I25" s="115">
        <v>3547.22081676</v>
      </c>
      <c r="J25" s="116"/>
      <c r="K25" s="121">
        <v>11.225873972651963</v>
      </c>
    </row>
    <row r="26" spans="1:11" ht="16.5" customHeight="1">
      <c r="A26" s="181" t="s">
        <v>516</v>
      </c>
      <c r="B26" s="242">
        <v>534897.8583840501</v>
      </c>
      <c r="C26" s="242">
        <v>642871.7923838402</v>
      </c>
      <c r="D26" s="242">
        <v>655280.5794631</v>
      </c>
      <c r="E26" s="243">
        <v>681588.8376967</v>
      </c>
      <c r="F26" s="244">
        <v>107973.93399979011</v>
      </c>
      <c r="G26" s="245"/>
      <c r="H26" s="243">
        <v>20.185897607813217</v>
      </c>
      <c r="I26" s="246">
        <v>26308.258233600063</v>
      </c>
      <c r="J26" s="247"/>
      <c r="K26" s="248">
        <v>4.014808168915303</v>
      </c>
    </row>
    <row r="27" spans="1:11" ht="16.5" customHeight="1">
      <c r="A27" s="113" t="s">
        <v>517</v>
      </c>
      <c r="B27" s="114">
        <v>354220.22007799</v>
      </c>
      <c r="C27" s="114">
        <v>374592.08834244</v>
      </c>
      <c r="D27" s="114">
        <v>436594.17847192</v>
      </c>
      <c r="E27" s="119">
        <v>415495.71014683007</v>
      </c>
      <c r="F27" s="117">
        <v>20371.86826445005</v>
      </c>
      <c r="G27" s="239"/>
      <c r="H27" s="119">
        <v>5.751187286814034</v>
      </c>
      <c r="I27" s="115">
        <v>-21098.468325089954</v>
      </c>
      <c r="J27" s="116"/>
      <c r="K27" s="121">
        <v>-4.8325125174446</v>
      </c>
    </row>
    <row r="28" spans="1:11" ht="16.5" customHeight="1">
      <c r="A28" s="131" t="s">
        <v>518</v>
      </c>
      <c r="B28" s="124">
        <v>195874.235903968</v>
      </c>
      <c r="C28" s="124">
        <v>226189.800663551</v>
      </c>
      <c r="D28" s="124">
        <v>227537.39173336106</v>
      </c>
      <c r="E28" s="129">
        <v>254818.84101182106</v>
      </c>
      <c r="F28" s="127">
        <v>30315.56475958301</v>
      </c>
      <c r="G28" s="241"/>
      <c r="H28" s="129">
        <v>15.477055785144678</v>
      </c>
      <c r="I28" s="125">
        <v>27281.44927846</v>
      </c>
      <c r="J28" s="126"/>
      <c r="K28" s="130">
        <v>11.989875189581884</v>
      </c>
    </row>
    <row r="29" spans="1:11" ht="16.5" customHeight="1">
      <c r="A29" s="131" t="s">
        <v>519</v>
      </c>
      <c r="B29" s="124">
        <v>34872.066018842</v>
      </c>
      <c r="C29" s="124">
        <v>31046.646240888997</v>
      </c>
      <c r="D29" s="124">
        <v>41129.87280457899</v>
      </c>
      <c r="E29" s="129">
        <v>38557.844787749</v>
      </c>
      <c r="F29" s="127">
        <v>-3825.419777953004</v>
      </c>
      <c r="G29" s="241"/>
      <c r="H29" s="129">
        <v>-10.96986847835761</v>
      </c>
      <c r="I29" s="125">
        <v>-2572.028016829987</v>
      </c>
      <c r="J29" s="126"/>
      <c r="K29" s="130">
        <v>-6.253430515213368</v>
      </c>
    </row>
    <row r="30" spans="1:11" ht="16.5" customHeight="1">
      <c r="A30" s="131" t="s">
        <v>520</v>
      </c>
      <c r="B30" s="124">
        <v>107355.67587310003</v>
      </c>
      <c r="C30" s="124">
        <v>94021.39620708</v>
      </c>
      <c r="D30" s="124">
        <v>143481.39134852</v>
      </c>
      <c r="E30" s="129">
        <v>96754.43774907001</v>
      </c>
      <c r="F30" s="127">
        <v>-13334.279666020026</v>
      </c>
      <c r="G30" s="241"/>
      <c r="H30" s="129">
        <v>-12.420656437189063</v>
      </c>
      <c r="I30" s="125">
        <v>-46726.95359944999</v>
      </c>
      <c r="J30" s="126"/>
      <c r="K30" s="130">
        <v>-32.56656013736932</v>
      </c>
    </row>
    <row r="31" spans="1:11" ht="16.5" customHeight="1">
      <c r="A31" s="131" t="s">
        <v>762</v>
      </c>
      <c r="B31" s="124">
        <v>6773.17581791</v>
      </c>
      <c r="C31" s="124">
        <v>7507.11799806</v>
      </c>
      <c r="D31" s="124">
        <v>8221.41105572</v>
      </c>
      <c r="E31" s="129">
        <v>8443.05914799</v>
      </c>
      <c r="F31" s="127">
        <v>733.9421801500002</v>
      </c>
      <c r="G31" s="241"/>
      <c r="H31" s="129">
        <v>10.83601252767233</v>
      </c>
      <c r="I31" s="125">
        <v>221.64809226999932</v>
      </c>
      <c r="J31" s="126"/>
      <c r="K31" s="130">
        <v>2.6959860146609373</v>
      </c>
    </row>
    <row r="32" spans="1:11" ht="16.5" customHeight="1">
      <c r="A32" s="131" t="s">
        <v>521</v>
      </c>
      <c r="B32" s="124">
        <v>3600.9698973900004</v>
      </c>
      <c r="C32" s="124">
        <v>4384.783865390001</v>
      </c>
      <c r="D32" s="124">
        <v>4511.1489249</v>
      </c>
      <c r="E32" s="129">
        <v>5035.234543979999</v>
      </c>
      <c r="F32" s="127">
        <v>783.8139680000004</v>
      </c>
      <c r="G32" s="241"/>
      <c r="H32" s="129">
        <v>21.766745913874825</v>
      </c>
      <c r="I32" s="125">
        <v>524.0856190799996</v>
      </c>
      <c r="J32" s="126"/>
      <c r="K32" s="130">
        <v>11.617564124013423</v>
      </c>
    </row>
    <row r="33" spans="1:11" ht="16.5" customHeight="1">
      <c r="A33" s="131" t="s">
        <v>522</v>
      </c>
      <c r="B33" s="124">
        <v>5744.096566779999</v>
      </c>
      <c r="C33" s="124">
        <v>11442.34336747</v>
      </c>
      <c r="D33" s="124">
        <v>11712.96260484</v>
      </c>
      <c r="E33" s="129">
        <v>11886.292906219996</v>
      </c>
      <c r="F33" s="127">
        <v>5698.246800690002</v>
      </c>
      <c r="G33" s="241"/>
      <c r="H33" s="129">
        <v>99.2017932575305</v>
      </c>
      <c r="I33" s="125">
        <v>173.33030137999594</v>
      </c>
      <c r="J33" s="126"/>
      <c r="K33" s="130">
        <v>1.4798160570270482</v>
      </c>
    </row>
    <row r="34" spans="1:11" ht="16.5" customHeight="1">
      <c r="A34" s="113" t="s">
        <v>523</v>
      </c>
      <c r="B34" s="114">
        <v>184.51521268998874</v>
      </c>
      <c r="C34" s="114">
        <v>82347.27606399005</v>
      </c>
      <c r="D34" s="114">
        <v>23500.847746380023</v>
      </c>
      <c r="E34" s="119">
        <v>81026.80225341996</v>
      </c>
      <c r="F34" s="117">
        <v>82162.76085130006</v>
      </c>
      <c r="G34" s="239"/>
      <c r="H34" s="119"/>
      <c r="I34" s="115">
        <v>57525.95450703993</v>
      </c>
      <c r="J34" s="116"/>
      <c r="K34" s="121"/>
    </row>
    <row r="35" spans="1:11" ht="16.5" customHeight="1">
      <c r="A35" s="113" t="s">
        <v>524</v>
      </c>
      <c r="B35" s="114">
        <v>8568.979752180001</v>
      </c>
      <c r="C35" s="114">
        <v>8283.668476929999</v>
      </c>
      <c r="D35" s="114">
        <v>7482.50040288</v>
      </c>
      <c r="E35" s="119">
        <v>6311.843280800002</v>
      </c>
      <c r="F35" s="117">
        <v>-285.3112752500019</v>
      </c>
      <c r="G35" s="239"/>
      <c r="H35" s="119">
        <v>-3.3295827916668492</v>
      </c>
      <c r="I35" s="115">
        <v>-1170.6571220799988</v>
      </c>
      <c r="J35" s="116"/>
      <c r="K35" s="121">
        <v>-15.645266408932168</v>
      </c>
    </row>
    <row r="36" spans="1:11" ht="16.5" customHeight="1">
      <c r="A36" s="131" t="s">
        <v>525</v>
      </c>
      <c r="B36" s="124">
        <v>65.71455218000031</v>
      </c>
      <c r="C36" s="124">
        <v>4.6600969300003054</v>
      </c>
      <c r="D36" s="124">
        <v>28.992662880000115</v>
      </c>
      <c r="E36" s="129">
        <v>7.80136080000019</v>
      </c>
      <c r="F36" s="127">
        <v>-61.054455250000004</v>
      </c>
      <c r="G36" s="241"/>
      <c r="H36" s="129">
        <v>-92.90857690510357</v>
      </c>
      <c r="I36" s="125">
        <v>-21.191302079999925</v>
      </c>
      <c r="J36" s="126"/>
      <c r="K36" s="130">
        <v>-73.09194801357219</v>
      </c>
    </row>
    <row r="37" spans="1:11" ht="16.5" customHeight="1">
      <c r="A37" s="131" t="s">
        <v>526</v>
      </c>
      <c r="B37" s="124">
        <v>0</v>
      </c>
      <c r="C37" s="124">
        <v>0</v>
      </c>
      <c r="D37" s="124">
        <v>0</v>
      </c>
      <c r="E37" s="129">
        <v>0</v>
      </c>
      <c r="F37" s="127">
        <v>0</v>
      </c>
      <c r="G37" s="241"/>
      <c r="H37" s="129"/>
      <c r="I37" s="125">
        <v>0</v>
      </c>
      <c r="J37" s="126"/>
      <c r="K37" s="130"/>
    </row>
    <row r="38" spans="1:11" ht="16.5" customHeight="1">
      <c r="A38" s="131" t="s">
        <v>527</v>
      </c>
      <c r="B38" s="124">
        <v>0</v>
      </c>
      <c r="C38" s="124">
        <v>0</v>
      </c>
      <c r="D38" s="124">
        <v>0</v>
      </c>
      <c r="E38" s="129">
        <v>0</v>
      </c>
      <c r="F38" s="127">
        <v>0</v>
      </c>
      <c r="G38" s="241"/>
      <c r="H38" s="129"/>
      <c r="I38" s="125">
        <v>0</v>
      </c>
      <c r="J38" s="126"/>
      <c r="K38" s="130"/>
    </row>
    <row r="39" spans="1:11" ht="16.5" customHeight="1">
      <c r="A39" s="131" t="s">
        <v>528</v>
      </c>
      <c r="B39" s="124">
        <v>0</v>
      </c>
      <c r="C39" s="124">
        <v>0</v>
      </c>
      <c r="D39" s="124">
        <v>0</v>
      </c>
      <c r="E39" s="129">
        <v>0</v>
      </c>
      <c r="F39" s="127">
        <v>0</v>
      </c>
      <c r="G39" s="241"/>
      <c r="H39" s="129"/>
      <c r="I39" s="125">
        <v>0</v>
      </c>
      <c r="J39" s="126"/>
      <c r="K39" s="130"/>
    </row>
    <row r="40" spans="1:11" ht="16.5" customHeight="1">
      <c r="A40" s="131" t="s">
        <v>529</v>
      </c>
      <c r="B40" s="124">
        <v>0</v>
      </c>
      <c r="C40" s="124">
        <v>0</v>
      </c>
      <c r="D40" s="124">
        <v>0</v>
      </c>
      <c r="E40" s="129">
        <v>0</v>
      </c>
      <c r="F40" s="127">
        <v>0</v>
      </c>
      <c r="G40" s="241"/>
      <c r="H40" s="129"/>
      <c r="I40" s="125">
        <v>0</v>
      </c>
      <c r="J40" s="136"/>
      <c r="K40" s="130"/>
    </row>
    <row r="41" spans="1:11" ht="16.5" customHeight="1">
      <c r="A41" s="131" t="s">
        <v>530</v>
      </c>
      <c r="B41" s="124">
        <v>8503.2652</v>
      </c>
      <c r="C41" s="124">
        <v>8279.00838</v>
      </c>
      <c r="D41" s="124">
        <v>7453.50774</v>
      </c>
      <c r="E41" s="129">
        <v>6304.0419200000015</v>
      </c>
      <c r="F41" s="127">
        <v>-224.25682000000052</v>
      </c>
      <c r="G41" s="241"/>
      <c r="H41" s="129">
        <v>-2.6373024329524677</v>
      </c>
      <c r="I41" s="125">
        <v>-1149.4658199999985</v>
      </c>
      <c r="J41" s="136"/>
      <c r="K41" s="130">
        <v>-15.421810241522586</v>
      </c>
    </row>
    <row r="42" spans="1:11" ht="16.5" customHeight="1">
      <c r="A42" s="131" t="s">
        <v>531</v>
      </c>
      <c r="B42" s="124">
        <v>0</v>
      </c>
      <c r="C42" s="124">
        <v>0</v>
      </c>
      <c r="D42" s="124">
        <v>0</v>
      </c>
      <c r="E42" s="129">
        <v>0</v>
      </c>
      <c r="F42" s="127">
        <v>0</v>
      </c>
      <c r="G42" s="241"/>
      <c r="H42" s="129"/>
      <c r="I42" s="125">
        <v>0</v>
      </c>
      <c r="J42" s="126"/>
      <c r="K42" s="130"/>
    </row>
    <row r="43" spans="1:11" ht="16.5" customHeight="1">
      <c r="A43" s="113" t="s">
        <v>532</v>
      </c>
      <c r="B43" s="114">
        <v>105822.57335585</v>
      </c>
      <c r="C43" s="114">
        <v>114363.86167958</v>
      </c>
      <c r="D43" s="114">
        <v>110775.1334171</v>
      </c>
      <c r="E43" s="119">
        <v>115473.20753756</v>
      </c>
      <c r="F43" s="117">
        <v>8541.288323729998</v>
      </c>
      <c r="G43" s="239"/>
      <c r="H43" s="119">
        <v>8.071329256951795</v>
      </c>
      <c r="I43" s="115">
        <v>4698.074120459991</v>
      </c>
      <c r="J43" s="223"/>
      <c r="K43" s="121">
        <v>4.241090915928217</v>
      </c>
    </row>
    <row r="44" spans="1:11" ht="16.5" customHeight="1" thickBot="1">
      <c r="A44" s="148" t="s">
        <v>533</v>
      </c>
      <c r="B44" s="149">
        <v>66101.56998533999</v>
      </c>
      <c r="C44" s="149">
        <v>63284.89782089001</v>
      </c>
      <c r="D44" s="149">
        <v>76927.91942485</v>
      </c>
      <c r="E44" s="153">
        <v>63281.274478239815</v>
      </c>
      <c r="F44" s="152">
        <v>-2816.6721644499776</v>
      </c>
      <c r="G44" s="249"/>
      <c r="H44" s="153">
        <v>-4.261127481653855</v>
      </c>
      <c r="I44" s="150">
        <v>-13646.644946610184</v>
      </c>
      <c r="J44" s="250"/>
      <c r="K44" s="154">
        <v>-17.739521682945597</v>
      </c>
    </row>
    <row r="45" spans="1:11" ht="16.5" customHeight="1" thickTop="1">
      <c r="A45" s="163" t="s">
        <v>491</v>
      </c>
      <c r="B45" s="96"/>
      <c r="C45" s="96"/>
      <c r="D45" s="182"/>
      <c r="E45" s="157"/>
      <c r="F45" s="157"/>
      <c r="G45" s="157"/>
      <c r="H45" s="157"/>
      <c r="I45" s="157"/>
      <c r="J45" s="157"/>
      <c r="K45" s="157"/>
    </row>
    <row r="46" spans="1:11" ht="16.5" customHeight="1">
      <c r="A46" s="251" t="s">
        <v>492</v>
      </c>
      <c r="B46" s="96"/>
      <c r="C46" s="96"/>
      <c r="D46" s="182"/>
      <c r="E46" s="157"/>
      <c r="F46" s="157"/>
      <c r="G46" s="157"/>
      <c r="H46" s="157"/>
      <c r="I46" s="157"/>
      <c r="J46" s="157"/>
      <c r="K46" s="157"/>
    </row>
    <row r="47" spans="1:13" ht="16.5" customHeight="1">
      <c r="A47" s="165" t="s">
        <v>534</v>
      </c>
      <c r="B47" s="168">
        <v>465222.1374230201</v>
      </c>
      <c r="C47" s="168">
        <v>563960.8091396301</v>
      </c>
      <c r="D47" s="170">
        <v>586270.43250768</v>
      </c>
      <c r="E47" s="170">
        <v>609185.17202926</v>
      </c>
      <c r="F47" s="170">
        <v>89759.83823522997</v>
      </c>
      <c r="G47" s="252" t="s">
        <v>464</v>
      </c>
      <c r="H47" s="168">
        <v>19.293973999696533</v>
      </c>
      <c r="I47" s="170">
        <v>21910.63225967994</v>
      </c>
      <c r="J47" s="252" t="s">
        <v>465</v>
      </c>
      <c r="K47" s="170">
        <v>3.7372910255699985</v>
      </c>
      <c r="M47" s="122"/>
    </row>
    <row r="48" spans="1:11" ht="16.5" customHeight="1">
      <c r="A48" s="165" t="s">
        <v>535</v>
      </c>
      <c r="B48" s="168">
        <v>-111001.91734502997</v>
      </c>
      <c r="C48" s="168">
        <v>-189368.72079718008</v>
      </c>
      <c r="D48" s="170">
        <v>-149676.25403579004</v>
      </c>
      <c r="E48" s="170">
        <v>-193689.46188257975</v>
      </c>
      <c r="F48" s="170">
        <v>-69387.96997077011</v>
      </c>
      <c r="G48" s="252" t="s">
        <v>464</v>
      </c>
      <c r="H48" s="168">
        <v>62.51060488900366</v>
      </c>
      <c r="I48" s="170">
        <v>-43009.10058488972</v>
      </c>
      <c r="J48" s="252" t="s">
        <v>465</v>
      </c>
      <c r="K48" s="170">
        <v>28.73475212347681</v>
      </c>
    </row>
    <row r="49" spans="1:11" ht="16.5" customHeight="1">
      <c r="A49" s="165" t="s">
        <v>536</v>
      </c>
      <c r="B49" s="168">
        <v>134159.64243653</v>
      </c>
      <c r="C49" s="168">
        <v>136639.71267124003</v>
      </c>
      <c r="D49" s="168">
        <v>156104.43677516</v>
      </c>
      <c r="E49" s="168">
        <v>143608.6451322498</v>
      </c>
      <c r="F49" s="170">
        <v>-6498.763246669972</v>
      </c>
      <c r="G49" s="252" t="s">
        <v>464</v>
      </c>
      <c r="H49" s="168">
        <v>-4.844052301156432</v>
      </c>
      <c r="I49" s="170">
        <v>-13499.898904810181</v>
      </c>
      <c r="J49" s="252" t="s">
        <v>465</v>
      </c>
      <c r="K49" s="170">
        <v>-8.647991808365015</v>
      </c>
    </row>
    <row r="50" spans="1:11" ht="16.5" customHeight="1">
      <c r="A50" s="253" t="s">
        <v>18</v>
      </c>
      <c r="B50" s="254" t="s">
        <v>382</v>
      </c>
      <c r="C50" s="254" t="s">
        <v>382</v>
      </c>
      <c r="D50" s="255" t="s">
        <v>382</v>
      </c>
      <c r="E50" s="255">
        <v>30000</v>
      </c>
      <c r="F50" s="255" t="s">
        <v>382</v>
      </c>
      <c r="G50" s="256"/>
      <c r="H50" s="254" t="s">
        <v>382</v>
      </c>
      <c r="I50" s="255">
        <v>30000</v>
      </c>
      <c r="J50" s="256"/>
      <c r="K50" s="255" t="s">
        <v>382</v>
      </c>
    </row>
    <row r="51" spans="1:11" ht="16.5" customHeight="1">
      <c r="A51" s="257" t="s">
        <v>763</v>
      </c>
      <c r="B51" s="183">
        <v>8978.833481380003</v>
      </c>
      <c r="C51" s="184" t="s">
        <v>489</v>
      </c>
      <c r="D51" s="168"/>
      <c r="E51" s="168"/>
      <c r="F51" s="170"/>
      <c r="G51" s="170"/>
      <c r="H51" s="168"/>
      <c r="I51" s="170"/>
      <c r="J51" s="170"/>
      <c r="K51" s="170"/>
    </row>
    <row r="52" spans="1:11" ht="16.5" customHeight="1">
      <c r="A52" s="257" t="s">
        <v>764</v>
      </c>
      <c r="B52" s="183">
        <v>1004.107261899992</v>
      </c>
      <c r="C52" s="165" t="s">
        <v>489</v>
      </c>
      <c r="D52" s="168"/>
      <c r="E52" s="168"/>
      <c r="F52" s="170"/>
      <c r="G52" s="170"/>
      <c r="H52" s="168"/>
      <c r="I52" s="170"/>
      <c r="J52" s="170"/>
      <c r="K52" s="170"/>
    </row>
    <row r="53" spans="1:11" ht="16.5" customHeight="1">
      <c r="A53" s="258"/>
      <c r="B53" s="96"/>
      <c r="C53" s="96"/>
      <c r="D53" s="97"/>
      <c r="E53" s="97"/>
      <c r="F53" s="96"/>
      <c r="G53" s="97"/>
      <c r="H53" s="96"/>
      <c r="I53" s="97"/>
      <c r="J53" s="97"/>
      <c r="K53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1.12" right="0.75" top="1" bottom="1" header="0.5" footer="0.5"/>
  <pageSetup fitToHeight="1" fitToWidth="1" horizontalDpi="1200" verticalDpi="1200" orientation="portrait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Q25" sqref="Q25"/>
    </sheetView>
  </sheetViews>
  <sheetFormatPr defaultColWidth="9.140625" defaultRowHeight="24.75" customHeight="1"/>
  <cols>
    <col min="1" max="1" width="6.28125" style="426" customWidth="1"/>
    <col min="2" max="2" width="34.28125" style="375" bestFit="1" customWidth="1"/>
    <col min="3" max="3" width="7.140625" style="375" customWidth="1"/>
    <col min="4" max="4" width="8.140625" style="375" bestFit="1" customWidth="1"/>
    <col min="5" max="5" width="8.28125" style="375" bestFit="1" customWidth="1"/>
    <col min="6" max="6" width="8.140625" style="375" bestFit="1" customWidth="1"/>
    <col min="7" max="7" width="8.7109375" style="375" bestFit="1" customWidth="1"/>
    <col min="8" max="8" width="8.28125" style="375" bestFit="1" customWidth="1"/>
    <col min="9" max="9" width="8.140625" style="375" bestFit="1" customWidth="1"/>
    <col min="10" max="13" width="7.140625" style="375" bestFit="1" customWidth="1"/>
    <col min="14" max="14" width="5.57421875" style="375" customWidth="1"/>
    <col min="15" max="16384" width="9.140625" style="375" customWidth="1"/>
  </cols>
  <sheetData>
    <row r="1" spans="1:13" ht="12.75">
      <c r="A1" s="1857" t="s">
        <v>337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  <c r="L1" s="1857"/>
      <c r="M1" s="1857"/>
    </row>
    <row r="2" spans="1:13" ht="12.75">
      <c r="A2" s="1857" t="s">
        <v>338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  <c r="M2" s="1857"/>
    </row>
    <row r="3" spans="1:13" ht="12.75">
      <c r="A3" s="1857" t="s">
        <v>339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</row>
    <row r="4" spans="1:13" ht="12.75">
      <c r="A4" s="1857" t="s">
        <v>299</v>
      </c>
      <c r="B4" s="1857"/>
      <c r="C4" s="1857"/>
      <c r="D4" s="1857"/>
      <c r="E4" s="1857"/>
      <c r="F4" s="1857"/>
      <c r="G4" s="1857"/>
      <c r="H4" s="1857"/>
      <c r="I4" s="1857"/>
      <c r="J4" s="1857"/>
      <c r="K4" s="1857"/>
      <c r="L4" s="1857"/>
      <c r="M4" s="1857"/>
    </row>
    <row r="5" spans="1:13" ht="12.75">
      <c r="A5" s="1857" t="s">
        <v>769</v>
      </c>
      <c r="B5" s="1857"/>
      <c r="C5" s="1857"/>
      <c r="D5" s="1857"/>
      <c r="E5" s="1857"/>
      <c r="F5" s="1857"/>
      <c r="G5" s="1857"/>
      <c r="H5" s="1857"/>
      <c r="I5" s="1857"/>
      <c r="J5" s="1857"/>
      <c r="K5" s="1857"/>
      <c r="L5" s="1857"/>
      <c r="M5" s="1857"/>
    </row>
    <row r="6" spans="1:13" ht="13.5" thickBo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</row>
    <row r="7" spans="1:13" ht="13.5" thickTop="1">
      <c r="A7" s="1858" t="s">
        <v>340</v>
      </c>
      <c r="B7" s="1841" t="s">
        <v>341</v>
      </c>
      <c r="C7" s="441" t="s">
        <v>342</v>
      </c>
      <c r="D7" s="68" t="s">
        <v>61</v>
      </c>
      <c r="E7" s="1843" t="s">
        <v>62</v>
      </c>
      <c r="F7" s="1844"/>
      <c r="G7" s="1845" t="s">
        <v>63</v>
      </c>
      <c r="H7" s="1845"/>
      <c r="I7" s="1844"/>
      <c r="J7" s="1846" t="s">
        <v>64</v>
      </c>
      <c r="K7" s="1847"/>
      <c r="L7" s="1847"/>
      <c r="M7" s="1848"/>
    </row>
    <row r="8" spans="1:13" ht="16.5" customHeight="1">
      <c r="A8" s="1859"/>
      <c r="B8" s="1842"/>
      <c r="C8" s="386" t="s">
        <v>343</v>
      </c>
      <c r="D8" s="376" t="s">
        <v>874</v>
      </c>
      <c r="E8" s="376" t="s">
        <v>65</v>
      </c>
      <c r="F8" s="376" t="str">
        <f>D8</f>
        <v>Feb/Mar</v>
      </c>
      <c r="G8" s="376" t="s">
        <v>66</v>
      </c>
      <c r="H8" s="376" t="str">
        <f>E8</f>
        <v>Jan/Feb</v>
      </c>
      <c r="I8" s="376" t="str">
        <f>D8</f>
        <v>Feb/Mar</v>
      </c>
      <c r="J8" s="1854" t="s">
        <v>344</v>
      </c>
      <c r="K8" s="1854" t="s">
        <v>345</v>
      </c>
      <c r="L8" s="1854" t="s">
        <v>346</v>
      </c>
      <c r="M8" s="1855" t="s">
        <v>347</v>
      </c>
    </row>
    <row r="9" spans="1:13" ht="12.75">
      <c r="A9" s="1860"/>
      <c r="B9" s="382">
        <v>1</v>
      </c>
      <c r="C9" s="385">
        <v>2</v>
      </c>
      <c r="D9" s="382">
        <v>3</v>
      </c>
      <c r="E9" s="382">
        <v>4</v>
      </c>
      <c r="F9" s="382">
        <v>5</v>
      </c>
      <c r="G9" s="384">
        <v>6</v>
      </c>
      <c r="H9" s="442">
        <v>7</v>
      </c>
      <c r="I9" s="442">
        <v>8</v>
      </c>
      <c r="J9" s="1842"/>
      <c r="K9" s="1842"/>
      <c r="L9" s="1842"/>
      <c r="M9" s="1856"/>
    </row>
    <row r="10" spans="1:13" ht="24.75" customHeight="1">
      <c r="A10" s="443"/>
      <c r="B10" s="444" t="s">
        <v>348</v>
      </c>
      <c r="C10" s="445">
        <v>100</v>
      </c>
      <c r="D10" s="446">
        <v>277.7</v>
      </c>
      <c r="E10" s="446">
        <v>324.5</v>
      </c>
      <c r="F10" s="446">
        <v>324.5</v>
      </c>
      <c r="G10" s="446">
        <v>346.5</v>
      </c>
      <c r="H10" s="446">
        <v>346.5</v>
      </c>
      <c r="I10" s="446">
        <v>346.5</v>
      </c>
      <c r="J10" s="447">
        <v>16.852718761253158</v>
      </c>
      <c r="K10" s="448">
        <v>0</v>
      </c>
      <c r="L10" s="448">
        <v>6.779661016949163</v>
      </c>
      <c r="M10" s="449">
        <v>0</v>
      </c>
    </row>
    <row r="11" spans="1:13" ht="24.75" customHeight="1">
      <c r="A11" s="450">
        <v>1</v>
      </c>
      <c r="B11" s="451" t="s">
        <v>349</v>
      </c>
      <c r="C11" s="452">
        <v>26.97</v>
      </c>
      <c r="D11" s="453">
        <v>187.3</v>
      </c>
      <c r="E11" s="454">
        <v>236.8</v>
      </c>
      <c r="F11" s="455">
        <v>236.8</v>
      </c>
      <c r="G11" s="454">
        <v>254.7</v>
      </c>
      <c r="H11" s="453">
        <v>254.7</v>
      </c>
      <c r="I11" s="453">
        <v>254.7</v>
      </c>
      <c r="J11" s="456">
        <v>26.42819006940738</v>
      </c>
      <c r="K11" s="456">
        <v>0</v>
      </c>
      <c r="L11" s="456">
        <v>7.5591216216216</v>
      </c>
      <c r="M11" s="457">
        <v>0</v>
      </c>
    </row>
    <row r="12" spans="1:13" ht="24.75" customHeight="1">
      <c r="A12" s="458"/>
      <c r="B12" s="459" t="s">
        <v>350</v>
      </c>
      <c r="C12" s="460">
        <v>9.8</v>
      </c>
      <c r="D12" s="461">
        <v>177.7</v>
      </c>
      <c r="E12" s="461">
        <v>217</v>
      </c>
      <c r="F12" s="462">
        <v>217</v>
      </c>
      <c r="G12" s="461">
        <v>234.2</v>
      </c>
      <c r="H12" s="463">
        <v>234.2</v>
      </c>
      <c r="I12" s="463">
        <v>234.2</v>
      </c>
      <c r="J12" s="464">
        <v>22.115925717501412</v>
      </c>
      <c r="K12" s="464">
        <v>0</v>
      </c>
      <c r="L12" s="464">
        <v>7.926267281105993</v>
      </c>
      <c r="M12" s="465">
        <v>0</v>
      </c>
    </row>
    <row r="13" spans="1:13" ht="27.75" customHeight="1">
      <c r="A13" s="458"/>
      <c r="B13" s="459" t="s">
        <v>351</v>
      </c>
      <c r="C13" s="460">
        <v>17.17</v>
      </c>
      <c r="D13" s="461">
        <v>192.8</v>
      </c>
      <c r="E13" s="461">
        <v>248.2</v>
      </c>
      <c r="F13" s="462">
        <v>248.2</v>
      </c>
      <c r="G13" s="454">
        <v>266.3</v>
      </c>
      <c r="H13" s="463">
        <v>266.3</v>
      </c>
      <c r="I13" s="463">
        <v>266.3</v>
      </c>
      <c r="J13" s="464">
        <v>28.734439834024897</v>
      </c>
      <c r="K13" s="464">
        <v>0</v>
      </c>
      <c r="L13" s="464">
        <v>7.292506043513299</v>
      </c>
      <c r="M13" s="465">
        <v>0</v>
      </c>
    </row>
    <row r="14" spans="1:13" ht="18.75" customHeight="1">
      <c r="A14" s="450">
        <v>1.1</v>
      </c>
      <c r="B14" s="451" t="s">
        <v>352</v>
      </c>
      <c r="C14" s="466">
        <v>2.82</v>
      </c>
      <c r="D14" s="454">
        <v>236.5</v>
      </c>
      <c r="E14" s="454">
        <v>310.6</v>
      </c>
      <c r="F14" s="467">
        <v>310.6</v>
      </c>
      <c r="G14" s="461">
        <v>340.7</v>
      </c>
      <c r="H14" s="463">
        <v>340.7</v>
      </c>
      <c r="I14" s="463">
        <v>340.7</v>
      </c>
      <c r="J14" s="456">
        <v>31.331923890063422</v>
      </c>
      <c r="K14" s="456">
        <v>0</v>
      </c>
      <c r="L14" s="456">
        <v>9.690920798454599</v>
      </c>
      <c r="M14" s="457">
        <v>0</v>
      </c>
    </row>
    <row r="15" spans="1:13" ht="24.75" customHeight="1">
      <c r="A15" s="450"/>
      <c r="B15" s="459" t="s">
        <v>350</v>
      </c>
      <c r="C15" s="468">
        <v>0.31</v>
      </c>
      <c r="D15" s="461">
        <v>215.4</v>
      </c>
      <c r="E15" s="461">
        <v>262.2</v>
      </c>
      <c r="F15" s="462">
        <v>262.2</v>
      </c>
      <c r="G15" s="454">
        <v>281.4</v>
      </c>
      <c r="H15" s="463">
        <v>281.4</v>
      </c>
      <c r="I15" s="463">
        <v>281.4</v>
      </c>
      <c r="J15" s="464">
        <v>21.72701949860722</v>
      </c>
      <c r="K15" s="464">
        <v>0</v>
      </c>
      <c r="L15" s="464">
        <v>7.322654462242568</v>
      </c>
      <c r="M15" s="465">
        <v>0</v>
      </c>
    </row>
    <row r="16" spans="1:13" ht="24.75" customHeight="1">
      <c r="A16" s="450"/>
      <c r="B16" s="459" t="s">
        <v>351</v>
      </c>
      <c r="C16" s="468">
        <v>2.51</v>
      </c>
      <c r="D16" s="461">
        <v>239.1</v>
      </c>
      <c r="E16" s="461">
        <v>316.5</v>
      </c>
      <c r="F16" s="462">
        <v>316.5</v>
      </c>
      <c r="G16" s="461">
        <v>347.9</v>
      </c>
      <c r="H16" s="463">
        <v>347.9</v>
      </c>
      <c r="I16" s="463">
        <v>347.9</v>
      </c>
      <c r="J16" s="464">
        <v>32.37139272271017</v>
      </c>
      <c r="K16" s="464">
        <v>0</v>
      </c>
      <c r="L16" s="464">
        <v>9.921011058451796</v>
      </c>
      <c r="M16" s="465">
        <v>0</v>
      </c>
    </row>
    <row r="17" spans="1:13" ht="24.75" customHeight="1">
      <c r="A17" s="450">
        <v>1.2</v>
      </c>
      <c r="B17" s="451" t="s">
        <v>353</v>
      </c>
      <c r="C17" s="466">
        <v>1.14</v>
      </c>
      <c r="D17" s="454">
        <v>210</v>
      </c>
      <c r="E17" s="454">
        <v>268</v>
      </c>
      <c r="F17" s="467">
        <v>268</v>
      </c>
      <c r="G17" s="461">
        <v>288.1</v>
      </c>
      <c r="H17" s="463">
        <v>288.1</v>
      </c>
      <c r="I17" s="463">
        <v>288.1</v>
      </c>
      <c r="J17" s="456">
        <v>27.619047619047606</v>
      </c>
      <c r="K17" s="456">
        <v>0</v>
      </c>
      <c r="L17" s="456">
        <v>7.500000000000014</v>
      </c>
      <c r="M17" s="457">
        <v>0</v>
      </c>
    </row>
    <row r="18" spans="1:13" ht="24.75" customHeight="1">
      <c r="A18" s="450"/>
      <c r="B18" s="459" t="s">
        <v>350</v>
      </c>
      <c r="C18" s="468">
        <v>0.19</v>
      </c>
      <c r="D18" s="461">
        <v>187.3</v>
      </c>
      <c r="E18" s="461">
        <v>216.8</v>
      </c>
      <c r="F18" s="462">
        <v>216.8</v>
      </c>
      <c r="G18" s="454">
        <v>231.4</v>
      </c>
      <c r="H18" s="463">
        <v>231.4</v>
      </c>
      <c r="I18" s="463">
        <v>231.4</v>
      </c>
      <c r="J18" s="464">
        <v>15.750133475707415</v>
      </c>
      <c r="K18" s="464">
        <v>0</v>
      </c>
      <c r="L18" s="464">
        <v>6.73431734317343</v>
      </c>
      <c r="M18" s="465">
        <v>0</v>
      </c>
    </row>
    <row r="19" spans="1:13" ht="24.75" customHeight="1">
      <c r="A19" s="450"/>
      <c r="B19" s="459" t="s">
        <v>351</v>
      </c>
      <c r="C19" s="468">
        <v>0.95</v>
      </c>
      <c r="D19" s="461">
        <v>214.5</v>
      </c>
      <c r="E19" s="461">
        <v>278.2</v>
      </c>
      <c r="F19" s="462">
        <v>278.2</v>
      </c>
      <c r="G19" s="461">
        <v>299.4</v>
      </c>
      <c r="H19" s="463">
        <v>299.4</v>
      </c>
      <c r="I19" s="463">
        <v>299.4</v>
      </c>
      <c r="J19" s="464">
        <v>29.69696969696969</v>
      </c>
      <c r="K19" s="464">
        <v>0</v>
      </c>
      <c r="L19" s="464">
        <v>7.620416966211366</v>
      </c>
      <c r="M19" s="465">
        <v>0</v>
      </c>
    </row>
    <row r="20" spans="1:13" ht="24.75" customHeight="1">
      <c r="A20" s="450">
        <v>1.3</v>
      </c>
      <c r="B20" s="451" t="s">
        <v>354</v>
      </c>
      <c r="C20" s="466">
        <v>0.55</v>
      </c>
      <c r="D20" s="454">
        <v>290.6</v>
      </c>
      <c r="E20" s="454">
        <v>429.1</v>
      </c>
      <c r="F20" s="467">
        <v>429.1</v>
      </c>
      <c r="G20" s="461">
        <v>447.5</v>
      </c>
      <c r="H20" s="463">
        <v>447.5</v>
      </c>
      <c r="I20" s="463">
        <v>447.5</v>
      </c>
      <c r="J20" s="456">
        <v>47.66001376462492</v>
      </c>
      <c r="K20" s="456">
        <v>0</v>
      </c>
      <c r="L20" s="456">
        <v>4.2880447448147265</v>
      </c>
      <c r="M20" s="457">
        <v>0</v>
      </c>
    </row>
    <row r="21" spans="1:13" ht="24.75" customHeight="1">
      <c r="A21" s="450"/>
      <c r="B21" s="459" t="s">
        <v>350</v>
      </c>
      <c r="C21" s="468">
        <v>0.1</v>
      </c>
      <c r="D21" s="461">
        <v>250</v>
      </c>
      <c r="E21" s="461">
        <v>331</v>
      </c>
      <c r="F21" s="462">
        <v>331</v>
      </c>
      <c r="G21" s="454">
        <v>341.8</v>
      </c>
      <c r="H21" s="463">
        <v>341.8</v>
      </c>
      <c r="I21" s="463">
        <v>341.8</v>
      </c>
      <c r="J21" s="464">
        <v>32.400000000000006</v>
      </c>
      <c r="K21" s="464">
        <v>0</v>
      </c>
      <c r="L21" s="464">
        <v>3.262839879154072</v>
      </c>
      <c r="M21" s="465">
        <v>0</v>
      </c>
    </row>
    <row r="22" spans="1:13" ht="24.75" customHeight="1">
      <c r="A22" s="450"/>
      <c r="B22" s="459" t="s">
        <v>351</v>
      </c>
      <c r="C22" s="468">
        <v>0.45</v>
      </c>
      <c r="D22" s="461">
        <v>299.9</v>
      </c>
      <c r="E22" s="461">
        <v>451.6</v>
      </c>
      <c r="F22" s="462">
        <v>451.6</v>
      </c>
      <c r="G22" s="461">
        <v>471.7</v>
      </c>
      <c r="H22" s="463">
        <v>471.7</v>
      </c>
      <c r="I22" s="463">
        <v>471.7</v>
      </c>
      <c r="J22" s="464">
        <v>50.58352784261422</v>
      </c>
      <c r="K22" s="464">
        <v>0</v>
      </c>
      <c r="L22" s="464">
        <v>4.45084145261292</v>
      </c>
      <c r="M22" s="465">
        <v>0</v>
      </c>
    </row>
    <row r="23" spans="1:13" ht="24.75" customHeight="1">
      <c r="A23" s="450">
        <v>1.4</v>
      </c>
      <c r="B23" s="451" t="s">
        <v>355</v>
      </c>
      <c r="C23" s="466">
        <v>4.01</v>
      </c>
      <c r="D23" s="454">
        <v>227.9</v>
      </c>
      <c r="E23" s="454">
        <v>306.5</v>
      </c>
      <c r="F23" s="467">
        <v>306.5</v>
      </c>
      <c r="G23" s="461">
        <v>332.4</v>
      </c>
      <c r="H23" s="463">
        <v>332.4</v>
      </c>
      <c r="I23" s="463">
        <v>332.4</v>
      </c>
      <c r="J23" s="456">
        <v>34.488810881965776</v>
      </c>
      <c r="K23" s="456">
        <v>0</v>
      </c>
      <c r="L23" s="456">
        <v>8.450244698205552</v>
      </c>
      <c r="M23" s="457">
        <v>0</v>
      </c>
    </row>
    <row r="24" spans="1:13" ht="24.75" customHeight="1">
      <c r="A24" s="450"/>
      <c r="B24" s="459" t="s">
        <v>350</v>
      </c>
      <c r="C24" s="468">
        <v>0.17</v>
      </c>
      <c r="D24" s="461">
        <v>194.8</v>
      </c>
      <c r="E24" s="461">
        <v>237.4</v>
      </c>
      <c r="F24" s="462">
        <v>237.4</v>
      </c>
      <c r="G24" s="454">
        <v>259.3</v>
      </c>
      <c r="H24" s="463">
        <v>259.3</v>
      </c>
      <c r="I24" s="463">
        <v>259.3</v>
      </c>
      <c r="J24" s="464">
        <v>21.868583162217647</v>
      </c>
      <c r="K24" s="464">
        <v>0</v>
      </c>
      <c r="L24" s="464">
        <v>9.224936815501266</v>
      </c>
      <c r="M24" s="465">
        <v>0</v>
      </c>
    </row>
    <row r="25" spans="1:13" ht="24.75" customHeight="1">
      <c r="A25" s="450"/>
      <c r="B25" s="459" t="s">
        <v>351</v>
      </c>
      <c r="C25" s="468">
        <v>3.84</v>
      </c>
      <c r="D25" s="461">
        <v>229.4</v>
      </c>
      <c r="E25" s="461">
        <v>309.6</v>
      </c>
      <c r="F25" s="462">
        <v>309.6</v>
      </c>
      <c r="G25" s="461">
        <v>335.7</v>
      </c>
      <c r="H25" s="463">
        <v>335.7</v>
      </c>
      <c r="I25" s="463">
        <v>335.7</v>
      </c>
      <c r="J25" s="464">
        <v>34.960767218831734</v>
      </c>
      <c r="K25" s="464">
        <v>0</v>
      </c>
      <c r="L25" s="464">
        <v>8.430232558139522</v>
      </c>
      <c r="M25" s="465">
        <v>0</v>
      </c>
    </row>
    <row r="26" spans="1:13" s="426" customFormat="1" ht="24.75" customHeight="1">
      <c r="A26" s="450">
        <v>1.5</v>
      </c>
      <c r="B26" s="451" t="s">
        <v>356</v>
      </c>
      <c r="C26" s="466">
        <v>10.55</v>
      </c>
      <c r="D26" s="454">
        <v>207.8</v>
      </c>
      <c r="E26" s="454">
        <v>271.2</v>
      </c>
      <c r="F26" s="467">
        <v>271.2</v>
      </c>
      <c r="G26" s="461">
        <v>295.8</v>
      </c>
      <c r="H26" s="463">
        <v>295.8</v>
      </c>
      <c r="I26" s="463">
        <v>295.8</v>
      </c>
      <c r="J26" s="456">
        <v>30.510105871029822</v>
      </c>
      <c r="K26" s="456">
        <v>0</v>
      </c>
      <c r="L26" s="456">
        <v>9.070796460177007</v>
      </c>
      <c r="M26" s="457">
        <v>0</v>
      </c>
    </row>
    <row r="27" spans="1:13" ht="24.75" customHeight="1">
      <c r="A27" s="450"/>
      <c r="B27" s="459" t="s">
        <v>350</v>
      </c>
      <c r="C27" s="468">
        <v>6.8</v>
      </c>
      <c r="D27" s="461">
        <v>194.7</v>
      </c>
      <c r="E27" s="461">
        <v>246.1</v>
      </c>
      <c r="F27" s="462">
        <v>246.1</v>
      </c>
      <c r="G27" s="454">
        <v>268.9</v>
      </c>
      <c r="H27" s="463">
        <v>268.9</v>
      </c>
      <c r="I27" s="463">
        <v>268.9</v>
      </c>
      <c r="J27" s="464">
        <v>26.399589111453523</v>
      </c>
      <c r="K27" s="464">
        <v>0</v>
      </c>
      <c r="L27" s="464">
        <v>9.26452661519707</v>
      </c>
      <c r="M27" s="465">
        <v>0</v>
      </c>
    </row>
    <row r="28" spans="1:15" ht="24.75" customHeight="1">
      <c r="A28" s="450"/>
      <c r="B28" s="459" t="s">
        <v>351</v>
      </c>
      <c r="C28" s="468">
        <v>3.75</v>
      </c>
      <c r="D28" s="461">
        <v>231.6</v>
      </c>
      <c r="E28" s="461">
        <v>316.9</v>
      </c>
      <c r="F28" s="462">
        <v>316.9</v>
      </c>
      <c r="G28" s="461">
        <v>344.6</v>
      </c>
      <c r="H28" s="463">
        <v>344.6</v>
      </c>
      <c r="I28" s="463">
        <v>344.6</v>
      </c>
      <c r="J28" s="464">
        <v>36.83074265975819</v>
      </c>
      <c r="K28" s="464">
        <v>0</v>
      </c>
      <c r="L28" s="464">
        <v>8.74092773745663</v>
      </c>
      <c r="M28" s="465">
        <v>0</v>
      </c>
      <c r="O28" s="469"/>
    </row>
    <row r="29" spans="1:13" s="426" customFormat="1" ht="24.75" customHeight="1">
      <c r="A29" s="450">
        <v>1.6</v>
      </c>
      <c r="B29" s="451" t="s">
        <v>357</v>
      </c>
      <c r="C29" s="466">
        <v>7.9</v>
      </c>
      <c r="D29" s="454">
        <v>111.3</v>
      </c>
      <c r="E29" s="454">
        <v>111.3</v>
      </c>
      <c r="F29" s="467">
        <v>111.3</v>
      </c>
      <c r="G29" s="461">
        <v>111.3</v>
      </c>
      <c r="H29" s="463">
        <v>111.3</v>
      </c>
      <c r="I29" s="463">
        <v>111.3</v>
      </c>
      <c r="J29" s="456">
        <v>0</v>
      </c>
      <c r="K29" s="456">
        <v>0</v>
      </c>
      <c r="L29" s="456">
        <v>0</v>
      </c>
      <c r="M29" s="457">
        <v>0</v>
      </c>
    </row>
    <row r="30" spans="1:13" ht="24.75" customHeight="1">
      <c r="A30" s="450"/>
      <c r="B30" s="459" t="s">
        <v>350</v>
      </c>
      <c r="C30" s="468">
        <v>2.24</v>
      </c>
      <c r="D30" s="461">
        <v>115.3</v>
      </c>
      <c r="E30" s="461">
        <v>115.3</v>
      </c>
      <c r="F30" s="462">
        <v>115.3</v>
      </c>
      <c r="G30" s="454">
        <v>115.3</v>
      </c>
      <c r="H30" s="463">
        <v>115.3</v>
      </c>
      <c r="I30" s="463">
        <v>115.3</v>
      </c>
      <c r="J30" s="464">
        <v>0</v>
      </c>
      <c r="K30" s="464">
        <v>0</v>
      </c>
      <c r="L30" s="464">
        <v>0</v>
      </c>
      <c r="M30" s="465">
        <v>0</v>
      </c>
    </row>
    <row r="31" spans="1:13" ht="24.75" customHeight="1">
      <c r="A31" s="450"/>
      <c r="B31" s="459" t="s">
        <v>351</v>
      </c>
      <c r="C31" s="468">
        <v>5.66</v>
      </c>
      <c r="D31" s="461">
        <v>109.7</v>
      </c>
      <c r="E31" s="461">
        <v>109.7</v>
      </c>
      <c r="F31" s="462">
        <v>109.7</v>
      </c>
      <c r="G31" s="454">
        <v>109.7</v>
      </c>
      <c r="H31" s="463">
        <v>109.7</v>
      </c>
      <c r="I31" s="463">
        <v>109.7</v>
      </c>
      <c r="J31" s="464">
        <v>0</v>
      </c>
      <c r="K31" s="464">
        <v>0</v>
      </c>
      <c r="L31" s="464">
        <v>0</v>
      </c>
      <c r="M31" s="465">
        <v>0</v>
      </c>
    </row>
    <row r="32" spans="1:13" s="426" customFormat="1" ht="18.75" customHeight="1">
      <c r="A32" s="450">
        <v>2</v>
      </c>
      <c r="B32" s="451" t="s">
        <v>358</v>
      </c>
      <c r="C32" s="466">
        <v>73.03</v>
      </c>
      <c r="D32" s="470">
        <v>311</v>
      </c>
      <c r="E32" s="470">
        <v>356.9</v>
      </c>
      <c r="F32" s="471">
        <v>356.9</v>
      </c>
      <c r="G32" s="470">
        <v>380.4</v>
      </c>
      <c r="H32" s="470">
        <v>380.4</v>
      </c>
      <c r="I32" s="470">
        <v>380.4</v>
      </c>
      <c r="J32" s="472">
        <v>14.75884244372989</v>
      </c>
      <c r="K32" s="472">
        <v>0</v>
      </c>
      <c r="L32" s="472">
        <v>6.584477444662369</v>
      </c>
      <c r="M32" s="473">
        <v>0</v>
      </c>
    </row>
    <row r="33" spans="1:13" ht="18" customHeight="1">
      <c r="A33" s="450">
        <v>2.1</v>
      </c>
      <c r="B33" s="451" t="s">
        <v>359</v>
      </c>
      <c r="C33" s="466">
        <v>39.49</v>
      </c>
      <c r="D33" s="454">
        <v>360.2</v>
      </c>
      <c r="E33" s="454">
        <v>400.1</v>
      </c>
      <c r="F33" s="467">
        <v>400.1</v>
      </c>
      <c r="G33" s="461">
        <v>431.8</v>
      </c>
      <c r="H33" s="454">
        <v>431.8</v>
      </c>
      <c r="I33" s="454">
        <v>431.8</v>
      </c>
      <c r="J33" s="456">
        <v>11.077179344808457</v>
      </c>
      <c r="K33" s="456">
        <v>0</v>
      </c>
      <c r="L33" s="456">
        <v>7.923019245188698</v>
      </c>
      <c r="M33" s="474">
        <v>0</v>
      </c>
    </row>
    <row r="34" spans="1:13" ht="24.75" customHeight="1">
      <c r="A34" s="450"/>
      <c r="B34" s="459" t="s">
        <v>360</v>
      </c>
      <c r="C34" s="460">
        <v>20.49</v>
      </c>
      <c r="D34" s="461">
        <v>353.6</v>
      </c>
      <c r="E34" s="461">
        <v>384.4</v>
      </c>
      <c r="F34" s="462">
        <v>384.4</v>
      </c>
      <c r="G34" s="461">
        <v>430.5</v>
      </c>
      <c r="H34" s="463">
        <v>430.5</v>
      </c>
      <c r="I34" s="463">
        <v>430.5</v>
      </c>
      <c r="J34" s="464">
        <v>8.710407239818991</v>
      </c>
      <c r="K34" s="464">
        <v>0</v>
      </c>
      <c r="L34" s="464">
        <v>11.992715920915714</v>
      </c>
      <c r="M34" s="465">
        <v>0</v>
      </c>
    </row>
    <row r="35" spans="1:13" ht="24.75" customHeight="1">
      <c r="A35" s="450"/>
      <c r="B35" s="459" t="s">
        <v>361</v>
      </c>
      <c r="C35" s="460">
        <v>19</v>
      </c>
      <c r="D35" s="461">
        <v>367.2</v>
      </c>
      <c r="E35" s="461">
        <v>417</v>
      </c>
      <c r="F35" s="462">
        <v>417</v>
      </c>
      <c r="G35" s="461">
        <v>433.3</v>
      </c>
      <c r="H35" s="463">
        <v>433.3</v>
      </c>
      <c r="I35" s="463">
        <v>433.3</v>
      </c>
      <c r="J35" s="464">
        <v>13.562091503267965</v>
      </c>
      <c r="K35" s="464">
        <v>0</v>
      </c>
      <c r="L35" s="464">
        <v>3.9088729016786488</v>
      </c>
      <c r="M35" s="465">
        <v>0</v>
      </c>
    </row>
    <row r="36" spans="1:13" ht="24.75" customHeight="1">
      <c r="A36" s="450">
        <v>2.2</v>
      </c>
      <c r="B36" s="451" t="s">
        <v>362</v>
      </c>
      <c r="C36" s="466">
        <v>25.25</v>
      </c>
      <c r="D36" s="454">
        <v>248.3</v>
      </c>
      <c r="E36" s="454">
        <v>309.8</v>
      </c>
      <c r="F36" s="467">
        <v>309.8</v>
      </c>
      <c r="G36" s="461">
        <v>318.2</v>
      </c>
      <c r="H36" s="454">
        <v>318.2</v>
      </c>
      <c r="I36" s="454">
        <v>318.2</v>
      </c>
      <c r="J36" s="456">
        <v>24.76842529198551</v>
      </c>
      <c r="K36" s="456">
        <v>0</v>
      </c>
      <c r="L36" s="456">
        <v>2.7114267269205925</v>
      </c>
      <c r="M36" s="457">
        <v>0</v>
      </c>
    </row>
    <row r="37" spans="1:13" ht="24.75" customHeight="1">
      <c r="A37" s="450"/>
      <c r="B37" s="459" t="s">
        <v>363</v>
      </c>
      <c r="C37" s="460">
        <v>6.31</v>
      </c>
      <c r="D37" s="461">
        <v>233.3</v>
      </c>
      <c r="E37" s="461">
        <v>289</v>
      </c>
      <c r="F37" s="462">
        <v>289</v>
      </c>
      <c r="G37" s="454">
        <v>301.9</v>
      </c>
      <c r="H37" s="463">
        <v>301.9</v>
      </c>
      <c r="I37" s="463">
        <v>301.9</v>
      </c>
      <c r="J37" s="464">
        <v>23.87483926275182</v>
      </c>
      <c r="K37" s="464">
        <v>0</v>
      </c>
      <c r="L37" s="464">
        <v>4.46366782006919</v>
      </c>
      <c r="M37" s="465">
        <v>0</v>
      </c>
    </row>
    <row r="38" spans="1:13" ht="24.75" customHeight="1">
      <c r="A38" s="450"/>
      <c r="B38" s="459" t="s">
        <v>364</v>
      </c>
      <c r="C38" s="460">
        <v>6.31</v>
      </c>
      <c r="D38" s="461">
        <v>241.5</v>
      </c>
      <c r="E38" s="461">
        <v>306.8</v>
      </c>
      <c r="F38" s="462">
        <v>306.8</v>
      </c>
      <c r="G38" s="454">
        <v>314.5</v>
      </c>
      <c r="H38" s="463">
        <v>314.5</v>
      </c>
      <c r="I38" s="463">
        <v>314.5</v>
      </c>
      <c r="J38" s="464">
        <v>27.03933747412009</v>
      </c>
      <c r="K38" s="464">
        <v>0</v>
      </c>
      <c r="L38" s="464">
        <v>2.5097783572359873</v>
      </c>
      <c r="M38" s="465">
        <v>0</v>
      </c>
    </row>
    <row r="39" spans="1:13" ht="24.75" customHeight="1">
      <c r="A39" s="450"/>
      <c r="B39" s="459" t="s">
        <v>365</v>
      </c>
      <c r="C39" s="460">
        <v>6.31</v>
      </c>
      <c r="D39" s="461">
        <v>247.7</v>
      </c>
      <c r="E39" s="461">
        <v>307</v>
      </c>
      <c r="F39" s="462">
        <v>307</v>
      </c>
      <c r="G39" s="461">
        <v>315.9</v>
      </c>
      <c r="H39" s="463">
        <v>315.9</v>
      </c>
      <c r="I39" s="463">
        <v>315.9</v>
      </c>
      <c r="J39" s="464">
        <v>23.940250302785643</v>
      </c>
      <c r="K39" s="464">
        <v>0</v>
      </c>
      <c r="L39" s="464">
        <v>2.8990228013029196</v>
      </c>
      <c r="M39" s="465">
        <v>0</v>
      </c>
    </row>
    <row r="40" spans="1:13" ht="24.75" customHeight="1">
      <c r="A40" s="450"/>
      <c r="B40" s="459" t="s">
        <v>366</v>
      </c>
      <c r="C40" s="460">
        <v>6.32</v>
      </c>
      <c r="D40" s="461">
        <v>270.7</v>
      </c>
      <c r="E40" s="461">
        <v>336.2</v>
      </c>
      <c r="F40" s="462">
        <v>336.2</v>
      </c>
      <c r="G40" s="461">
        <v>340.4</v>
      </c>
      <c r="H40" s="463">
        <v>340.4</v>
      </c>
      <c r="I40" s="463">
        <v>340.4</v>
      </c>
      <c r="J40" s="464">
        <v>24.196527521241222</v>
      </c>
      <c r="K40" s="464">
        <v>0</v>
      </c>
      <c r="L40" s="464">
        <v>1.2492563950029734</v>
      </c>
      <c r="M40" s="465">
        <v>0</v>
      </c>
    </row>
    <row r="41" spans="1:13" ht="24.75" customHeight="1">
      <c r="A41" s="450">
        <v>2.3</v>
      </c>
      <c r="B41" s="451" t="s">
        <v>367</v>
      </c>
      <c r="C41" s="466">
        <v>8.29</v>
      </c>
      <c r="D41" s="454">
        <v>267.8</v>
      </c>
      <c r="E41" s="454">
        <v>294.5</v>
      </c>
      <c r="F41" s="467">
        <v>294.5</v>
      </c>
      <c r="G41" s="454">
        <v>325</v>
      </c>
      <c r="H41" s="454">
        <v>325</v>
      </c>
      <c r="I41" s="454">
        <v>325</v>
      </c>
      <c r="J41" s="456">
        <v>9.970126960418213</v>
      </c>
      <c r="K41" s="456">
        <v>0</v>
      </c>
      <c r="L41" s="456">
        <v>10.356536502546689</v>
      </c>
      <c r="M41" s="474">
        <v>0</v>
      </c>
    </row>
    <row r="42" spans="1:13" s="426" customFormat="1" ht="24.75" customHeight="1">
      <c r="A42" s="475"/>
      <c r="B42" s="451" t="s">
        <v>368</v>
      </c>
      <c r="C42" s="466">
        <v>2.76</v>
      </c>
      <c r="D42" s="454">
        <v>248.4</v>
      </c>
      <c r="E42" s="454">
        <v>272.7</v>
      </c>
      <c r="F42" s="467">
        <v>272.7</v>
      </c>
      <c r="G42" s="461">
        <v>302.8</v>
      </c>
      <c r="H42" s="463">
        <v>302.8</v>
      </c>
      <c r="I42" s="463">
        <v>302.8</v>
      </c>
      <c r="J42" s="456">
        <v>9.782608695652172</v>
      </c>
      <c r="K42" s="456">
        <v>0</v>
      </c>
      <c r="L42" s="456">
        <v>11.03777044371104</v>
      </c>
      <c r="M42" s="457">
        <v>0</v>
      </c>
    </row>
    <row r="43" spans="1:13" ht="24.75" customHeight="1">
      <c r="A43" s="475"/>
      <c r="B43" s="459" t="s">
        <v>364</v>
      </c>
      <c r="C43" s="460">
        <v>1.38</v>
      </c>
      <c r="D43" s="461">
        <v>239.7</v>
      </c>
      <c r="E43" s="461">
        <v>263.1</v>
      </c>
      <c r="F43" s="462">
        <v>263.1</v>
      </c>
      <c r="G43" s="461">
        <v>293.7</v>
      </c>
      <c r="H43" s="463">
        <v>293.7</v>
      </c>
      <c r="I43" s="463">
        <v>293.7</v>
      </c>
      <c r="J43" s="464">
        <v>9.762202753441812</v>
      </c>
      <c r="K43" s="464">
        <v>0</v>
      </c>
      <c r="L43" s="464">
        <v>11.630558722919034</v>
      </c>
      <c r="M43" s="465">
        <v>0</v>
      </c>
    </row>
    <row r="44" spans="1:13" ht="24.75" customHeight="1">
      <c r="A44" s="476"/>
      <c r="B44" s="459" t="s">
        <v>366</v>
      </c>
      <c r="C44" s="460">
        <v>1.38</v>
      </c>
      <c r="D44" s="461">
        <v>257.1</v>
      </c>
      <c r="E44" s="461">
        <v>282.3</v>
      </c>
      <c r="F44" s="462">
        <v>282.3</v>
      </c>
      <c r="G44" s="454">
        <v>311.9</v>
      </c>
      <c r="H44" s="463">
        <v>311.9</v>
      </c>
      <c r="I44" s="463">
        <v>311.9</v>
      </c>
      <c r="J44" s="464">
        <v>9.80163360560094</v>
      </c>
      <c r="K44" s="464">
        <v>0</v>
      </c>
      <c r="L44" s="464">
        <v>10.485299326957119</v>
      </c>
      <c r="M44" s="465">
        <v>0</v>
      </c>
    </row>
    <row r="45" spans="1:13" ht="24.75" customHeight="1">
      <c r="A45" s="475"/>
      <c r="B45" s="451" t="s">
        <v>369</v>
      </c>
      <c r="C45" s="466">
        <v>2.76</v>
      </c>
      <c r="D45" s="454">
        <v>243.6</v>
      </c>
      <c r="E45" s="454">
        <v>257.1</v>
      </c>
      <c r="F45" s="467">
        <v>257.1</v>
      </c>
      <c r="G45" s="461">
        <v>285.9</v>
      </c>
      <c r="H45" s="463">
        <v>285.9</v>
      </c>
      <c r="I45" s="463">
        <v>285.9</v>
      </c>
      <c r="J45" s="456">
        <v>5.541871921182278</v>
      </c>
      <c r="K45" s="456">
        <v>0</v>
      </c>
      <c r="L45" s="456">
        <v>11.20186697782961</v>
      </c>
      <c r="M45" s="457">
        <v>0</v>
      </c>
    </row>
    <row r="46" spans="1:13" ht="24.75" customHeight="1">
      <c r="A46" s="475"/>
      <c r="B46" s="459" t="s">
        <v>364</v>
      </c>
      <c r="C46" s="460">
        <v>1.38</v>
      </c>
      <c r="D46" s="461">
        <v>235.1</v>
      </c>
      <c r="E46" s="461">
        <v>247.8</v>
      </c>
      <c r="F46" s="462">
        <v>247.8</v>
      </c>
      <c r="G46" s="461">
        <v>279.1</v>
      </c>
      <c r="H46" s="463">
        <v>279.1</v>
      </c>
      <c r="I46" s="463">
        <v>279.1</v>
      </c>
      <c r="J46" s="464">
        <v>5.401956614206725</v>
      </c>
      <c r="K46" s="464">
        <v>0</v>
      </c>
      <c r="L46" s="464">
        <v>12.631154156577892</v>
      </c>
      <c r="M46" s="465">
        <v>0</v>
      </c>
    </row>
    <row r="47" spans="1:13" ht="24.75" customHeight="1">
      <c r="A47" s="475"/>
      <c r="B47" s="459" t="s">
        <v>366</v>
      </c>
      <c r="C47" s="460">
        <v>1.38</v>
      </c>
      <c r="D47" s="461">
        <v>252.2</v>
      </c>
      <c r="E47" s="461">
        <v>266.3</v>
      </c>
      <c r="F47" s="462">
        <v>266.3</v>
      </c>
      <c r="G47" s="477">
        <v>292.6</v>
      </c>
      <c r="H47" s="463">
        <v>292.6</v>
      </c>
      <c r="I47" s="463">
        <v>292.6</v>
      </c>
      <c r="J47" s="464">
        <v>5.590800951625695</v>
      </c>
      <c r="K47" s="464">
        <v>0</v>
      </c>
      <c r="L47" s="464">
        <v>9.87607960946302</v>
      </c>
      <c r="M47" s="465">
        <v>0</v>
      </c>
    </row>
    <row r="48" spans="1:13" ht="24.75" customHeight="1">
      <c r="A48" s="475"/>
      <c r="B48" s="451" t="s">
        <v>370</v>
      </c>
      <c r="C48" s="466">
        <v>2.77</v>
      </c>
      <c r="D48" s="454">
        <v>311.3</v>
      </c>
      <c r="E48" s="454">
        <v>353.4</v>
      </c>
      <c r="F48" s="467">
        <v>353.4</v>
      </c>
      <c r="G48" s="477">
        <v>386</v>
      </c>
      <c r="H48" s="463">
        <v>386</v>
      </c>
      <c r="I48" s="463">
        <v>386</v>
      </c>
      <c r="J48" s="456">
        <v>13.52393189849019</v>
      </c>
      <c r="K48" s="456">
        <v>0</v>
      </c>
      <c r="L48" s="456">
        <v>9.224674589700072</v>
      </c>
      <c r="M48" s="457">
        <v>0</v>
      </c>
    </row>
    <row r="49" spans="1:13" ht="24.75" customHeight="1">
      <c r="A49" s="475"/>
      <c r="B49" s="459" t="s">
        <v>360</v>
      </c>
      <c r="C49" s="460">
        <v>1.38</v>
      </c>
      <c r="D49" s="461">
        <v>314.5</v>
      </c>
      <c r="E49" s="461">
        <v>357.2</v>
      </c>
      <c r="F49" s="462">
        <v>357.2</v>
      </c>
      <c r="G49" s="477">
        <v>396.4</v>
      </c>
      <c r="H49" s="463">
        <v>396.4</v>
      </c>
      <c r="I49" s="463">
        <v>396.4</v>
      </c>
      <c r="J49" s="464">
        <v>13.577106518282989</v>
      </c>
      <c r="K49" s="464">
        <v>0</v>
      </c>
      <c r="L49" s="464">
        <v>10.974244120940654</v>
      </c>
      <c r="M49" s="465">
        <v>0</v>
      </c>
    </row>
    <row r="50" spans="1:13" ht="24.75" customHeight="1" thickBot="1">
      <c r="A50" s="478"/>
      <c r="B50" s="479" t="s">
        <v>361</v>
      </c>
      <c r="C50" s="480">
        <v>1.39</v>
      </c>
      <c r="D50" s="481">
        <v>308.1</v>
      </c>
      <c r="E50" s="481">
        <v>349.7</v>
      </c>
      <c r="F50" s="482">
        <v>349.7</v>
      </c>
      <c r="G50" s="483">
        <v>375.8</v>
      </c>
      <c r="H50" s="484">
        <v>375.8</v>
      </c>
      <c r="I50" s="484">
        <v>375.8</v>
      </c>
      <c r="J50" s="485">
        <v>13.502109704641342</v>
      </c>
      <c r="K50" s="485">
        <v>0</v>
      </c>
      <c r="L50" s="485">
        <v>7.463540177294831</v>
      </c>
      <c r="M50" s="486">
        <v>0</v>
      </c>
    </row>
    <row r="51" spans="4:13" ht="12" customHeight="1" thickTop="1">
      <c r="D51" s="487"/>
      <c r="E51" s="487"/>
      <c r="F51" s="487"/>
      <c r="G51" s="487"/>
      <c r="H51" s="487"/>
      <c r="I51" s="487"/>
      <c r="J51" s="487"/>
      <c r="K51" s="487"/>
      <c r="L51" s="487"/>
      <c r="M51" s="487"/>
    </row>
    <row r="52" spans="4:13" ht="24.75" customHeight="1">
      <c r="D52" s="487"/>
      <c r="E52" s="487"/>
      <c r="F52" s="487"/>
      <c r="G52" s="487"/>
      <c r="H52" s="487"/>
      <c r="I52" s="487"/>
      <c r="J52" s="487"/>
      <c r="K52" s="487"/>
      <c r="L52" s="487"/>
      <c r="M52" s="487"/>
    </row>
    <row r="53" spans="4:13" ht="24.75" customHeight="1">
      <c r="D53" s="487"/>
      <c r="E53" s="487"/>
      <c r="F53" s="487"/>
      <c r="G53" s="487"/>
      <c r="H53" s="487"/>
      <c r="I53" s="487"/>
      <c r="J53" s="487"/>
      <c r="K53" s="487"/>
      <c r="L53" s="487"/>
      <c r="M53" s="487"/>
    </row>
    <row r="54" spans="4:13" ht="24.75" customHeight="1">
      <c r="D54" s="487"/>
      <c r="E54" s="487"/>
      <c r="F54" s="487"/>
      <c r="G54" s="487"/>
      <c r="H54" s="487"/>
      <c r="I54" s="487"/>
      <c r="J54" s="487"/>
      <c r="K54" s="487"/>
      <c r="L54" s="487"/>
      <c r="M54" s="487"/>
    </row>
    <row r="55" spans="4:13" ht="24.75" customHeight="1">
      <c r="D55" s="487"/>
      <c r="E55" s="487"/>
      <c r="F55" s="487"/>
      <c r="G55" s="487"/>
      <c r="H55" s="487"/>
      <c r="I55" s="487"/>
      <c r="J55" s="487"/>
      <c r="K55" s="487"/>
      <c r="L55" s="487"/>
      <c r="M55" s="487"/>
    </row>
    <row r="56" spans="4:13" ht="24.75" customHeight="1">
      <c r="D56" s="487"/>
      <c r="E56" s="487"/>
      <c r="F56" s="487"/>
      <c r="G56" s="487"/>
      <c r="H56" s="487"/>
      <c r="I56" s="487"/>
      <c r="J56" s="487"/>
      <c r="K56" s="487"/>
      <c r="L56" s="487"/>
      <c r="M56" s="487"/>
    </row>
    <row r="57" spans="4:13" ht="24.75" customHeight="1">
      <c r="D57" s="487"/>
      <c r="E57" s="487"/>
      <c r="F57" s="487"/>
      <c r="G57" s="487"/>
      <c r="H57" s="487"/>
      <c r="I57" s="487"/>
      <c r="J57" s="487"/>
      <c r="K57" s="487"/>
      <c r="L57" s="487"/>
      <c r="M57" s="487"/>
    </row>
    <row r="58" spans="4:13" ht="24.75" customHeight="1">
      <c r="D58" s="487"/>
      <c r="E58" s="487"/>
      <c r="F58" s="487"/>
      <c r="G58" s="487"/>
      <c r="H58" s="487"/>
      <c r="I58" s="487"/>
      <c r="J58" s="487"/>
      <c r="K58" s="487"/>
      <c r="L58" s="487"/>
      <c r="M58" s="487"/>
    </row>
    <row r="59" spans="4:13" ht="24.75" customHeight="1">
      <c r="D59" s="487"/>
      <c r="E59" s="487"/>
      <c r="F59" s="487"/>
      <c r="G59" s="487"/>
      <c r="H59" s="487"/>
      <c r="I59" s="487"/>
      <c r="J59" s="487"/>
      <c r="K59" s="487"/>
      <c r="L59" s="487"/>
      <c r="M59" s="487"/>
    </row>
    <row r="60" spans="4:13" ht="24.75" customHeight="1">
      <c r="D60" s="487"/>
      <c r="E60" s="487"/>
      <c r="F60" s="487"/>
      <c r="G60" s="487"/>
      <c r="H60" s="487"/>
      <c r="I60" s="487"/>
      <c r="J60" s="487"/>
      <c r="K60" s="487"/>
      <c r="L60" s="487"/>
      <c r="M60" s="487"/>
    </row>
    <row r="61" spans="4:13" ht="24.75" customHeight="1">
      <c r="D61" s="487"/>
      <c r="E61" s="487"/>
      <c r="F61" s="487"/>
      <c r="G61" s="487"/>
      <c r="H61" s="487"/>
      <c r="I61" s="487"/>
      <c r="J61" s="487"/>
      <c r="K61" s="487"/>
      <c r="L61" s="487"/>
      <c r="M61" s="487"/>
    </row>
    <row r="62" spans="4:13" ht="24.75" customHeight="1">
      <c r="D62" s="487"/>
      <c r="E62" s="487"/>
      <c r="F62" s="487"/>
      <c r="G62" s="487"/>
      <c r="H62" s="487"/>
      <c r="I62" s="487"/>
      <c r="J62" s="487"/>
      <c r="K62" s="487"/>
      <c r="L62" s="487"/>
      <c r="M62" s="487"/>
    </row>
    <row r="63" spans="4:13" ht="24.75" customHeight="1">
      <c r="D63" s="487"/>
      <c r="E63" s="487"/>
      <c r="F63" s="487"/>
      <c r="G63" s="487"/>
      <c r="H63" s="487"/>
      <c r="I63" s="487"/>
      <c r="J63" s="487"/>
      <c r="K63" s="487"/>
      <c r="L63" s="487"/>
      <c r="M63" s="487"/>
    </row>
    <row r="64" spans="4:13" ht="24.75" customHeight="1">
      <c r="D64" s="487"/>
      <c r="E64" s="487"/>
      <c r="F64" s="487"/>
      <c r="G64" s="487"/>
      <c r="H64" s="487"/>
      <c r="I64" s="487"/>
      <c r="J64" s="487"/>
      <c r="K64" s="487"/>
      <c r="L64" s="487"/>
      <c r="M64" s="487"/>
    </row>
    <row r="65" spans="4:13" ht="24.75" customHeight="1">
      <c r="D65" s="487"/>
      <c r="E65" s="487"/>
      <c r="F65" s="487"/>
      <c r="G65" s="487"/>
      <c r="H65" s="487"/>
      <c r="I65" s="487"/>
      <c r="J65" s="487"/>
      <c r="K65" s="487"/>
      <c r="L65" s="487"/>
      <c r="M65" s="487"/>
    </row>
    <row r="66" spans="4:13" ht="24.75" customHeight="1">
      <c r="D66" s="487"/>
      <c r="E66" s="487"/>
      <c r="F66" s="487"/>
      <c r="G66" s="487"/>
      <c r="H66" s="487"/>
      <c r="I66" s="487"/>
      <c r="J66" s="487"/>
      <c r="K66" s="487"/>
      <c r="L66" s="487"/>
      <c r="M66" s="487"/>
    </row>
    <row r="67" spans="4:13" ht="24.75" customHeight="1">
      <c r="D67" s="487"/>
      <c r="E67" s="487"/>
      <c r="F67" s="487"/>
      <c r="G67" s="487"/>
      <c r="H67" s="487"/>
      <c r="I67" s="487"/>
      <c r="J67" s="487"/>
      <c r="K67" s="487"/>
      <c r="L67" s="487"/>
      <c r="M67" s="487"/>
    </row>
    <row r="68" spans="4:13" ht="24.75" customHeight="1">
      <c r="D68" s="487"/>
      <c r="E68" s="487"/>
      <c r="F68" s="487"/>
      <c r="G68" s="487"/>
      <c r="H68" s="487"/>
      <c r="I68" s="487"/>
      <c r="J68" s="487"/>
      <c r="K68" s="487"/>
      <c r="L68" s="487"/>
      <c r="M68" s="487"/>
    </row>
    <row r="69" spans="4:13" ht="24.75" customHeight="1">
      <c r="D69" s="487"/>
      <c r="E69" s="487"/>
      <c r="F69" s="487"/>
      <c r="G69" s="487"/>
      <c r="H69" s="487"/>
      <c r="I69" s="487"/>
      <c r="J69" s="487"/>
      <c r="K69" s="487"/>
      <c r="L69" s="487"/>
      <c r="M69" s="487"/>
    </row>
    <row r="70" spans="4:13" ht="24.75" customHeight="1">
      <c r="D70" s="487"/>
      <c r="E70" s="487"/>
      <c r="F70" s="487"/>
      <c r="G70" s="487"/>
      <c r="H70" s="487"/>
      <c r="I70" s="487"/>
      <c r="J70" s="487"/>
      <c r="K70" s="487"/>
      <c r="L70" s="487"/>
      <c r="M70" s="487"/>
    </row>
    <row r="71" spans="4:13" ht="24.75" customHeight="1">
      <c r="D71" s="487"/>
      <c r="E71" s="487"/>
      <c r="F71" s="487"/>
      <c r="G71" s="487"/>
      <c r="H71" s="487"/>
      <c r="I71" s="487"/>
      <c r="J71" s="487"/>
      <c r="K71" s="487"/>
      <c r="L71" s="487"/>
      <c r="M71" s="487"/>
    </row>
    <row r="72" spans="4:13" ht="24.75" customHeight="1">
      <c r="D72" s="487"/>
      <c r="E72" s="487"/>
      <c r="F72" s="487"/>
      <c r="G72" s="487"/>
      <c r="H72" s="487"/>
      <c r="I72" s="487"/>
      <c r="J72" s="487"/>
      <c r="K72" s="487"/>
      <c r="L72" s="487"/>
      <c r="M72" s="487"/>
    </row>
    <row r="73" spans="4:13" ht="24.75" customHeight="1">
      <c r="D73" s="487"/>
      <c r="E73" s="487"/>
      <c r="F73" s="487"/>
      <c r="G73" s="487"/>
      <c r="H73" s="487"/>
      <c r="I73" s="487"/>
      <c r="J73" s="487"/>
      <c r="K73" s="487"/>
      <c r="L73" s="487"/>
      <c r="M73" s="487"/>
    </row>
    <row r="74" spans="4:13" ht="24.75" customHeight="1">
      <c r="D74" s="487"/>
      <c r="E74" s="487"/>
      <c r="F74" s="487"/>
      <c r="G74" s="487"/>
      <c r="H74" s="487"/>
      <c r="I74" s="487"/>
      <c r="J74" s="487"/>
      <c r="K74" s="487"/>
      <c r="L74" s="487"/>
      <c r="M74" s="487"/>
    </row>
    <row r="75" spans="4:13" ht="24.75" customHeight="1">
      <c r="D75" s="487"/>
      <c r="E75" s="487"/>
      <c r="F75" s="487"/>
      <c r="G75" s="487"/>
      <c r="H75" s="487"/>
      <c r="I75" s="487"/>
      <c r="J75" s="487"/>
      <c r="K75" s="487"/>
      <c r="L75" s="487"/>
      <c r="M75" s="487"/>
    </row>
    <row r="76" spans="4:13" ht="24.75" customHeight="1">
      <c r="D76" s="487"/>
      <c r="E76" s="487"/>
      <c r="F76" s="487"/>
      <c r="G76" s="487"/>
      <c r="H76" s="487"/>
      <c r="I76" s="487"/>
      <c r="J76" s="487"/>
      <c r="K76" s="487"/>
      <c r="L76" s="487"/>
      <c r="M76" s="487"/>
    </row>
    <row r="77" spans="4:13" ht="24.75" customHeight="1">
      <c r="D77" s="487"/>
      <c r="E77" s="487"/>
      <c r="F77" s="487"/>
      <c r="G77" s="487"/>
      <c r="H77" s="487"/>
      <c r="I77" s="487"/>
      <c r="J77" s="487"/>
      <c r="K77" s="487"/>
      <c r="L77" s="487"/>
      <c r="M77" s="487"/>
    </row>
    <row r="78" spans="4:13" ht="24.75" customHeight="1">
      <c r="D78" s="487"/>
      <c r="E78" s="487"/>
      <c r="F78" s="487"/>
      <c r="G78" s="487"/>
      <c r="H78" s="487"/>
      <c r="I78" s="487"/>
      <c r="J78" s="487"/>
      <c r="K78" s="487"/>
      <c r="L78" s="487"/>
      <c r="M78" s="487"/>
    </row>
    <row r="79" spans="4:13" ht="24.75" customHeight="1"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4:13" ht="24.75" customHeight="1">
      <c r="D80" s="487"/>
      <c r="E80" s="487"/>
      <c r="F80" s="487"/>
      <c r="G80" s="487"/>
      <c r="H80" s="487"/>
      <c r="I80" s="487"/>
      <c r="J80" s="487"/>
      <c r="K80" s="487"/>
      <c r="L80" s="487"/>
      <c r="M80" s="487"/>
    </row>
    <row r="81" spans="4:13" ht="24.75" customHeight="1">
      <c r="D81" s="487"/>
      <c r="E81" s="487"/>
      <c r="F81" s="487"/>
      <c r="G81" s="487"/>
      <c r="H81" s="487"/>
      <c r="I81" s="487"/>
      <c r="J81" s="487"/>
      <c r="K81" s="487"/>
      <c r="L81" s="487"/>
      <c r="M81" s="487"/>
    </row>
    <row r="82" spans="4:13" ht="24.75" customHeight="1">
      <c r="D82" s="487"/>
      <c r="E82" s="487"/>
      <c r="F82" s="487"/>
      <c r="G82" s="487"/>
      <c r="H82" s="487"/>
      <c r="I82" s="487"/>
      <c r="J82" s="487"/>
      <c r="K82" s="487"/>
      <c r="L82" s="487"/>
      <c r="M82" s="487"/>
    </row>
    <row r="83" spans="4:13" ht="24.75" customHeight="1">
      <c r="D83" s="487"/>
      <c r="E83" s="487"/>
      <c r="F83" s="487"/>
      <c r="G83" s="487"/>
      <c r="H83" s="487"/>
      <c r="I83" s="487"/>
      <c r="J83" s="487"/>
      <c r="K83" s="487"/>
      <c r="L83" s="487"/>
      <c r="M83" s="487"/>
    </row>
    <row r="84" spans="4:13" ht="24.75" customHeight="1">
      <c r="D84" s="487"/>
      <c r="E84" s="487"/>
      <c r="F84" s="487"/>
      <c r="G84" s="487"/>
      <c r="H84" s="487"/>
      <c r="I84" s="487"/>
      <c r="J84" s="487"/>
      <c r="K84" s="487"/>
      <c r="L84" s="487"/>
      <c r="M84" s="487"/>
    </row>
    <row r="85" spans="4:13" ht="24.75" customHeight="1">
      <c r="D85" s="487"/>
      <c r="E85" s="487"/>
      <c r="F85" s="487"/>
      <c r="G85" s="487"/>
      <c r="H85" s="487"/>
      <c r="I85" s="487"/>
      <c r="J85" s="487"/>
      <c r="K85" s="487"/>
      <c r="L85" s="487"/>
      <c r="M85" s="487"/>
    </row>
    <row r="86" spans="4:13" ht="24.75" customHeight="1">
      <c r="D86" s="487"/>
      <c r="E86" s="487"/>
      <c r="F86" s="487"/>
      <c r="G86" s="487"/>
      <c r="H86" s="487"/>
      <c r="I86" s="487"/>
      <c r="J86" s="487"/>
      <c r="K86" s="487"/>
      <c r="L86" s="487"/>
      <c r="M86" s="487"/>
    </row>
    <row r="87" spans="4:13" ht="24.75" customHeight="1">
      <c r="D87" s="487"/>
      <c r="E87" s="487"/>
      <c r="F87" s="487"/>
      <c r="G87" s="487"/>
      <c r="H87" s="487"/>
      <c r="I87" s="487"/>
      <c r="J87" s="487"/>
      <c r="K87" s="487"/>
      <c r="L87" s="487"/>
      <c r="M87" s="487"/>
    </row>
    <row r="88" spans="4:13" ht="24.75" customHeight="1">
      <c r="D88" s="487"/>
      <c r="E88" s="487"/>
      <c r="F88" s="487"/>
      <c r="G88" s="487"/>
      <c r="H88" s="487"/>
      <c r="I88" s="487"/>
      <c r="J88" s="487"/>
      <c r="K88" s="487"/>
      <c r="L88" s="487"/>
      <c r="M88" s="487"/>
    </row>
    <row r="89" spans="4:13" ht="24.75" customHeight="1">
      <c r="D89" s="487"/>
      <c r="E89" s="487"/>
      <c r="F89" s="487"/>
      <c r="G89" s="487"/>
      <c r="H89" s="487"/>
      <c r="I89" s="487"/>
      <c r="J89" s="487"/>
      <c r="K89" s="487"/>
      <c r="L89" s="487"/>
      <c r="M89" s="487"/>
    </row>
    <row r="90" spans="4:13" ht="24.75" customHeight="1">
      <c r="D90" s="487"/>
      <c r="E90" s="487"/>
      <c r="F90" s="487"/>
      <c r="G90" s="487"/>
      <c r="H90" s="487"/>
      <c r="I90" s="487"/>
      <c r="J90" s="487"/>
      <c r="K90" s="487"/>
      <c r="L90" s="487"/>
      <c r="M90" s="487"/>
    </row>
    <row r="91" spans="4:13" ht="24.75" customHeight="1">
      <c r="D91" s="487"/>
      <c r="E91" s="487"/>
      <c r="F91" s="487"/>
      <c r="G91" s="487"/>
      <c r="H91" s="487"/>
      <c r="I91" s="487"/>
      <c r="J91" s="487"/>
      <c r="K91" s="487"/>
      <c r="L91" s="487"/>
      <c r="M91" s="487"/>
    </row>
    <row r="92" spans="4:13" ht="24.75" customHeight="1">
      <c r="D92" s="487"/>
      <c r="E92" s="487"/>
      <c r="F92" s="487"/>
      <c r="G92" s="487"/>
      <c r="H92" s="487"/>
      <c r="I92" s="487"/>
      <c r="J92" s="487"/>
      <c r="K92" s="487"/>
      <c r="L92" s="487"/>
      <c r="M92" s="487"/>
    </row>
    <row r="93" spans="4:13" ht="24.75" customHeight="1">
      <c r="D93" s="487"/>
      <c r="E93" s="487"/>
      <c r="F93" s="487"/>
      <c r="G93" s="487"/>
      <c r="H93" s="487"/>
      <c r="I93" s="487"/>
      <c r="J93" s="487"/>
      <c r="K93" s="487"/>
      <c r="L93" s="487"/>
      <c r="M93" s="487"/>
    </row>
    <row r="94" spans="4:13" ht="24.75" customHeight="1">
      <c r="D94" s="487"/>
      <c r="E94" s="487"/>
      <c r="F94" s="487"/>
      <c r="G94" s="487"/>
      <c r="H94" s="487"/>
      <c r="I94" s="487"/>
      <c r="J94" s="487"/>
      <c r="K94" s="487"/>
      <c r="L94" s="487"/>
      <c r="M94" s="487"/>
    </row>
    <row r="95" spans="4:13" ht="24.75" customHeight="1">
      <c r="D95" s="487"/>
      <c r="E95" s="487"/>
      <c r="F95" s="487"/>
      <c r="G95" s="487"/>
      <c r="H95" s="487"/>
      <c r="I95" s="487"/>
      <c r="J95" s="487"/>
      <c r="K95" s="487"/>
      <c r="L95" s="487"/>
      <c r="M95" s="487"/>
    </row>
    <row r="96" spans="4:13" ht="24.75" customHeight="1">
      <c r="D96" s="487"/>
      <c r="E96" s="487"/>
      <c r="F96" s="487"/>
      <c r="G96" s="487"/>
      <c r="H96" s="487"/>
      <c r="I96" s="487"/>
      <c r="J96" s="487"/>
      <c r="K96" s="487"/>
      <c r="L96" s="487"/>
      <c r="M96" s="487"/>
    </row>
    <row r="97" spans="4:13" ht="24.75" customHeight="1">
      <c r="D97" s="487"/>
      <c r="E97" s="487"/>
      <c r="F97" s="487"/>
      <c r="G97" s="487"/>
      <c r="H97" s="487"/>
      <c r="I97" s="487"/>
      <c r="J97" s="487"/>
      <c r="K97" s="487"/>
      <c r="L97" s="487"/>
      <c r="M97" s="487"/>
    </row>
    <row r="98" spans="4:13" ht="24.75" customHeight="1">
      <c r="D98" s="487"/>
      <c r="E98" s="487"/>
      <c r="F98" s="487"/>
      <c r="G98" s="487"/>
      <c r="H98" s="487"/>
      <c r="I98" s="487"/>
      <c r="J98" s="487"/>
      <c r="K98" s="487"/>
      <c r="L98" s="487"/>
      <c r="M98" s="487"/>
    </row>
    <row r="99" spans="4:13" ht="24.75" customHeight="1">
      <c r="D99" s="487"/>
      <c r="E99" s="487"/>
      <c r="F99" s="487"/>
      <c r="G99" s="487"/>
      <c r="H99" s="487"/>
      <c r="I99" s="487"/>
      <c r="J99" s="487"/>
      <c r="K99" s="487"/>
      <c r="L99" s="487"/>
      <c r="M99" s="487"/>
    </row>
    <row r="100" spans="4:13" ht="24.75" customHeight="1">
      <c r="D100" s="487"/>
      <c r="E100" s="487"/>
      <c r="F100" s="487"/>
      <c r="G100" s="487"/>
      <c r="H100" s="487"/>
      <c r="I100" s="487"/>
      <c r="J100" s="487"/>
      <c r="K100" s="487"/>
      <c r="L100" s="487"/>
      <c r="M100" s="487"/>
    </row>
    <row r="101" spans="4:13" ht="24.75" customHeight="1"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</row>
    <row r="102" spans="4:13" ht="24.75" customHeight="1"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</row>
    <row r="103" spans="4:13" ht="24.75" customHeight="1">
      <c r="D103" s="487"/>
      <c r="E103" s="487"/>
      <c r="F103" s="487"/>
      <c r="G103" s="487"/>
      <c r="H103" s="487"/>
      <c r="I103" s="487"/>
      <c r="J103" s="487"/>
      <c r="K103" s="487"/>
      <c r="L103" s="487"/>
      <c r="M103" s="487"/>
    </row>
    <row r="104" spans="4:13" ht="24.75" customHeight="1"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</row>
    <row r="105" spans="4:13" ht="24.75" customHeight="1">
      <c r="D105" s="487"/>
      <c r="E105" s="487"/>
      <c r="F105" s="487"/>
      <c r="G105" s="487"/>
      <c r="H105" s="487"/>
      <c r="I105" s="487"/>
      <c r="J105" s="487"/>
      <c r="K105" s="487"/>
      <c r="L105" s="487"/>
      <c r="M105" s="487"/>
    </row>
    <row r="106" spans="4:13" ht="24.75" customHeight="1"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</row>
    <row r="107" spans="4:13" ht="24.75" customHeight="1"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</row>
    <row r="108" spans="4:13" ht="24.75" customHeight="1"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</row>
    <row r="109" spans="4:13" ht="24.75" customHeight="1">
      <c r="D109" s="487"/>
      <c r="E109" s="487"/>
      <c r="F109" s="487"/>
      <c r="G109" s="487"/>
      <c r="H109" s="487"/>
      <c r="I109" s="487"/>
      <c r="J109" s="487"/>
      <c r="K109" s="487"/>
      <c r="L109" s="487"/>
      <c r="M109" s="487"/>
    </row>
    <row r="110" spans="4:13" ht="24.75" customHeight="1">
      <c r="D110" s="487"/>
      <c r="E110" s="487"/>
      <c r="F110" s="487"/>
      <c r="G110" s="487"/>
      <c r="H110" s="487"/>
      <c r="I110" s="487"/>
      <c r="J110" s="487"/>
      <c r="K110" s="487"/>
      <c r="L110" s="487"/>
      <c r="M110" s="487"/>
    </row>
    <row r="111" spans="4:13" ht="24.75" customHeight="1"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</row>
    <row r="112" spans="4:13" ht="24.75" customHeight="1"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</row>
    <row r="113" spans="4:13" ht="24.75" customHeight="1"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</row>
    <row r="114" spans="4:13" ht="24.75" customHeight="1"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</row>
    <row r="115" spans="4:13" ht="24.75" customHeight="1"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</row>
    <row r="116" spans="4:13" ht="24.75" customHeight="1"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</row>
    <row r="117" spans="4:13" ht="24.75" customHeight="1"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</row>
    <row r="118" spans="4:13" ht="24.75" customHeight="1">
      <c r="D118" s="487"/>
      <c r="E118" s="487"/>
      <c r="F118" s="487"/>
      <c r="G118" s="487"/>
      <c r="H118" s="487"/>
      <c r="I118" s="487"/>
      <c r="J118" s="487"/>
      <c r="K118" s="487"/>
      <c r="L118" s="487"/>
      <c r="M118" s="487"/>
    </row>
    <row r="119" spans="4:13" ht="24.75" customHeight="1"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</row>
    <row r="120" spans="4:13" ht="24.75" customHeight="1"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</row>
    <row r="121" spans="4:13" ht="24.75" customHeight="1">
      <c r="D121" s="487"/>
      <c r="E121" s="487"/>
      <c r="F121" s="487"/>
      <c r="G121" s="487"/>
      <c r="H121" s="487"/>
      <c r="I121" s="487"/>
      <c r="J121" s="487"/>
      <c r="K121" s="487"/>
      <c r="L121" s="487"/>
      <c r="M121" s="487"/>
    </row>
    <row r="122" spans="4:13" ht="24.75" customHeight="1">
      <c r="D122" s="487"/>
      <c r="E122" s="487"/>
      <c r="F122" s="487"/>
      <c r="G122" s="487"/>
      <c r="H122" s="487"/>
      <c r="I122" s="487"/>
      <c r="J122" s="487"/>
      <c r="K122" s="487"/>
      <c r="L122" s="487"/>
      <c r="M122" s="487"/>
    </row>
    <row r="123" spans="4:13" ht="24.75" customHeight="1">
      <c r="D123" s="487"/>
      <c r="E123" s="487"/>
      <c r="F123" s="487"/>
      <c r="G123" s="487"/>
      <c r="H123" s="487"/>
      <c r="I123" s="487"/>
      <c r="J123" s="487"/>
      <c r="K123" s="487"/>
      <c r="L123" s="487"/>
      <c r="M123" s="487"/>
    </row>
    <row r="124" spans="4:13" ht="24.75" customHeight="1">
      <c r="D124" s="487"/>
      <c r="E124" s="487"/>
      <c r="F124" s="487"/>
      <c r="G124" s="487"/>
      <c r="H124" s="487"/>
      <c r="I124" s="487"/>
      <c r="J124" s="487"/>
      <c r="K124" s="487"/>
      <c r="L124" s="487"/>
      <c r="M124" s="487"/>
    </row>
    <row r="125" spans="4:13" ht="24.75" customHeight="1">
      <c r="D125" s="487"/>
      <c r="E125" s="487"/>
      <c r="F125" s="487"/>
      <c r="G125" s="487"/>
      <c r="H125" s="487"/>
      <c r="I125" s="487"/>
      <c r="J125" s="487"/>
      <c r="K125" s="487"/>
      <c r="L125" s="487"/>
      <c r="M125" s="487"/>
    </row>
    <row r="126" spans="4:13" ht="24.75" customHeight="1">
      <c r="D126" s="487"/>
      <c r="E126" s="487"/>
      <c r="F126" s="487"/>
      <c r="G126" s="487"/>
      <c r="H126" s="487"/>
      <c r="I126" s="487"/>
      <c r="J126" s="487"/>
      <c r="K126" s="487"/>
      <c r="L126" s="487"/>
      <c r="M126" s="487"/>
    </row>
    <row r="127" spans="4:13" ht="24.75" customHeight="1">
      <c r="D127" s="487"/>
      <c r="E127" s="487"/>
      <c r="F127" s="487"/>
      <c r="G127" s="487"/>
      <c r="H127" s="487"/>
      <c r="I127" s="487"/>
      <c r="J127" s="487"/>
      <c r="K127" s="487"/>
      <c r="L127" s="487"/>
      <c r="M127" s="487"/>
    </row>
    <row r="128" spans="4:13" ht="24.75" customHeight="1">
      <c r="D128" s="487"/>
      <c r="E128" s="487"/>
      <c r="F128" s="487"/>
      <c r="G128" s="487"/>
      <c r="H128" s="487"/>
      <c r="I128" s="487"/>
      <c r="J128" s="487"/>
      <c r="K128" s="487"/>
      <c r="L128" s="487"/>
      <c r="M128" s="487"/>
    </row>
    <row r="129" spans="4:13" ht="24.75" customHeight="1">
      <c r="D129" s="487"/>
      <c r="E129" s="487"/>
      <c r="F129" s="487"/>
      <c r="G129" s="487"/>
      <c r="H129" s="487"/>
      <c r="I129" s="487"/>
      <c r="J129" s="487"/>
      <c r="K129" s="487"/>
      <c r="L129" s="487"/>
      <c r="M129" s="487"/>
    </row>
    <row r="130" spans="4:13" ht="24.75" customHeight="1"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</row>
    <row r="131" spans="4:13" ht="24.75" customHeight="1">
      <c r="D131" s="487"/>
      <c r="E131" s="487"/>
      <c r="F131" s="487"/>
      <c r="G131" s="487"/>
      <c r="H131" s="487"/>
      <c r="I131" s="487"/>
      <c r="J131" s="487"/>
      <c r="K131" s="487"/>
      <c r="L131" s="487"/>
      <c r="M131" s="487"/>
    </row>
  </sheetData>
  <sheetProtection/>
  <mergeCells count="14">
    <mergeCell ref="B7:B8"/>
    <mergeCell ref="E7:F7"/>
    <mergeCell ref="G7:I7"/>
    <mergeCell ref="J7:M7"/>
    <mergeCell ref="J8:J9"/>
    <mergeCell ref="K8:K9"/>
    <mergeCell ref="L8:L9"/>
    <mergeCell ref="M8:M9"/>
    <mergeCell ref="A1:M1"/>
    <mergeCell ref="A2:M2"/>
    <mergeCell ref="A3:M3"/>
    <mergeCell ref="A4:M4"/>
    <mergeCell ref="A5:M5"/>
    <mergeCell ref="A7:A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workbookViewId="0" topLeftCell="A1">
      <selection activeCell="J58" sqref="J58"/>
    </sheetView>
  </sheetViews>
  <sheetFormatPr defaultColWidth="11.00390625" defaultRowHeight="12.75"/>
  <cols>
    <col min="1" max="1" width="29.140625" style="490" customWidth="1"/>
    <col min="2" max="2" width="12.28125" style="490" bestFit="1" customWidth="1"/>
    <col min="3" max="3" width="8.421875" style="490" hidden="1" customWidth="1"/>
    <col min="4" max="4" width="10.7109375" style="490" customWidth="1"/>
    <col min="5" max="5" width="10.7109375" style="490" hidden="1" customWidth="1"/>
    <col min="6" max="6" width="11.57421875" style="530" bestFit="1" customWidth="1"/>
    <col min="7" max="7" width="8.00390625" style="490" customWidth="1"/>
    <col min="8" max="8" width="11.28125" style="490" bestFit="1" customWidth="1"/>
    <col min="9" max="16384" width="11.00390625" style="490" customWidth="1"/>
  </cols>
  <sheetData>
    <row r="1" spans="1:8" s="488" customFormat="1" ht="18.75">
      <c r="A1" s="1861" t="s">
        <v>371</v>
      </c>
      <c r="B1" s="1861"/>
      <c r="C1" s="1861"/>
      <c r="D1" s="1861"/>
      <c r="E1" s="1861"/>
      <c r="F1" s="1861"/>
      <c r="G1" s="1861"/>
      <c r="H1" s="1861"/>
    </row>
    <row r="2" spans="1:8" s="488" customFormat="1" ht="18.75">
      <c r="A2" s="1862" t="s">
        <v>372</v>
      </c>
      <c r="B2" s="1862"/>
      <c r="C2" s="1862"/>
      <c r="D2" s="1862"/>
      <c r="E2" s="1862"/>
      <c r="F2" s="1862"/>
      <c r="G2" s="1862"/>
      <c r="H2" s="1862"/>
    </row>
    <row r="3" spans="1:8" s="488" customFormat="1" ht="17.25" customHeight="1">
      <c r="A3" s="1861" t="s">
        <v>373</v>
      </c>
      <c r="B3" s="1861"/>
      <c r="C3" s="1861"/>
      <c r="D3" s="1861"/>
      <c r="E3" s="1861"/>
      <c r="F3" s="1861"/>
      <c r="G3" s="1861"/>
      <c r="H3" s="1861"/>
    </row>
    <row r="4" spans="1:8" s="488" customFormat="1" ht="17.25" customHeight="1">
      <c r="A4" s="1861" t="s">
        <v>875</v>
      </c>
      <c r="B4" s="1861"/>
      <c r="C4" s="1861"/>
      <c r="D4" s="1861"/>
      <c r="E4" s="1861"/>
      <c r="F4" s="1861"/>
      <c r="G4" s="1861"/>
      <c r="H4" s="1861"/>
    </row>
    <row r="5" spans="1:8" ht="17.25" customHeight="1" thickBot="1">
      <c r="A5" s="489"/>
      <c r="B5" s="1863"/>
      <c r="C5" s="1863"/>
      <c r="D5" s="1863"/>
      <c r="E5" s="489"/>
      <c r="F5" s="489"/>
      <c r="G5" s="1864" t="s">
        <v>374</v>
      </c>
      <c r="H5" s="1864"/>
    </row>
    <row r="6" spans="1:8" ht="17.25" customHeight="1" thickTop="1">
      <c r="A6" s="1866" t="s">
        <v>376</v>
      </c>
      <c r="B6" s="1869" t="s">
        <v>375</v>
      </c>
      <c r="C6" s="1869"/>
      <c r="D6" s="1869"/>
      <c r="E6" s="1870"/>
      <c r="F6" s="1869"/>
      <c r="G6" s="1871" t="s">
        <v>876</v>
      </c>
      <c r="H6" s="1872"/>
    </row>
    <row r="7" spans="1:46" s="492" customFormat="1" ht="12.75">
      <c r="A7" s="1867"/>
      <c r="B7" s="1875" t="s">
        <v>61</v>
      </c>
      <c r="C7" s="1876"/>
      <c r="D7" s="1877" t="s">
        <v>62</v>
      </c>
      <c r="E7" s="1878"/>
      <c r="F7" s="491" t="s">
        <v>877</v>
      </c>
      <c r="G7" s="1873"/>
      <c r="H7" s="1874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</row>
    <row r="8" spans="1:46" s="492" customFormat="1" ht="12.75">
      <c r="A8" s="1868"/>
      <c r="B8" s="493" t="s">
        <v>878</v>
      </c>
      <c r="C8" s="491" t="s">
        <v>879</v>
      </c>
      <c r="D8" s="493" t="s">
        <v>878</v>
      </c>
      <c r="E8" s="491" t="s">
        <v>879</v>
      </c>
      <c r="F8" s="493" t="s">
        <v>878</v>
      </c>
      <c r="G8" s="494" t="s">
        <v>62</v>
      </c>
      <c r="H8" s="495" t="s">
        <v>63</v>
      </c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</row>
    <row r="9" spans="1:8" s="499" customFormat="1" ht="12.75">
      <c r="A9" s="496" t="s">
        <v>377</v>
      </c>
      <c r="B9" s="497">
        <v>150744.4</v>
      </c>
      <c r="C9" s="497">
        <v>347071.89999999997</v>
      </c>
      <c r="D9" s="497">
        <v>190456.80000000002</v>
      </c>
      <c r="E9" s="497">
        <v>417327.5</v>
      </c>
      <c r="F9" s="498">
        <v>223580.3</v>
      </c>
      <c r="G9" s="497">
        <v>26.344195870626052</v>
      </c>
      <c r="H9" s="85">
        <v>17.391607965690895</v>
      </c>
    </row>
    <row r="10" spans="1:8" s="503" customFormat="1" ht="12.75">
      <c r="A10" s="500" t="s">
        <v>378</v>
      </c>
      <c r="B10" s="501">
        <v>126649.6</v>
      </c>
      <c r="C10" s="501">
        <v>243669.3</v>
      </c>
      <c r="D10" s="501">
        <v>156551.2</v>
      </c>
      <c r="E10" s="501">
        <v>296552.2</v>
      </c>
      <c r="F10" s="502">
        <v>167306.4</v>
      </c>
      <c r="G10" s="501">
        <v>23.609707413209364</v>
      </c>
      <c r="H10" s="86">
        <v>6.870084675173345</v>
      </c>
    </row>
    <row r="11" spans="1:8" s="503" customFormat="1" ht="12.75">
      <c r="A11" s="500" t="s">
        <v>379</v>
      </c>
      <c r="B11" s="501">
        <v>12629.8</v>
      </c>
      <c r="C11" s="501">
        <v>51332.8</v>
      </c>
      <c r="D11" s="501">
        <v>16296.2</v>
      </c>
      <c r="E11" s="501">
        <v>61360</v>
      </c>
      <c r="F11" s="502">
        <v>22715.4</v>
      </c>
      <c r="G11" s="501">
        <v>29.029755023832536</v>
      </c>
      <c r="H11" s="86">
        <v>39.390778218234914</v>
      </c>
    </row>
    <row r="12" spans="1:8" s="504" customFormat="1" ht="12.75">
      <c r="A12" s="500" t="s">
        <v>380</v>
      </c>
      <c r="B12" s="501">
        <v>11228.199999999999</v>
      </c>
      <c r="C12" s="501">
        <v>45204.200000000004</v>
      </c>
      <c r="D12" s="501">
        <v>14232.9</v>
      </c>
      <c r="E12" s="501">
        <v>54250.8</v>
      </c>
      <c r="F12" s="502">
        <v>20840</v>
      </c>
      <c r="G12" s="501">
        <v>26.76029995903174</v>
      </c>
      <c r="H12" s="86">
        <v>46.421319618630065</v>
      </c>
    </row>
    <row r="13" spans="1:8" s="504" customFormat="1" ht="12.75">
      <c r="A13" s="500" t="s">
        <v>381</v>
      </c>
      <c r="B13" s="501">
        <v>1401.6000000000001</v>
      </c>
      <c r="C13" s="501">
        <v>6128.6</v>
      </c>
      <c r="D13" s="501">
        <v>2063.3</v>
      </c>
      <c r="E13" s="501">
        <v>7109.2</v>
      </c>
      <c r="F13" s="502">
        <v>1875.4</v>
      </c>
      <c r="G13" s="505">
        <v>47.21033105022829</v>
      </c>
      <c r="H13" s="87">
        <v>-9.106770707119665</v>
      </c>
    </row>
    <row r="14" spans="1:8" s="504" customFormat="1" ht="12.75">
      <c r="A14" s="500" t="s">
        <v>383</v>
      </c>
      <c r="B14" s="501">
        <v>11465</v>
      </c>
      <c r="C14" s="501">
        <v>52069.799999999996</v>
      </c>
      <c r="D14" s="501">
        <v>17609.4</v>
      </c>
      <c r="E14" s="501">
        <v>59415.3</v>
      </c>
      <c r="F14" s="501">
        <v>33558.5</v>
      </c>
      <c r="G14" s="501">
        <v>53.59267335368514</v>
      </c>
      <c r="H14" s="86">
        <v>90.57151294195143</v>
      </c>
    </row>
    <row r="15" spans="1:8" s="504" customFormat="1" ht="12.75">
      <c r="A15" s="500" t="s">
        <v>380</v>
      </c>
      <c r="B15" s="501">
        <v>11465</v>
      </c>
      <c r="C15" s="501">
        <v>51304.1</v>
      </c>
      <c r="D15" s="501">
        <v>17342.7</v>
      </c>
      <c r="E15" s="501">
        <v>58256.700000000004</v>
      </c>
      <c r="F15" s="501">
        <v>32811.5</v>
      </c>
      <c r="G15" s="501">
        <v>51.266463148713484</v>
      </c>
      <c r="H15" s="86">
        <v>89.1948773835677</v>
      </c>
    </row>
    <row r="16" spans="1:8" s="504" customFormat="1" ht="12.75">
      <c r="A16" s="506" t="s">
        <v>381</v>
      </c>
      <c r="B16" s="507">
        <v>0</v>
      </c>
      <c r="C16" s="507">
        <v>765.7</v>
      </c>
      <c r="D16" s="507">
        <v>266.7</v>
      </c>
      <c r="E16" s="507">
        <v>1158.6</v>
      </c>
      <c r="F16" s="507">
        <v>747</v>
      </c>
      <c r="G16" s="508" t="s">
        <v>382</v>
      </c>
      <c r="H16" s="88">
        <v>180.0899887514061</v>
      </c>
    </row>
    <row r="17" spans="1:8" s="499" customFormat="1" ht="12.75">
      <c r="A17" s="509" t="s">
        <v>384</v>
      </c>
      <c r="B17" s="510">
        <v>1403.1</v>
      </c>
      <c r="C17" s="510">
        <v>146.79999999999998</v>
      </c>
      <c r="D17" s="510">
        <v>0</v>
      </c>
      <c r="E17" s="510">
        <v>0</v>
      </c>
      <c r="F17" s="510">
        <v>0</v>
      </c>
      <c r="G17" s="510" t="s">
        <v>382</v>
      </c>
      <c r="H17" s="86" t="s">
        <v>382</v>
      </c>
    </row>
    <row r="18" spans="1:8" s="503" customFormat="1" ht="12.75">
      <c r="A18" s="500" t="s">
        <v>378</v>
      </c>
      <c r="B18" s="501">
        <v>1189.3</v>
      </c>
      <c r="C18" s="501">
        <v>17.6</v>
      </c>
      <c r="D18" s="501">
        <v>0</v>
      </c>
      <c r="E18" s="501">
        <v>0</v>
      </c>
      <c r="F18" s="501">
        <v>0</v>
      </c>
      <c r="G18" s="501" t="s">
        <v>382</v>
      </c>
      <c r="H18" s="86" t="s">
        <v>382</v>
      </c>
    </row>
    <row r="19" spans="1:8" s="503" customFormat="1" ht="12.75">
      <c r="A19" s="500" t="s">
        <v>379</v>
      </c>
      <c r="B19" s="501">
        <v>213.8</v>
      </c>
      <c r="C19" s="501">
        <v>129.2</v>
      </c>
      <c r="D19" s="501">
        <v>0</v>
      </c>
      <c r="E19" s="501">
        <v>0</v>
      </c>
      <c r="F19" s="501">
        <v>0</v>
      </c>
      <c r="G19" s="501" t="s">
        <v>382</v>
      </c>
      <c r="H19" s="86" t="s">
        <v>382</v>
      </c>
    </row>
    <row r="20" spans="1:8" s="503" customFormat="1" ht="12.75">
      <c r="A20" s="506" t="s">
        <v>385</v>
      </c>
      <c r="B20" s="507">
        <v>0</v>
      </c>
      <c r="C20" s="507">
        <v>0</v>
      </c>
      <c r="D20" s="507">
        <v>0</v>
      </c>
      <c r="E20" s="507">
        <v>0</v>
      </c>
      <c r="F20" s="507">
        <v>0</v>
      </c>
      <c r="G20" s="507" t="s">
        <v>382</v>
      </c>
      <c r="H20" s="89" t="s">
        <v>382</v>
      </c>
    </row>
    <row r="21" spans="1:8" s="499" customFormat="1" ht="12.75">
      <c r="A21" s="496" t="s">
        <v>386</v>
      </c>
      <c r="B21" s="497">
        <v>149341.3</v>
      </c>
      <c r="C21" s="497">
        <v>346925.1</v>
      </c>
      <c r="D21" s="497">
        <v>190456.80000000002</v>
      </c>
      <c r="E21" s="497">
        <v>417327.5</v>
      </c>
      <c r="F21" s="498">
        <v>223580.3</v>
      </c>
      <c r="G21" s="497">
        <v>27.531232150784845</v>
      </c>
      <c r="H21" s="85">
        <v>17.391607965690895</v>
      </c>
    </row>
    <row r="22" spans="1:8" s="503" customFormat="1" ht="12.75">
      <c r="A22" s="500" t="s">
        <v>378</v>
      </c>
      <c r="B22" s="501">
        <v>125460.3</v>
      </c>
      <c r="C22" s="501">
        <v>243651.69999999998</v>
      </c>
      <c r="D22" s="501">
        <v>156551.2</v>
      </c>
      <c r="E22" s="501">
        <v>296552.2</v>
      </c>
      <c r="F22" s="502">
        <v>167306.4</v>
      </c>
      <c r="G22" s="501">
        <v>24.781464734262556</v>
      </c>
      <c r="H22" s="86">
        <v>6.870084675173345</v>
      </c>
    </row>
    <row r="23" spans="1:8" s="503" customFormat="1" ht="12.75">
      <c r="A23" s="500" t="s">
        <v>379</v>
      </c>
      <c r="B23" s="501">
        <v>12416</v>
      </c>
      <c r="C23" s="501">
        <v>51203.600000000006</v>
      </c>
      <c r="D23" s="501">
        <v>16296.2</v>
      </c>
      <c r="E23" s="501">
        <v>61360</v>
      </c>
      <c r="F23" s="502">
        <v>22715.4</v>
      </c>
      <c r="G23" s="501">
        <v>31.251610824742272</v>
      </c>
      <c r="H23" s="86">
        <v>39.390778218234914</v>
      </c>
    </row>
    <row r="24" spans="1:8" s="503" customFormat="1" ht="12.75">
      <c r="A24" s="506" t="s">
        <v>383</v>
      </c>
      <c r="B24" s="507">
        <v>11465</v>
      </c>
      <c r="C24" s="507">
        <v>52069.8</v>
      </c>
      <c r="D24" s="507">
        <v>17609.4</v>
      </c>
      <c r="E24" s="507">
        <v>59415.3</v>
      </c>
      <c r="F24" s="507">
        <v>33558.5</v>
      </c>
      <c r="G24" s="507">
        <v>53.59267335368514</v>
      </c>
      <c r="H24" s="90">
        <v>90.57151294195143</v>
      </c>
    </row>
    <row r="25" spans="1:8" s="503" customFormat="1" ht="12.75">
      <c r="A25" s="496" t="s">
        <v>387</v>
      </c>
      <c r="B25" s="497">
        <v>12115.6</v>
      </c>
      <c r="C25" s="497">
        <v>12115.6</v>
      </c>
      <c r="D25" s="497">
        <v>138.39999999999998</v>
      </c>
      <c r="E25" s="497">
        <v>138.39999999999998</v>
      </c>
      <c r="F25" s="497">
        <v>0</v>
      </c>
      <c r="G25" s="497">
        <v>-98.8576711017201</v>
      </c>
      <c r="H25" s="85">
        <v>-100</v>
      </c>
    </row>
    <row r="26" spans="1:8" s="503" customFormat="1" ht="12.75">
      <c r="A26" s="500" t="s">
        <v>388</v>
      </c>
      <c r="B26" s="501">
        <v>3421</v>
      </c>
      <c r="C26" s="501">
        <v>3421</v>
      </c>
      <c r="D26" s="501">
        <v>9.2</v>
      </c>
      <c r="E26" s="501">
        <v>9.200000000000001</v>
      </c>
      <c r="F26" s="501">
        <v>0</v>
      </c>
      <c r="G26" s="501">
        <v>-99.73107278573517</v>
      </c>
      <c r="H26" s="86">
        <v>-100</v>
      </c>
    </row>
    <row r="27" spans="1:8" s="503" customFormat="1" ht="12.75">
      <c r="A27" s="500" t="s">
        <v>389</v>
      </c>
      <c r="B27" s="501">
        <v>2976.8</v>
      </c>
      <c r="C27" s="501">
        <v>2976.8</v>
      </c>
      <c r="D27" s="501">
        <v>129.2</v>
      </c>
      <c r="E27" s="501">
        <v>129.2</v>
      </c>
      <c r="F27" s="501">
        <v>0</v>
      </c>
      <c r="G27" s="501">
        <v>-95.65976887933351</v>
      </c>
      <c r="H27" s="86">
        <v>-100</v>
      </c>
    </row>
    <row r="28" spans="1:8" s="499" customFormat="1" ht="12.75">
      <c r="A28" s="506" t="s">
        <v>390</v>
      </c>
      <c r="B28" s="507">
        <v>5717.8</v>
      </c>
      <c r="C28" s="507">
        <v>5717.8</v>
      </c>
      <c r="D28" s="507">
        <v>0</v>
      </c>
      <c r="E28" s="507">
        <v>0</v>
      </c>
      <c r="F28" s="507">
        <v>0</v>
      </c>
      <c r="G28" s="507" t="s">
        <v>382</v>
      </c>
      <c r="H28" s="89" t="s">
        <v>382</v>
      </c>
    </row>
    <row r="29" spans="1:8" s="499" customFormat="1" ht="12.75">
      <c r="A29" s="511" t="s">
        <v>391</v>
      </c>
      <c r="B29" s="512">
        <v>161456.9</v>
      </c>
      <c r="C29" s="512">
        <v>359040.69999999995</v>
      </c>
      <c r="D29" s="512">
        <v>190595.2</v>
      </c>
      <c r="E29" s="512">
        <v>417465.9</v>
      </c>
      <c r="F29" s="513">
        <v>223580.3</v>
      </c>
      <c r="G29" s="512">
        <v>18.04710730851393</v>
      </c>
      <c r="H29" s="91">
        <v>17.306364483470702</v>
      </c>
    </row>
    <row r="30" spans="1:8" s="499" customFormat="1" ht="12.75">
      <c r="A30" s="511" t="s">
        <v>392</v>
      </c>
      <c r="B30" s="512">
        <v>193395.4</v>
      </c>
      <c r="C30" s="512">
        <v>327833.10000000003</v>
      </c>
      <c r="D30" s="512">
        <v>248623.4</v>
      </c>
      <c r="E30" s="512">
        <v>403715</v>
      </c>
      <c r="F30" s="513">
        <v>273962</v>
      </c>
      <c r="G30" s="512">
        <v>28.557039102274416</v>
      </c>
      <c r="H30" s="91">
        <v>10.19155879937287</v>
      </c>
    </row>
    <row r="31" spans="1:8" s="503" customFormat="1" ht="12.75">
      <c r="A31" s="509" t="s">
        <v>393</v>
      </c>
      <c r="B31" s="510">
        <v>186652.3</v>
      </c>
      <c r="C31" s="510">
        <v>320444.2</v>
      </c>
      <c r="D31" s="510">
        <v>240105.6</v>
      </c>
      <c r="E31" s="510">
        <v>393560.30000000005</v>
      </c>
      <c r="F31" s="514">
        <v>256973.3</v>
      </c>
      <c r="G31" s="510">
        <v>28.637900524129634</v>
      </c>
      <c r="H31" s="92">
        <v>7.025117281729365</v>
      </c>
    </row>
    <row r="32" spans="1:8" s="503" customFormat="1" ht="12.75">
      <c r="A32" s="500" t="s">
        <v>394</v>
      </c>
      <c r="B32" s="501">
        <v>177969.69999999998</v>
      </c>
      <c r="C32" s="501">
        <v>296015.7</v>
      </c>
      <c r="D32" s="501">
        <v>212591.7</v>
      </c>
      <c r="E32" s="501">
        <v>356619.60000000003</v>
      </c>
      <c r="F32" s="502">
        <v>241263.4</v>
      </c>
      <c r="G32" s="501">
        <v>19.453873327875485</v>
      </c>
      <c r="H32" s="86">
        <v>13.486744778841327</v>
      </c>
    </row>
    <row r="33" spans="1:8" s="503" customFormat="1" ht="12.75">
      <c r="A33" s="500" t="s">
        <v>395</v>
      </c>
      <c r="B33" s="501">
        <v>8682.6</v>
      </c>
      <c r="C33" s="501">
        <v>24428.499999999993</v>
      </c>
      <c r="D33" s="501">
        <v>27513.9</v>
      </c>
      <c r="E33" s="501">
        <v>36940.7</v>
      </c>
      <c r="F33" s="502">
        <v>15709.9</v>
      </c>
      <c r="G33" s="501">
        <v>216.88549512818742</v>
      </c>
      <c r="H33" s="86">
        <v>-42.90195137730384</v>
      </c>
    </row>
    <row r="34" spans="1:8" s="503" customFormat="1" ht="12.75">
      <c r="A34" s="500" t="s">
        <v>396</v>
      </c>
      <c r="B34" s="501">
        <v>2166.7</v>
      </c>
      <c r="C34" s="501">
        <v>6965.5</v>
      </c>
      <c r="D34" s="501">
        <v>3344.3999999999996</v>
      </c>
      <c r="E34" s="501">
        <v>8084.4</v>
      </c>
      <c r="F34" s="502">
        <v>7645.2</v>
      </c>
      <c r="G34" s="501">
        <v>54.35454839156321</v>
      </c>
      <c r="H34" s="86">
        <v>128.59705776820957</v>
      </c>
    </row>
    <row r="35" spans="1:8" s="503" customFormat="1" ht="12.75">
      <c r="A35" s="500" t="s">
        <v>397</v>
      </c>
      <c r="B35" s="501">
        <v>96.4</v>
      </c>
      <c r="C35" s="501">
        <v>80.09999999999997</v>
      </c>
      <c r="D35" s="501">
        <v>-47.8</v>
      </c>
      <c r="E35" s="501">
        <v>-63.400000000000034</v>
      </c>
      <c r="F35" s="502">
        <v>-3.1999999999999886</v>
      </c>
      <c r="G35" s="501">
        <v>-149.5850622406639</v>
      </c>
      <c r="H35" s="86">
        <v>-93.30543933054396</v>
      </c>
    </row>
    <row r="36" spans="1:8" s="503" customFormat="1" ht="12.75">
      <c r="A36" s="500" t="s">
        <v>398</v>
      </c>
      <c r="B36" s="501">
        <v>1927.9</v>
      </c>
      <c r="C36" s="501">
        <v>-42.79999999999998</v>
      </c>
      <c r="D36" s="501">
        <v>518.3</v>
      </c>
      <c r="E36" s="501">
        <v>-44.7</v>
      </c>
      <c r="F36" s="502">
        <v>855.5</v>
      </c>
      <c r="G36" s="501">
        <v>-73.11582550962187</v>
      </c>
      <c r="H36" s="86">
        <v>65.05884622805326</v>
      </c>
    </row>
    <row r="37" spans="1:12" s="503" customFormat="1" ht="12.75">
      <c r="A37" s="500" t="s">
        <v>399</v>
      </c>
      <c r="B37" s="501">
        <v>-23.9</v>
      </c>
      <c r="C37" s="501">
        <v>80.19999999999999</v>
      </c>
      <c r="D37" s="501">
        <v>204.9</v>
      </c>
      <c r="E37" s="501">
        <v>136.60000000000002</v>
      </c>
      <c r="F37" s="502">
        <v>949.9</v>
      </c>
      <c r="G37" s="501">
        <v>957.3221757322176</v>
      </c>
      <c r="H37" s="86">
        <v>363.59199609565644</v>
      </c>
      <c r="J37" s="515"/>
      <c r="K37" s="515"/>
      <c r="L37" s="515"/>
    </row>
    <row r="38" spans="1:12" s="503" customFormat="1" ht="12.75">
      <c r="A38" s="506" t="s">
        <v>400</v>
      </c>
      <c r="B38" s="507">
        <v>2576</v>
      </c>
      <c r="C38" s="507">
        <v>305.90000000000055</v>
      </c>
      <c r="D38" s="507">
        <v>4498</v>
      </c>
      <c r="E38" s="507">
        <v>2041.7999999999993</v>
      </c>
      <c r="F38" s="516">
        <v>7541.3</v>
      </c>
      <c r="G38" s="507">
        <v>74.61180124223603</v>
      </c>
      <c r="H38" s="89">
        <v>67.65895953757226</v>
      </c>
      <c r="J38" s="515"/>
      <c r="K38" s="515"/>
      <c r="L38" s="515"/>
    </row>
    <row r="39" spans="1:8" s="499" customFormat="1" ht="12.75">
      <c r="A39" s="517" t="s">
        <v>401</v>
      </c>
      <c r="B39" s="512">
        <v>31938.5</v>
      </c>
      <c r="C39" s="512">
        <v>-31207.59999999992</v>
      </c>
      <c r="D39" s="512">
        <v>58028.19999999998</v>
      </c>
      <c r="E39" s="512">
        <v>-13750.900000000023</v>
      </c>
      <c r="F39" s="512">
        <v>50381.70000000001</v>
      </c>
      <c r="G39" s="512">
        <v>81.6873052898539</v>
      </c>
      <c r="H39" s="91">
        <v>-13.177213837410036</v>
      </c>
    </row>
    <row r="40" spans="1:8" s="499" customFormat="1" ht="12.75">
      <c r="A40" s="509" t="s">
        <v>402</v>
      </c>
      <c r="B40" s="510">
        <v>-31938.5</v>
      </c>
      <c r="C40" s="510">
        <v>31207.599999999977</v>
      </c>
      <c r="D40" s="510">
        <v>-58028.194999999985</v>
      </c>
      <c r="E40" s="510">
        <v>13750.91499999996</v>
      </c>
      <c r="F40" s="510">
        <v>-50381.7</v>
      </c>
      <c r="G40" s="510">
        <v>81.68728963476678</v>
      </c>
      <c r="H40" s="92">
        <v>-13.177206356323836</v>
      </c>
    </row>
    <row r="41" spans="1:8" s="503" customFormat="1" ht="12.75">
      <c r="A41" s="500" t="s">
        <v>403</v>
      </c>
      <c r="B41" s="501">
        <v>-39162.4</v>
      </c>
      <c r="C41" s="501">
        <v>20910.499999999978</v>
      </c>
      <c r="D41" s="501">
        <v>-71614.39499999999</v>
      </c>
      <c r="E41" s="501">
        <v>-1901.7850000000399</v>
      </c>
      <c r="F41" s="501">
        <v>-57556</v>
      </c>
      <c r="G41" s="501">
        <v>82.86518446264782</v>
      </c>
      <c r="H41" s="86">
        <v>-19.630683188763925</v>
      </c>
    </row>
    <row r="42" spans="1:8" s="518" customFormat="1" ht="12.75">
      <c r="A42" s="500" t="s">
        <v>404</v>
      </c>
      <c r="B42" s="501">
        <v>0</v>
      </c>
      <c r="C42" s="501">
        <v>19042.8</v>
      </c>
      <c r="D42" s="501">
        <v>9932.805</v>
      </c>
      <c r="E42" s="501">
        <v>19982.815000000002</v>
      </c>
      <c r="F42" s="501">
        <v>0</v>
      </c>
      <c r="G42" s="501" t="s">
        <v>382</v>
      </c>
      <c r="H42" s="86" t="s">
        <v>382</v>
      </c>
    </row>
    <row r="43" spans="1:8" s="504" customFormat="1" ht="12.75">
      <c r="A43" s="500" t="s">
        <v>405</v>
      </c>
      <c r="B43" s="501">
        <v>0</v>
      </c>
      <c r="C43" s="501">
        <v>19000</v>
      </c>
      <c r="D43" s="501">
        <v>0</v>
      </c>
      <c r="E43" s="501">
        <v>10000</v>
      </c>
      <c r="F43" s="501">
        <v>0</v>
      </c>
      <c r="G43" s="501" t="s">
        <v>382</v>
      </c>
      <c r="H43" s="87" t="s">
        <v>382</v>
      </c>
    </row>
    <row r="44" spans="1:8" s="504" customFormat="1" ht="12.75">
      <c r="A44" s="500" t="s">
        <v>406</v>
      </c>
      <c r="B44" s="501">
        <v>0</v>
      </c>
      <c r="C44" s="501">
        <v>0</v>
      </c>
      <c r="D44" s="501">
        <v>9000</v>
      </c>
      <c r="E44" s="501">
        <v>9000</v>
      </c>
      <c r="F44" s="501">
        <v>0</v>
      </c>
      <c r="G44" s="501" t="s">
        <v>382</v>
      </c>
      <c r="H44" s="87" t="s">
        <v>382</v>
      </c>
    </row>
    <row r="45" spans="1:8" s="504" customFormat="1" ht="11.25" customHeight="1">
      <c r="A45" s="500" t="s">
        <v>407</v>
      </c>
      <c r="B45" s="501">
        <v>0</v>
      </c>
      <c r="C45" s="501">
        <v>0</v>
      </c>
      <c r="D45" s="501">
        <v>906.4</v>
      </c>
      <c r="E45" s="501">
        <v>906.4</v>
      </c>
      <c r="F45" s="501">
        <v>0</v>
      </c>
      <c r="G45" s="501" t="s">
        <v>382</v>
      </c>
      <c r="H45" s="87" t="s">
        <v>382</v>
      </c>
    </row>
    <row r="46" spans="1:8" s="504" customFormat="1" ht="12.75">
      <c r="A46" s="500" t="s">
        <v>408</v>
      </c>
      <c r="B46" s="501">
        <v>0</v>
      </c>
      <c r="C46" s="501">
        <v>0</v>
      </c>
      <c r="D46" s="501">
        <v>0</v>
      </c>
      <c r="E46" s="501">
        <v>0</v>
      </c>
      <c r="F46" s="501">
        <v>0</v>
      </c>
      <c r="G46" s="501" t="s">
        <v>382</v>
      </c>
      <c r="H46" s="87" t="s">
        <v>382</v>
      </c>
    </row>
    <row r="47" spans="1:8" s="504" customFormat="1" ht="12.75">
      <c r="A47" s="500" t="s">
        <v>409</v>
      </c>
      <c r="B47" s="501">
        <v>0</v>
      </c>
      <c r="C47" s="501">
        <v>42.8</v>
      </c>
      <c r="D47" s="501">
        <v>26.405</v>
      </c>
      <c r="E47" s="501">
        <v>76.415</v>
      </c>
      <c r="F47" s="501">
        <v>0</v>
      </c>
      <c r="G47" s="505" t="s">
        <v>382</v>
      </c>
      <c r="H47" s="87" t="s">
        <v>382</v>
      </c>
    </row>
    <row r="48" spans="1:8" s="504" customFormat="1" ht="12.75">
      <c r="A48" s="500" t="s">
        <v>410</v>
      </c>
      <c r="B48" s="501">
        <v>-39200.8</v>
      </c>
      <c r="C48" s="501">
        <v>2175.5999999999767</v>
      </c>
      <c r="D48" s="501">
        <v>-82162.8</v>
      </c>
      <c r="E48" s="501">
        <v>-23316.300000000043</v>
      </c>
      <c r="F48" s="502">
        <v>-57526</v>
      </c>
      <c r="G48" s="501">
        <v>109.59470214893571</v>
      </c>
      <c r="H48" s="86">
        <v>-29.985346166391608</v>
      </c>
    </row>
    <row r="49" spans="1:8" s="504" customFormat="1" ht="12.75">
      <c r="A49" s="500" t="s">
        <v>411</v>
      </c>
      <c r="B49" s="501">
        <v>38.4</v>
      </c>
      <c r="C49" s="501">
        <v>-307.8999999999978</v>
      </c>
      <c r="D49" s="501">
        <v>615.6</v>
      </c>
      <c r="E49" s="501">
        <v>1431.7000000000007</v>
      </c>
      <c r="F49" s="501">
        <v>-30</v>
      </c>
      <c r="G49" s="501">
        <v>1503.125</v>
      </c>
      <c r="H49" s="86">
        <v>-104.87329434697855</v>
      </c>
    </row>
    <row r="50" spans="1:8" s="503" customFormat="1" ht="12.75">
      <c r="A50" s="500" t="s">
        <v>412</v>
      </c>
      <c r="B50" s="501">
        <v>297.2</v>
      </c>
      <c r="C50" s="501">
        <v>755.3</v>
      </c>
      <c r="D50" s="501">
        <v>236.3</v>
      </c>
      <c r="E50" s="501">
        <v>569.8</v>
      </c>
      <c r="F50" s="501">
        <v>886.5</v>
      </c>
      <c r="G50" s="501">
        <v>-20.49125168236877</v>
      </c>
      <c r="H50" s="93">
        <v>275.15869657215404</v>
      </c>
    </row>
    <row r="51" spans="1:8" s="503" customFormat="1" ht="18" customHeight="1" thickBot="1">
      <c r="A51" s="519" t="s">
        <v>413</v>
      </c>
      <c r="B51" s="520">
        <v>6926.7</v>
      </c>
      <c r="C51" s="520">
        <v>9541.8</v>
      </c>
      <c r="D51" s="520">
        <v>13349.9</v>
      </c>
      <c r="E51" s="520">
        <v>15082.900000000001</v>
      </c>
      <c r="F51" s="520">
        <v>6287.8</v>
      </c>
      <c r="G51" s="520">
        <v>92.7310263184489</v>
      </c>
      <c r="H51" s="94">
        <v>-52.90002172300916</v>
      </c>
    </row>
    <row r="52" spans="1:8" s="503" customFormat="1" ht="5.25" customHeight="1" thickTop="1">
      <c r="A52" s="521"/>
      <c r="B52" s="522"/>
      <c r="C52" s="522"/>
      <c r="D52" s="522"/>
      <c r="E52" s="522"/>
      <c r="F52" s="523"/>
      <c r="G52" s="522"/>
      <c r="H52" s="95"/>
    </row>
    <row r="53" spans="1:19" ht="54.75" customHeight="1">
      <c r="A53" s="1879" t="s">
        <v>457</v>
      </c>
      <c r="B53" s="1879"/>
      <c r="C53" s="1879"/>
      <c r="D53" s="1879"/>
      <c r="E53" s="1879"/>
      <c r="F53" s="1879"/>
      <c r="G53" s="1879"/>
      <c r="H53" s="1879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</row>
    <row r="54" spans="1:19" ht="12.75" customHeight="1">
      <c r="A54" s="525" t="s">
        <v>414</v>
      </c>
      <c r="B54" s="526"/>
      <c r="C54" s="526"/>
      <c r="D54" s="527"/>
      <c r="E54" s="527"/>
      <c r="F54" s="526"/>
      <c r="G54" s="527"/>
      <c r="H54" s="526"/>
      <c r="I54" s="528"/>
      <c r="J54" s="528"/>
      <c r="K54" s="529"/>
      <c r="L54" s="529"/>
      <c r="M54" s="529"/>
      <c r="N54" s="529"/>
      <c r="O54" s="529"/>
      <c r="P54" s="529"/>
      <c r="Q54" s="528"/>
      <c r="R54" s="529"/>
      <c r="S54" s="529"/>
    </row>
    <row r="55" spans="1:19" ht="12.75" customHeight="1">
      <c r="A55" s="530" t="s">
        <v>415</v>
      </c>
      <c r="B55" s="526"/>
      <c r="C55" s="526"/>
      <c r="D55" s="531"/>
      <c r="E55" s="531"/>
      <c r="F55" s="526"/>
      <c r="G55" s="531"/>
      <c r="H55" s="526"/>
      <c r="I55" s="531"/>
      <c r="J55" s="531"/>
      <c r="K55" s="529"/>
      <c r="L55" s="529"/>
      <c r="M55" s="529"/>
      <c r="N55" s="529"/>
      <c r="O55" s="529"/>
      <c r="P55" s="529"/>
      <c r="Q55" s="528"/>
      <c r="R55" s="529"/>
      <c r="S55" s="529"/>
    </row>
    <row r="56" spans="1:13" ht="12.75">
      <c r="A56" s="532" t="s">
        <v>416</v>
      </c>
      <c r="B56" s="526"/>
      <c r="C56" s="526"/>
      <c r="D56" s="526"/>
      <c r="E56" s="526"/>
      <c r="F56" s="526"/>
      <c r="G56" s="526"/>
      <c r="H56" s="1865"/>
      <c r="I56" s="1865"/>
      <c r="J56" s="1865"/>
      <c r="K56" s="1865"/>
      <c r="L56" s="1865"/>
      <c r="M56" s="1865"/>
    </row>
    <row r="57" spans="1:19" ht="12.75">
      <c r="A57" s="490" t="s">
        <v>417</v>
      </c>
      <c r="B57" s="524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</row>
  </sheetData>
  <sheetProtection/>
  <mergeCells count="13">
    <mergeCell ref="H56:M56"/>
    <mergeCell ref="A6:A8"/>
    <mergeCell ref="B6:F6"/>
    <mergeCell ref="G6:H7"/>
    <mergeCell ref="B7:C7"/>
    <mergeCell ref="D7:E7"/>
    <mergeCell ref="A53:H53"/>
    <mergeCell ref="A1:H1"/>
    <mergeCell ref="A2:H2"/>
    <mergeCell ref="A3:H3"/>
    <mergeCell ref="A4:H4"/>
    <mergeCell ref="B5:D5"/>
    <mergeCell ref="G5:H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zoomScalePageLayoutView="0" workbookViewId="0" topLeftCell="B1">
      <selection activeCell="C4" sqref="C4:G4"/>
    </sheetView>
  </sheetViews>
  <sheetFormatPr defaultColWidth="9.140625" defaultRowHeight="24" customHeight="1"/>
  <cols>
    <col min="1" max="1" width="0" style="534" hidden="1" customWidth="1"/>
    <col min="2" max="2" width="24.57421875" style="534" customWidth="1"/>
    <col min="3" max="3" width="11.421875" style="534" bestFit="1" customWidth="1"/>
    <col min="4" max="4" width="8.421875" style="534" bestFit="1" customWidth="1"/>
    <col min="5" max="5" width="11.421875" style="534" bestFit="1" customWidth="1"/>
    <col min="6" max="6" width="9.28125" style="534" customWidth="1"/>
    <col min="7" max="7" width="11.421875" style="534" bestFit="1" customWidth="1"/>
    <col min="8" max="8" width="9.28125" style="534" bestFit="1" customWidth="1"/>
    <col min="9" max="9" width="11.140625" style="534" bestFit="1" customWidth="1"/>
    <col min="10" max="10" width="9.28125" style="534" bestFit="1" customWidth="1"/>
    <col min="11" max="11" width="10.57421875" style="534" bestFit="1" customWidth="1"/>
    <col min="12" max="16384" width="9.140625" style="534" customWidth="1"/>
  </cols>
  <sheetData>
    <row r="1" spans="2:11" s="533" customFormat="1" ht="20.25" customHeight="1">
      <c r="B1" s="1881" t="s">
        <v>418</v>
      </c>
      <c r="C1" s="1881"/>
      <c r="D1" s="1881"/>
      <c r="E1" s="1881"/>
      <c r="F1" s="1881"/>
      <c r="G1" s="1881"/>
      <c r="H1" s="1881"/>
      <c r="I1" s="1881"/>
      <c r="J1" s="1881"/>
      <c r="K1" s="1881"/>
    </row>
    <row r="2" spans="2:11" ht="17.25" customHeight="1">
      <c r="B2" s="1882" t="s">
        <v>40</v>
      </c>
      <c r="C2" s="1882"/>
      <c r="D2" s="1882"/>
      <c r="E2" s="1882"/>
      <c r="F2" s="1882"/>
      <c r="G2" s="1882"/>
      <c r="H2" s="1882"/>
      <c r="I2" s="1882"/>
      <c r="J2" s="1882"/>
      <c r="K2" s="1882"/>
    </row>
    <row r="3" spans="2:11" ht="19.5" customHeight="1" thickBot="1">
      <c r="B3" s="1883" t="s">
        <v>880</v>
      </c>
      <c r="C3" s="1883"/>
      <c r="D3" s="1883"/>
      <c r="E3" s="1883"/>
      <c r="F3" s="1883"/>
      <c r="G3" s="1883"/>
      <c r="H3" s="1883"/>
      <c r="I3" s="1883"/>
      <c r="J3" s="1883"/>
      <c r="K3" s="1883"/>
    </row>
    <row r="4" spans="2:11" ht="24" customHeight="1">
      <c r="B4" s="1884"/>
      <c r="C4" s="1887" t="s">
        <v>419</v>
      </c>
      <c r="D4" s="1888"/>
      <c r="E4" s="1888"/>
      <c r="F4" s="1888"/>
      <c r="G4" s="1889"/>
      <c r="H4" s="1890" t="s">
        <v>881</v>
      </c>
      <c r="I4" s="1891"/>
      <c r="J4" s="1890" t="s">
        <v>882</v>
      </c>
      <c r="K4" s="1894"/>
    </row>
    <row r="5" spans="2:11" ht="24" customHeight="1">
      <c r="B5" s="1885"/>
      <c r="C5" s="1896" t="s">
        <v>61</v>
      </c>
      <c r="D5" s="1876"/>
      <c r="E5" s="1896" t="s">
        <v>62</v>
      </c>
      <c r="F5" s="1876"/>
      <c r="G5" s="535" t="s">
        <v>877</v>
      </c>
      <c r="H5" s="1892"/>
      <c r="I5" s="1893"/>
      <c r="J5" s="1892"/>
      <c r="K5" s="1895"/>
    </row>
    <row r="6" spans="2:11" ht="24" customHeight="1" thickBot="1">
      <c r="B6" s="1886"/>
      <c r="C6" s="536" t="s">
        <v>878</v>
      </c>
      <c r="D6" s="537" t="s">
        <v>879</v>
      </c>
      <c r="E6" s="538" t="s">
        <v>878</v>
      </c>
      <c r="F6" s="537" t="s">
        <v>879</v>
      </c>
      <c r="G6" s="539" t="s">
        <v>878</v>
      </c>
      <c r="H6" s="540" t="s">
        <v>62</v>
      </c>
      <c r="I6" s="541" t="s">
        <v>63</v>
      </c>
      <c r="J6" s="540" t="s">
        <v>62</v>
      </c>
      <c r="K6" s="542" t="s">
        <v>63</v>
      </c>
    </row>
    <row r="7" spans="2:11" ht="24" customHeight="1">
      <c r="B7" s="543" t="s">
        <v>420</v>
      </c>
      <c r="C7" s="544">
        <v>53492.954</v>
      </c>
      <c r="D7" s="544">
        <v>83505.829</v>
      </c>
      <c r="E7" s="545">
        <v>63432.766</v>
      </c>
      <c r="F7" s="545">
        <v>100966.88</v>
      </c>
      <c r="G7" s="545">
        <v>73237.323</v>
      </c>
      <c r="H7" s="546">
        <v>18.581535056000092</v>
      </c>
      <c r="I7" s="546">
        <v>15.45661275436106</v>
      </c>
      <c r="J7" s="547">
        <v>29.837837507296854</v>
      </c>
      <c r="K7" s="548">
        <v>30.355640392530688</v>
      </c>
    </row>
    <row r="8" spans="2:11" ht="24" customHeight="1">
      <c r="B8" s="543" t="s">
        <v>399</v>
      </c>
      <c r="C8" s="544">
        <v>36461.436</v>
      </c>
      <c r="D8" s="544">
        <v>67018.919</v>
      </c>
      <c r="E8" s="545">
        <v>42911.629</v>
      </c>
      <c r="F8" s="545">
        <v>77927.541</v>
      </c>
      <c r="G8" s="545">
        <v>49132.102</v>
      </c>
      <c r="H8" s="546">
        <v>17.690452455026715</v>
      </c>
      <c r="I8" s="546">
        <v>14.496007597381123</v>
      </c>
      <c r="J8" s="547">
        <v>20.184997344675264</v>
      </c>
      <c r="K8" s="548">
        <v>20.36443112538586</v>
      </c>
    </row>
    <row r="9" spans="2:11" ht="24" customHeight="1">
      <c r="B9" s="543" t="s">
        <v>421</v>
      </c>
      <c r="C9" s="544">
        <v>36725.833</v>
      </c>
      <c r="D9" s="544">
        <v>56893.929</v>
      </c>
      <c r="E9" s="545">
        <v>41377.083</v>
      </c>
      <c r="F9" s="545">
        <v>67882.009</v>
      </c>
      <c r="G9" s="545">
        <v>47868.583</v>
      </c>
      <c r="H9" s="546">
        <v>12.664791020533144</v>
      </c>
      <c r="I9" s="546">
        <v>15.688636146728868</v>
      </c>
      <c r="J9" s="547">
        <v>19.463169540485353</v>
      </c>
      <c r="K9" s="548">
        <v>19.840723720172125</v>
      </c>
    </row>
    <row r="10" spans="2:11" ht="24" customHeight="1">
      <c r="B10" s="543" t="s">
        <v>422</v>
      </c>
      <c r="C10" s="544">
        <v>23081.574</v>
      </c>
      <c r="D10" s="544">
        <v>36664.89</v>
      </c>
      <c r="E10" s="545">
        <v>28137.445</v>
      </c>
      <c r="F10" s="545">
        <v>45395.355</v>
      </c>
      <c r="G10" s="545">
        <v>33447.812</v>
      </c>
      <c r="H10" s="546">
        <v>21.90435972867361</v>
      </c>
      <c r="I10" s="546">
        <v>18.872953816524557</v>
      </c>
      <c r="J10" s="547">
        <v>13.23543910698301</v>
      </c>
      <c r="K10" s="548">
        <v>13.863556331639437</v>
      </c>
    </row>
    <row r="11" spans="2:11" ht="24" customHeight="1">
      <c r="B11" s="543" t="s">
        <v>423</v>
      </c>
      <c r="C11" s="544">
        <v>3069.537</v>
      </c>
      <c r="D11" s="544">
        <v>5895.97</v>
      </c>
      <c r="E11" s="545">
        <v>3265.31</v>
      </c>
      <c r="F11" s="545">
        <v>7813.653</v>
      </c>
      <c r="G11" s="545">
        <v>6530.111</v>
      </c>
      <c r="H11" s="546">
        <v>6.3779325676804035</v>
      </c>
      <c r="I11" s="546">
        <v>99.9844118935109</v>
      </c>
      <c r="J11" s="547">
        <v>1.53595366140823</v>
      </c>
      <c r="K11" s="548">
        <v>2.7066213389491165</v>
      </c>
    </row>
    <row r="12" spans="2:11" ht="24" customHeight="1">
      <c r="B12" s="543" t="s">
        <v>424</v>
      </c>
      <c r="C12" s="544">
        <v>3171.9</v>
      </c>
      <c r="D12" s="544">
        <v>4371.678</v>
      </c>
      <c r="E12" s="545">
        <v>2799.927</v>
      </c>
      <c r="F12" s="545">
        <v>4090</v>
      </c>
      <c r="G12" s="545">
        <v>4208.107</v>
      </c>
      <c r="H12" s="546">
        <v>-11.727135155584975</v>
      </c>
      <c r="I12" s="546">
        <v>50.29345407933849</v>
      </c>
      <c r="J12" s="547">
        <v>1.317044362503334</v>
      </c>
      <c r="K12" s="548">
        <v>1.7441896780592474</v>
      </c>
    </row>
    <row r="13" spans="2:11" ht="24" customHeight="1">
      <c r="B13" s="543" t="s">
        <v>425</v>
      </c>
      <c r="C13" s="549">
        <v>190.005</v>
      </c>
      <c r="D13" s="549">
        <v>320.686</v>
      </c>
      <c r="E13" s="549">
        <v>297.922</v>
      </c>
      <c r="F13" s="549">
        <v>434.906</v>
      </c>
      <c r="G13" s="545">
        <v>307.412</v>
      </c>
      <c r="H13" s="546">
        <v>56.7969263966738</v>
      </c>
      <c r="I13" s="546">
        <v>3.185397520156272</v>
      </c>
      <c r="J13" s="547">
        <v>0.14013811451717073</v>
      </c>
      <c r="K13" s="548">
        <v>0.12741711114084062</v>
      </c>
    </row>
    <row r="14" spans="2:11" ht="24" customHeight="1">
      <c r="B14" s="543" t="s">
        <v>426</v>
      </c>
      <c r="C14" s="549"/>
      <c r="D14" s="549"/>
      <c r="E14" s="549">
        <v>279.552</v>
      </c>
      <c r="F14" s="549">
        <v>440.533</v>
      </c>
      <c r="G14" s="545">
        <v>372.743</v>
      </c>
      <c r="H14" s="550" t="s">
        <v>382</v>
      </c>
      <c r="I14" s="546">
        <v>33.33583733974356</v>
      </c>
      <c r="J14" s="547">
        <v>0.13149713747055977</v>
      </c>
      <c r="K14" s="548">
        <v>0.15449571343334143</v>
      </c>
    </row>
    <row r="15" spans="2:11" ht="24" customHeight="1">
      <c r="B15" s="543" t="s">
        <v>427</v>
      </c>
      <c r="C15" s="549">
        <v>592.061</v>
      </c>
      <c r="D15" s="549">
        <v>4942.999</v>
      </c>
      <c r="E15" s="549">
        <v>3729.466</v>
      </c>
      <c r="F15" s="549">
        <v>6850.123</v>
      </c>
      <c r="G15" s="545">
        <v>6897.606</v>
      </c>
      <c r="H15" s="550">
        <v>529.9124583446637</v>
      </c>
      <c r="I15" s="546">
        <v>84.94889080635139</v>
      </c>
      <c r="J15" s="547">
        <v>1.7542857976111015</v>
      </c>
      <c r="K15" s="548">
        <v>2.8589418445204777</v>
      </c>
    </row>
    <row r="16" spans="2:11" ht="24" customHeight="1">
      <c r="B16" s="543" t="s">
        <v>428</v>
      </c>
      <c r="C16" s="544">
        <v>21184.4</v>
      </c>
      <c r="D16" s="544">
        <v>36396.5</v>
      </c>
      <c r="E16" s="545">
        <v>26360.6</v>
      </c>
      <c r="F16" s="545">
        <v>45045</v>
      </c>
      <c r="G16" s="545">
        <v>19262.5</v>
      </c>
      <c r="H16" s="546">
        <v>24.43401748456411</v>
      </c>
      <c r="I16" s="546">
        <v>-26.92692882559578</v>
      </c>
      <c r="J16" s="547">
        <v>12.399637427049127</v>
      </c>
      <c r="K16" s="548">
        <v>7.983982744168876</v>
      </c>
    </row>
    <row r="17" spans="2:11" ht="24" customHeight="1" thickBot="1">
      <c r="B17" s="551" t="s">
        <v>429</v>
      </c>
      <c r="C17" s="552">
        <v>177969.69999999998</v>
      </c>
      <c r="D17" s="552">
        <v>296011.39999999997</v>
      </c>
      <c r="E17" s="553">
        <v>212591.69999999998</v>
      </c>
      <c r="F17" s="553">
        <v>356846</v>
      </c>
      <c r="G17" s="553">
        <v>241264.299</v>
      </c>
      <c r="H17" s="554">
        <v>19.45387332787547</v>
      </c>
      <c r="I17" s="554">
        <v>13.487167655181281</v>
      </c>
      <c r="J17" s="555">
        <v>100</v>
      </c>
      <c r="K17" s="556">
        <v>100</v>
      </c>
    </row>
    <row r="18" spans="2:11" ht="27.75" customHeight="1">
      <c r="B18" s="1880" t="s">
        <v>430</v>
      </c>
      <c r="C18" s="1880"/>
      <c r="D18" s="1880"/>
      <c r="E18" s="1880"/>
      <c r="F18" s="1880"/>
      <c r="G18" s="1880"/>
      <c r="H18" s="1880"/>
      <c r="I18" s="1880"/>
      <c r="J18" s="1880"/>
      <c r="K18" s="1880"/>
    </row>
    <row r="19" ht="15.75" customHeight="1">
      <c r="B19" s="490" t="s">
        <v>431</v>
      </c>
    </row>
    <row r="20" spans="2:8" ht="14.25" customHeight="1">
      <c r="B20" s="490" t="s">
        <v>432</v>
      </c>
      <c r="H20" s="557"/>
    </row>
  </sheetData>
  <sheetProtection/>
  <mergeCells count="10">
    <mergeCell ref="B18:K18"/>
    <mergeCell ref="B1:K1"/>
    <mergeCell ref="B2:K2"/>
    <mergeCell ref="B3:K3"/>
    <mergeCell ref="B4:B6"/>
    <mergeCell ref="C4:G4"/>
    <mergeCell ref="H4:I5"/>
    <mergeCell ref="J4:K5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9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12.7109375" style="1086" customWidth="1"/>
    <col min="2" max="2" width="13.421875" style="1086" bestFit="1" customWidth="1"/>
    <col min="3" max="3" width="15.00390625" style="1086" customWidth="1"/>
    <col min="4" max="4" width="13.57421875" style="1086" customWidth="1"/>
    <col min="5" max="5" width="14.57421875" style="1086" customWidth="1"/>
    <col min="6" max="6" width="13.421875" style="1086" customWidth="1"/>
    <col min="7" max="7" width="14.7109375" style="1086" customWidth="1"/>
    <col min="8" max="16384" width="9.140625" style="1086" customWidth="1"/>
  </cols>
  <sheetData>
    <row r="1" spans="1:7" ht="12.75">
      <c r="A1" s="1715" t="s">
        <v>1399</v>
      </c>
      <c r="B1" s="1715"/>
      <c r="C1" s="1715"/>
      <c r="D1" s="1715"/>
      <c r="E1" s="1715"/>
      <c r="F1" s="1715"/>
      <c r="G1" s="1715"/>
    </row>
    <row r="2" spans="1:7" ht="16.5" customHeight="1">
      <c r="A2" s="1716" t="s">
        <v>1400</v>
      </c>
      <c r="B2" s="1716"/>
      <c r="C2" s="1716"/>
      <c r="D2" s="1716"/>
      <c r="E2" s="1716"/>
      <c r="F2" s="1716"/>
      <c r="G2" s="1716"/>
    </row>
    <row r="3" spans="1:7" ht="13.5" thickBot="1">
      <c r="A3" s="11"/>
      <c r="G3" s="1022" t="s">
        <v>434</v>
      </c>
    </row>
    <row r="4" spans="1:7" s="1414" customFormat="1" ht="18.75" customHeight="1" thickTop="1">
      <c r="A4" s="1897" t="s">
        <v>1261</v>
      </c>
      <c r="B4" s="1899" t="s">
        <v>61</v>
      </c>
      <c r="C4" s="1900"/>
      <c r="D4" s="1899" t="s">
        <v>62</v>
      </c>
      <c r="E4" s="1900"/>
      <c r="F4" s="1899" t="s">
        <v>63</v>
      </c>
      <c r="G4" s="1901"/>
    </row>
    <row r="5" spans="1:7" s="1414" customFormat="1" ht="15.75" customHeight="1">
      <c r="A5" s="1898"/>
      <c r="B5" s="1448" t="s">
        <v>375</v>
      </c>
      <c r="C5" s="1448" t="s">
        <v>1268</v>
      </c>
      <c r="D5" s="1448" t="s">
        <v>375</v>
      </c>
      <c r="E5" s="1448" t="s">
        <v>1268</v>
      </c>
      <c r="F5" s="1448" t="s">
        <v>375</v>
      </c>
      <c r="G5" s="1449" t="s">
        <v>1268</v>
      </c>
    </row>
    <row r="6" spans="1:7" ht="19.5" customHeight="1">
      <c r="A6" s="910" t="s">
        <v>1249</v>
      </c>
      <c r="B6" s="1450">
        <v>0</v>
      </c>
      <c r="C6" s="1450">
        <v>0</v>
      </c>
      <c r="D6" s="1450">
        <v>0</v>
      </c>
      <c r="E6" s="1450">
        <v>0</v>
      </c>
      <c r="F6" s="1451">
        <v>0</v>
      </c>
      <c r="G6" s="1452">
        <v>0</v>
      </c>
    </row>
    <row r="7" spans="1:7" ht="19.5" customHeight="1">
      <c r="A7" s="910" t="s">
        <v>1248</v>
      </c>
      <c r="B7" s="1453">
        <v>0</v>
      </c>
      <c r="C7" s="1450">
        <v>0</v>
      </c>
      <c r="D7" s="1450">
        <v>0</v>
      </c>
      <c r="E7" s="1450">
        <v>0</v>
      </c>
      <c r="F7" s="1451">
        <v>0</v>
      </c>
      <c r="G7" s="1452">
        <v>0</v>
      </c>
    </row>
    <row r="8" spans="1:7" ht="19.5" customHeight="1">
      <c r="A8" s="910" t="s">
        <v>1247</v>
      </c>
      <c r="B8" s="1453">
        <v>0</v>
      </c>
      <c r="C8" s="1450">
        <v>0</v>
      </c>
      <c r="D8" s="1450">
        <v>0</v>
      </c>
      <c r="E8" s="1450">
        <v>0</v>
      </c>
      <c r="F8" s="1451">
        <v>0</v>
      </c>
      <c r="G8" s="1452">
        <v>0</v>
      </c>
    </row>
    <row r="9" spans="1:7" ht="19.5" customHeight="1">
      <c r="A9" s="910" t="s">
        <v>1246</v>
      </c>
      <c r="B9" s="1453">
        <v>0</v>
      </c>
      <c r="C9" s="1450">
        <v>0</v>
      </c>
      <c r="D9" s="1453">
        <v>0</v>
      </c>
      <c r="E9" s="1450">
        <v>0</v>
      </c>
      <c r="F9" s="1451">
        <v>0</v>
      </c>
      <c r="G9" s="1452">
        <v>0</v>
      </c>
    </row>
    <row r="10" spans="1:7" ht="19.5" customHeight="1">
      <c r="A10" s="910" t="s">
        <v>1245</v>
      </c>
      <c r="B10" s="1454">
        <v>0</v>
      </c>
      <c r="C10" s="1454">
        <v>0</v>
      </c>
      <c r="D10" s="1454">
        <v>0</v>
      </c>
      <c r="E10" s="1455">
        <v>0</v>
      </c>
      <c r="F10" s="1451">
        <v>0</v>
      </c>
      <c r="G10" s="1452">
        <v>0</v>
      </c>
    </row>
    <row r="11" spans="1:11" ht="19.5" customHeight="1">
      <c r="A11" s="910" t="s">
        <v>1244</v>
      </c>
      <c r="B11" s="1453">
        <v>0</v>
      </c>
      <c r="C11" s="1450">
        <v>0</v>
      </c>
      <c r="D11" s="1453">
        <v>0</v>
      </c>
      <c r="E11" s="1450">
        <v>0</v>
      </c>
      <c r="F11" s="1451">
        <v>0</v>
      </c>
      <c r="G11" s="1452">
        <v>0</v>
      </c>
      <c r="K11" s="1447"/>
    </row>
    <row r="12" spans="1:7" ht="19.5" customHeight="1">
      <c r="A12" s="910" t="s">
        <v>1255</v>
      </c>
      <c r="B12" s="1453">
        <v>0</v>
      </c>
      <c r="C12" s="1450">
        <v>0</v>
      </c>
      <c r="D12" s="1453">
        <v>0</v>
      </c>
      <c r="E12" s="1450">
        <v>0</v>
      </c>
      <c r="F12" s="1451">
        <v>0</v>
      </c>
      <c r="G12" s="1452">
        <v>0</v>
      </c>
    </row>
    <row r="13" spans="1:7" ht="19.5" customHeight="1">
      <c r="A13" s="910" t="s">
        <v>1242</v>
      </c>
      <c r="B13" s="1453">
        <v>0</v>
      </c>
      <c r="C13" s="1450">
        <v>0</v>
      </c>
      <c r="D13" s="1453">
        <v>0</v>
      </c>
      <c r="E13" s="1456">
        <v>0</v>
      </c>
      <c r="F13" s="1451">
        <v>0</v>
      </c>
      <c r="G13" s="1452">
        <v>0</v>
      </c>
    </row>
    <row r="14" spans="1:7" ht="19.5" customHeight="1">
      <c r="A14" s="910" t="s">
        <v>1254</v>
      </c>
      <c r="B14" s="1457">
        <v>0</v>
      </c>
      <c r="C14" s="1450">
        <v>0</v>
      </c>
      <c r="D14" s="1457">
        <v>0</v>
      </c>
      <c r="E14" s="1450">
        <v>0</v>
      </c>
      <c r="F14" s="1451"/>
      <c r="G14" s="1452"/>
    </row>
    <row r="15" spans="1:7" ht="19.5" customHeight="1">
      <c r="A15" s="910" t="s">
        <v>1253</v>
      </c>
      <c r="B15" s="1458">
        <v>0</v>
      </c>
      <c r="C15" s="1458">
        <v>0</v>
      </c>
      <c r="D15" s="1458">
        <v>0</v>
      </c>
      <c r="E15" s="1459">
        <v>0</v>
      </c>
      <c r="F15" s="1459"/>
      <c r="G15" s="1460"/>
    </row>
    <row r="16" spans="1:7" ht="19.5" customHeight="1">
      <c r="A16" s="910" t="s">
        <v>1252</v>
      </c>
      <c r="B16" s="1458">
        <v>0</v>
      </c>
      <c r="C16" s="1458">
        <v>0</v>
      </c>
      <c r="D16" s="1458">
        <v>0</v>
      </c>
      <c r="E16" s="1459">
        <v>0</v>
      </c>
      <c r="F16" s="1459"/>
      <c r="G16" s="1460"/>
    </row>
    <row r="17" spans="1:7" ht="19.5" customHeight="1">
      <c r="A17" s="908" t="s">
        <v>1251</v>
      </c>
      <c r="B17" s="1461">
        <v>19000</v>
      </c>
      <c r="C17" s="1462">
        <v>1.48</v>
      </c>
      <c r="D17" s="1461">
        <v>10000</v>
      </c>
      <c r="E17" s="1463">
        <v>0.0004</v>
      </c>
      <c r="F17" s="1464"/>
      <c r="G17" s="1465"/>
    </row>
    <row r="18" spans="1:7" s="1471" customFormat="1" ht="19.5" customHeight="1" thickBot="1">
      <c r="A18" s="1466" t="s">
        <v>588</v>
      </c>
      <c r="B18" s="1467">
        <v>19000</v>
      </c>
      <c r="C18" s="1467">
        <v>1.48</v>
      </c>
      <c r="D18" s="1467">
        <v>10000</v>
      </c>
      <c r="E18" s="1468">
        <v>0.0004</v>
      </c>
      <c r="F18" s="1469">
        <f>SUM(F9:F17)</f>
        <v>0</v>
      </c>
      <c r="G18" s="1470"/>
    </row>
    <row r="19" ht="13.5" thickTop="1">
      <c r="A19" s="97" t="s">
        <v>1401</v>
      </c>
    </row>
    <row r="20" s="1161" customFormat="1" ht="12.75">
      <c r="A20" s="1472"/>
    </row>
    <row r="24" ht="12.75">
      <c r="H24" s="1086" t="s">
        <v>330</v>
      </c>
    </row>
    <row r="29" ht="12.75">
      <c r="D29" s="144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57421875" style="559" bestFit="1" customWidth="1"/>
    <col min="2" max="2" width="35.8515625" style="559" customWidth="1"/>
    <col min="3" max="3" width="10.57421875" style="620" customWidth="1"/>
    <col min="4" max="4" width="10.57421875" style="621" customWidth="1"/>
    <col min="5" max="5" width="10.8515625" style="620" customWidth="1"/>
    <col min="6" max="6" width="11.421875" style="622" customWidth="1"/>
    <col min="7" max="7" width="10.00390625" style="559" customWidth="1"/>
    <col min="8" max="8" width="12.421875" style="559" customWidth="1"/>
    <col min="9" max="9" width="9.140625" style="559" customWidth="1"/>
    <col min="10" max="11" width="10.8515625" style="559" bestFit="1" customWidth="1"/>
    <col min="12" max="16384" width="9.140625" style="559" customWidth="1"/>
  </cols>
  <sheetData>
    <row r="1" spans="1:9" ht="12.75">
      <c r="A1" s="1902" t="s">
        <v>433</v>
      </c>
      <c r="B1" s="1902"/>
      <c r="C1" s="1902"/>
      <c r="D1" s="1902"/>
      <c r="E1" s="1902"/>
      <c r="F1" s="1902"/>
      <c r="G1" s="1902"/>
      <c r="H1" s="1902"/>
      <c r="I1" s="558"/>
    </row>
    <row r="2" spans="1:9" ht="15.75">
      <c r="A2" s="1882" t="s">
        <v>42</v>
      </c>
      <c r="B2" s="1882"/>
      <c r="C2" s="1882"/>
      <c r="D2" s="1882"/>
      <c r="E2" s="1882"/>
      <c r="F2" s="1882"/>
      <c r="G2" s="1882"/>
      <c r="H2" s="1882"/>
      <c r="I2" s="558"/>
    </row>
    <row r="3" spans="1:8" ht="15.75">
      <c r="A3" s="1882"/>
      <c r="B3" s="1882"/>
      <c r="C3" s="1882"/>
      <c r="D3" s="1882"/>
      <c r="E3" s="1882"/>
      <c r="F3" s="1882"/>
      <c r="G3" s="1882"/>
      <c r="H3" s="1882"/>
    </row>
    <row r="4" spans="1:8" ht="13.5" thickBot="1">
      <c r="A4" s="1903" t="s">
        <v>434</v>
      </c>
      <c r="B4" s="1903"/>
      <c r="C4" s="1903"/>
      <c r="D4" s="1903"/>
      <c r="E4" s="1903"/>
      <c r="F4" s="1903"/>
      <c r="G4" s="1903"/>
      <c r="H4" s="1903"/>
    </row>
    <row r="5" spans="1:8" ht="13.5" thickTop="1">
      <c r="A5" s="1904" t="s">
        <v>435</v>
      </c>
      <c r="B5" s="1906" t="s">
        <v>436</v>
      </c>
      <c r="C5" s="560"/>
      <c r="D5" s="560"/>
      <c r="E5" s="560"/>
      <c r="F5" s="560"/>
      <c r="G5" s="1908" t="s">
        <v>437</v>
      </c>
      <c r="H5" s="1909"/>
    </row>
    <row r="6" spans="1:8" ht="12.75">
      <c r="A6" s="1905"/>
      <c r="B6" s="1907"/>
      <c r="C6" s="561">
        <v>2013</v>
      </c>
      <c r="D6" s="561">
        <v>2014</v>
      </c>
      <c r="E6" s="561">
        <v>2014</v>
      </c>
      <c r="F6" s="561">
        <v>2015</v>
      </c>
      <c r="G6" s="1910" t="s">
        <v>883</v>
      </c>
      <c r="H6" s="1911"/>
    </row>
    <row r="7" spans="1:8" ht="12.75">
      <c r="A7" s="1905"/>
      <c r="B7" s="1907"/>
      <c r="C7" s="562" t="s">
        <v>438</v>
      </c>
      <c r="D7" s="562" t="s">
        <v>884</v>
      </c>
      <c r="E7" s="562" t="s">
        <v>438</v>
      </c>
      <c r="F7" s="562" t="s">
        <v>884</v>
      </c>
      <c r="G7" s="563" t="s">
        <v>62</v>
      </c>
      <c r="H7" s="564" t="s">
        <v>63</v>
      </c>
    </row>
    <row r="8" spans="1:13" ht="15.75">
      <c r="A8" s="565">
        <v>1</v>
      </c>
      <c r="B8" s="566" t="s">
        <v>439</v>
      </c>
      <c r="C8" s="567">
        <v>136468.10700000002</v>
      </c>
      <c r="D8" s="567">
        <v>136468.107</v>
      </c>
      <c r="E8" s="567">
        <v>136468.107</v>
      </c>
      <c r="F8" s="567">
        <v>124968.107</v>
      </c>
      <c r="G8" s="567">
        <v>0</v>
      </c>
      <c r="H8" s="568">
        <v>-11499.999999999985</v>
      </c>
      <c r="I8" s="569"/>
      <c r="J8" s="569"/>
      <c r="K8" s="570"/>
      <c r="L8" s="571"/>
      <c r="M8" s="572"/>
    </row>
    <row r="9" spans="1:13" ht="15">
      <c r="A9" s="573"/>
      <c r="B9" s="574" t="s">
        <v>440</v>
      </c>
      <c r="C9" s="575">
        <v>12968.932</v>
      </c>
      <c r="D9" s="575">
        <v>21468.932</v>
      </c>
      <c r="E9" s="575">
        <v>22048.932</v>
      </c>
      <c r="F9" s="575">
        <v>21468.932</v>
      </c>
      <c r="G9" s="576">
        <v>8500</v>
      </c>
      <c r="H9" s="577">
        <v>-580</v>
      </c>
      <c r="I9" s="569"/>
      <c r="J9" s="569"/>
      <c r="K9" s="570"/>
      <c r="L9" s="578"/>
      <c r="M9" s="579"/>
    </row>
    <row r="10" spans="1:13" ht="15">
      <c r="A10" s="573"/>
      <c r="B10" s="574" t="s">
        <v>441</v>
      </c>
      <c r="C10" s="575">
        <v>121491.425</v>
      </c>
      <c r="D10" s="575">
        <v>113743.9</v>
      </c>
      <c r="E10" s="575">
        <v>113360.25</v>
      </c>
      <c r="F10" s="575">
        <v>102667.725</v>
      </c>
      <c r="G10" s="576">
        <v>-7747.525000000009</v>
      </c>
      <c r="H10" s="577">
        <v>-10692.524999999994</v>
      </c>
      <c r="I10" s="569"/>
      <c r="J10" s="569"/>
      <c r="K10" s="570"/>
      <c r="L10" s="578"/>
      <c r="M10" s="580"/>
    </row>
    <row r="11" spans="1:13" ht="15">
      <c r="A11" s="581"/>
      <c r="B11" s="574" t="s">
        <v>442</v>
      </c>
      <c r="C11" s="582">
        <v>1406</v>
      </c>
      <c r="D11" s="582">
        <v>976.975</v>
      </c>
      <c r="E11" s="582">
        <v>721.425</v>
      </c>
      <c r="F11" s="582">
        <v>616.45</v>
      </c>
      <c r="G11" s="576">
        <v>-429.025</v>
      </c>
      <c r="H11" s="577">
        <v>-104.97499999999991</v>
      </c>
      <c r="I11" s="569"/>
      <c r="J11" s="569"/>
      <c r="K11" s="570"/>
      <c r="L11" s="578"/>
      <c r="M11" s="580"/>
    </row>
    <row r="12" spans="1:13" ht="15">
      <c r="A12" s="583"/>
      <c r="B12" s="574" t="s">
        <v>443</v>
      </c>
      <c r="C12" s="582">
        <v>551.75</v>
      </c>
      <c r="D12" s="582">
        <v>278.3</v>
      </c>
      <c r="E12" s="582">
        <v>337.5</v>
      </c>
      <c r="F12" s="582">
        <v>215</v>
      </c>
      <c r="G12" s="576">
        <v>-273.45</v>
      </c>
      <c r="H12" s="577">
        <v>-122.5</v>
      </c>
      <c r="I12" s="569"/>
      <c r="J12" s="569"/>
      <c r="K12" s="570"/>
      <c r="L12" s="578"/>
      <c r="M12" s="579"/>
    </row>
    <row r="13" spans="1:13" ht="15">
      <c r="A13" s="573"/>
      <c r="B13" s="574" t="s">
        <v>444</v>
      </c>
      <c r="C13" s="575">
        <v>50</v>
      </c>
      <c r="D13" s="582">
        <v>0</v>
      </c>
      <c r="E13" s="575">
        <v>0</v>
      </c>
      <c r="F13" s="582">
        <v>0</v>
      </c>
      <c r="G13" s="576">
        <v>-50</v>
      </c>
      <c r="H13" s="577">
        <v>0</v>
      </c>
      <c r="I13" s="569"/>
      <c r="J13" s="569"/>
      <c r="K13" s="570"/>
      <c r="L13" s="578"/>
      <c r="M13" s="580"/>
    </row>
    <row r="14" spans="1:13" ht="15">
      <c r="A14" s="584">
        <v>2</v>
      </c>
      <c r="B14" s="585" t="s">
        <v>445</v>
      </c>
      <c r="C14" s="586">
        <v>51610.9</v>
      </c>
      <c r="D14" s="586">
        <v>57110.899999999994</v>
      </c>
      <c r="E14" s="586">
        <v>47110.899999999994</v>
      </c>
      <c r="F14" s="586">
        <v>45110.9</v>
      </c>
      <c r="G14" s="586">
        <v>5499.999999999993</v>
      </c>
      <c r="H14" s="587">
        <v>-1999.9999999999927</v>
      </c>
      <c r="I14" s="569"/>
      <c r="J14" s="569"/>
      <c r="K14" s="570"/>
      <c r="L14" s="571"/>
      <c r="M14" s="580"/>
    </row>
    <row r="15" spans="1:13" ht="15">
      <c r="A15" s="581"/>
      <c r="B15" s="574" t="s">
        <v>440</v>
      </c>
      <c r="C15" s="582">
        <v>319.175</v>
      </c>
      <c r="D15" s="582">
        <v>319.175</v>
      </c>
      <c r="E15" s="582">
        <v>0</v>
      </c>
      <c r="F15" s="582">
        <v>0</v>
      </c>
      <c r="G15" s="576">
        <v>0</v>
      </c>
      <c r="H15" s="577">
        <v>0</v>
      </c>
      <c r="I15" s="569"/>
      <c r="J15" s="569"/>
      <c r="K15" s="570"/>
      <c r="L15" s="578"/>
      <c r="M15" s="580"/>
    </row>
    <row r="16" spans="1:13" ht="15.75">
      <c r="A16" s="583"/>
      <c r="B16" s="574" t="s">
        <v>441</v>
      </c>
      <c r="C16" s="588">
        <v>25738.725</v>
      </c>
      <c r="D16" s="582">
        <v>28094.675</v>
      </c>
      <c r="E16" s="588">
        <v>23006.775</v>
      </c>
      <c r="F16" s="582">
        <v>22061.775</v>
      </c>
      <c r="G16" s="576">
        <v>2355.9500000000007</v>
      </c>
      <c r="H16" s="577">
        <v>-945</v>
      </c>
      <c r="I16" s="569"/>
      <c r="J16" s="569"/>
      <c r="K16" s="570"/>
      <c r="L16" s="578"/>
      <c r="M16" s="572"/>
    </row>
    <row r="17" spans="1:13" ht="15">
      <c r="A17" s="573"/>
      <c r="B17" s="574" t="s">
        <v>442</v>
      </c>
      <c r="C17" s="575">
        <v>1503.575</v>
      </c>
      <c r="D17" s="575">
        <v>2135.675</v>
      </c>
      <c r="E17" s="575">
        <v>2022.925</v>
      </c>
      <c r="F17" s="575">
        <v>2022.925</v>
      </c>
      <c r="G17" s="576">
        <v>632.1000000000001</v>
      </c>
      <c r="H17" s="577">
        <v>0</v>
      </c>
      <c r="I17" s="569"/>
      <c r="J17" s="569"/>
      <c r="K17" s="570"/>
      <c r="L17" s="578"/>
      <c r="M17" s="589"/>
    </row>
    <row r="18" spans="1:13" ht="14.25">
      <c r="A18" s="583"/>
      <c r="B18" s="574" t="s">
        <v>443</v>
      </c>
      <c r="C18" s="575">
        <v>1551.375</v>
      </c>
      <c r="D18" s="575">
        <v>2763.325</v>
      </c>
      <c r="E18" s="575">
        <v>2702.475</v>
      </c>
      <c r="F18" s="575">
        <v>2647.475</v>
      </c>
      <c r="G18" s="576">
        <v>1211.9499999999998</v>
      </c>
      <c r="H18" s="577">
        <v>-55</v>
      </c>
      <c r="I18" s="569"/>
      <c r="J18" s="569"/>
      <c r="K18" s="570"/>
      <c r="L18" s="578"/>
      <c r="M18" s="590"/>
    </row>
    <row r="19" spans="1:13" ht="14.25">
      <c r="A19" s="581"/>
      <c r="B19" s="574" t="s">
        <v>444</v>
      </c>
      <c r="C19" s="588">
        <v>22498.05</v>
      </c>
      <c r="D19" s="575">
        <v>23798.05</v>
      </c>
      <c r="E19" s="588">
        <v>19378.725</v>
      </c>
      <c r="F19" s="575">
        <v>18378.725000000002</v>
      </c>
      <c r="G19" s="576">
        <v>1300</v>
      </c>
      <c r="H19" s="577">
        <v>-999.9999999999964</v>
      </c>
      <c r="I19" s="569"/>
      <c r="J19" s="569"/>
      <c r="K19" s="570"/>
      <c r="L19" s="578"/>
      <c r="M19" s="590"/>
    </row>
    <row r="20" spans="1:13" ht="15">
      <c r="A20" s="581">
        <v>3</v>
      </c>
      <c r="B20" s="585" t="s">
        <v>446</v>
      </c>
      <c r="C20" s="586">
        <v>15679.99</v>
      </c>
      <c r="D20" s="586">
        <v>16586.48</v>
      </c>
      <c r="E20" s="586">
        <v>16586.48</v>
      </c>
      <c r="F20" s="586">
        <v>16586.48</v>
      </c>
      <c r="G20" s="586">
        <v>906.4899999999998</v>
      </c>
      <c r="H20" s="587">
        <v>0</v>
      </c>
      <c r="I20" s="569"/>
      <c r="J20" s="569"/>
      <c r="K20" s="570"/>
      <c r="L20" s="571"/>
      <c r="M20" s="589"/>
    </row>
    <row r="21" spans="1:13" ht="14.25">
      <c r="A21" s="583"/>
      <c r="B21" s="574" t="s">
        <v>440</v>
      </c>
      <c r="C21" s="575">
        <v>17.36</v>
      </c>
      <c r="D21" s="575">
        <v>18.37</v>
      </c>
      <c r="E21" s="575">
        <v>18.67</v>
      </c>
      <c r="F21" s="575">
        <v>21.37</v>
      </c>
      <c r="G21" s="591">
        <v>1.0100000000000016</v>
      </c>
      <c r="H21" s="592">
        <v>2.6999999999999993</v>
      </c>
      <c r="I21" s="569"/>
      <c r="J21" s="569"/>
      <c r="K21" s="570"/>
      <c r="L21" s="578"/>
      <c r="M21" s="590"/>
    </row>
    <row r="22" spans="1:13" ht="14.25">
      <c r="A22" s="583"/>
      <c r="B22" s="574" t="s">
        <v>441</v>
      </c>
      <c r="C22" s="575">
        <v>0</v>
      </c>
      <c r="D22" s="575">
        <v>0</v>
      </c>
      <c r="E22" s="575">
        <v>0</v>
      </c>
      <c r="F22" s="575">
        <v>0</v>
      </c>
      <c r="G22" s="591">
        <v>0</v>
      </c>
      <c r="H22" s="592">
        <v>0</v>
      </c>
      <c r="I22" s="569"/>
      <c r="J22" s="569"/>
      <c r="K22" s="570"/>
      <c r="L22" s="578"/>
      <c r="M22" s="590"/>
    </row>
    <row r="23" spans="1:13" ht="14.25">
      <c r="A23" s="583"/>
      <c r="B23" s="574" t="s">
        <v>442</v>
      </c>
      <c r="C23" s="588">
        <v>0</v>
      </c>
      <c r="D23" s="588">
        <v>0</v>
      </c>
      <c r="E23" s="588">
        <v>0</v>
      </c>
      <c r="F23" s="588">
        <v>0</v>
      </c>
      <c r="G23" s="576">
        <v>0</v>
      </c>
      <c r="H23" s="577">
        <v>0</v>
      </c>
      <c r="I23" s="569"/>
      <c r="J23" s="569"/>
      <c r="K23" s="570"/>
      <c r="L23" s="578"/>
      <c r="M23" s="590"/>
    </row>
    <row r="24" spans="1:13" ht="15.75">
      <c r="A24" s="573"/>
      <c r="B24" s="574" t="s">
        <v>443</v>
      </c>
      <c r="C24" s="575">
        <v>0</v>
      </c>
      <c r="D24" s="588">
        <v>0</v>
      </c>
      <c r="E24" s="575">
        <v>0</v>
      </c>
      <c r="F24" s="588">
        <v>0</v>
      </c>
      <c r="G24" s="576">
        <v>0</v>
      </c>
      <c r="H24" s="577">
        <v>0</v>
      </c>
      <c r="I24" s="569"/>
      <c r="J24" s="569"/>
      <c r="K24" s="570"/>
      <c r="L24" s="578"/>
      <c r="M24" s="572"/>
    </row>
    <row r="25" spans="1:13" ht="15">
      <c r="A25" s="583"/>
      <c r="B25" s="574" t="s">
        <v>444</v>
      </c>
      <c r="C25" s="575">
        <v>15662.63</v>
      </c>
      <c r="D25" s="588">
        <v>16568.11</v>
      </c>
      <c r="E25" s="575">
        <v>16567.81</v>
      </c>
      <c r="F25" s="588">
        <v>16565.11</v>
      </c>
      <c r="G25" s="576">
        <v>905.4800000000014</v>
      </c>
      <c r="H25" s="577">
        <v>-2.7000000000007276</v>
      </c>
      <c r="I25" s="569"/>
      <c r="J25" s="569"/>
      <c r="K25" s="570"/>
      <c r="L25" s="578"/>
      <c r="M25" s="589"/>
    </row>
    <row r="26" spans="1:13" ht="14.25">
      <c r="A26" s="581">
        <v>4</v>
      </c>
      <c r="B26" s="585" t="s">
        <v>447</v>
      </c>
      <c r="C26" s="586">
        <v>3183.827</v>
      </c>
      <c r="D26" s="586">
        <v>2483.807</v>
      </c>
      <c r="E26" s="586">
        <v>1516.7459999999999</v>
      </c>
      <c r="F26" s="586">
        <v>716.746</v>
      </c>
      <c r="G26" s="586">
        <v>-700.0200000000004</v>
      </c>
      <c r="H26" s="587">
        <v>-799.9999999999999</v>
      </c>
      <c r="I26" s="569"/>
      <c r="J26" s="569"/>
      <c r="K26" s="570"/>
      <c r="L26" s="571"/>
      <c r="M26" s="590"/>
    </row>
    <row r="27" spans="1:13" ht="14.25">
      <c r="A27" s="581"/>
      <c r="B27" s="574" t="s">
        <v>448</v>
      </c>
      <c r="C27" s="575">
        <v>2411.2580000000003</v>
      </c>
      <c r="D27" s="575">
        <v>1864.032</v>
      </c>
      <c r="E27" s="575">
        <v>1265.358</v>
      </c>
      <c r="F27" s="575">
        <v>507.597</v>
      </c>
      <c r="G27" s="576">
        <v>-547.2260000000003</v>
      </c>
      <c r="H27" s="577">
        <v>-757.761</v>
      </c>
      <c r="I27" s="569"/>
      <c r="J27" s="569"/>
      <c r="K27" s="570"/>
      <c r="L27" s="578"/>
      <c r="M27" s="590"/>
    </row>
    <row r="28" spans="1:13" ht="15">
      <c r="A28" s="581"/>
      <c r="B28" s="574" t="s">
        <v>441</v>
      </c>
      <c r="C28" s="582">
        <v>0</v>
      </c>
      <c r="D28" s="575">
        <v>0</v>
      </c>
      <c r="E28" s="582">
        <v>0</v>
      </c>
      <c r="F28" s="575">
        <v>0</v>
      </c>
      <c r="G28" s="576">
        <v>0</v>
      </c>
      <c r="H28" s="577">
        <v>0</v>
      </c>
      <c r="I28" s="569"/>
      <c r="J28" s="569"/>
      <c r="K28" s="570"/>
      <c r="L28" s="578"/>
      <c r="M28" s="589"/>
    </row>
    <row r="29" spans="1:13" ht="14.25">
      <c r="A29" s="583"/>
      <c r="B29" s="574" t="s">
        <v>442</v>
      </c>
      <c r="C29" s="582">
        <v>0</v>
      </c>
      <c r="D29" s="582">
        <v>0</v>
      </c>
      <c r="E29" s="582">
        <v>0</v>
      </c>
      <c r="F29" s="582">
        <v>0</v>
      </c>
      <c r="G29" s="576">
        <v>0</v>
      </c>
      <c r="H29" s="593">
        <v>0</v>
      </c>
      <c r="I29" s="569"/>
      <c r="J29" s="569"/>
      <c r="K29" s="570"/>
      <c r="L29" s="578"/>
      <c r="M29" s="590"/>
    </row>
    <row r="30" spans="1:13" ht="14.25">
      <c r="A30" s="573"/>
      <c r="B30" s="574" t="s">
        <v>443</v>
      </c>
      <c r="C30" s="588">
        <v>13.174</v>
      </c>
      <c r="D30" s="582">
        <v>14.809</v>
      </c>
      <c r="E30" s="588">
        <v>6.349</v>
      </c>
      <c r="F30" s="582">
        <v>0</v>
      </c>
      <c r="G30" s="576">
        <v>1.6349999999999998</v>
      </c>
      <c r="H30" s="594">
        <v>-6.349</v>
      </c>
      <c r="I30" s="569"/>
      <c r="J30" s="569"/>
      <c r="K30" s="570"/>
      <c r="L30" s="578"/>
      <c r="M30" s="590"/>
    </row>
    <row r="31" spans="1:13" ht="14.25">
      <c r="A31" s="583"/>
      <c r="B31" s="574" t="s">
        <v>444</v>
      </c>
      <c r="C31" s="588">
        <v>759.395</v>
      </c>
      <c r="D31" s="595">
        <v>604.966</v>
      </c>
      <c r="E31" s="588">
        <v>245.039</v>
      </c>
      <c r="F31" s="582">
        <v>209.149</v>
      </c>
      <c r="G31" s="576">
        <v>-154.42899999999997</v>
      </c>
      <c r="H31" s="593">
        <v>-35.889999999999986</v>
      </c>
      <c r="J31" s="569"/>
      <c r="K31" s="570"/>
      <c r="L31" s="578"/>
      <c r="M31" s="590"/>
    </row>
    <row r="32" spans="1:13" ht="15.75">
      <c r="A32" s="581">
        <v>5</v>
      </c>
      <c r="B32" s="585" t="s">
        <v>449</v>
      </c>
      <c r="C32" s="596">
        <v>58.9</v>
      </c>
      <c r="D32" s="586">
        <v>85.30000000000001</v>
      </c>
      <c r="E32" s="586">
        <v>135.31</v>
      </c>
      <c r="F32" s="586">
        <v>135.31</v>
      </c>
      <c r="G32" s="597">
        <v>26.400000000000013</v>
      </c>
      <c r="H32" s="598">
        <v>0</v>
      </c>
      <c r="J32" s="569"/>
      <c r="K32" s="570"/>
      <c r="L32" s="578"/>
      <c r="M32" s="572"/>
    </row>
    <row r="33" spans="1:13" ht="15">
      <c r="A33" s="583"/>
      <c r="B33" s="599" t="s">
        <v>450</v>
      </c>
      <c r="C33" s="600">
        <v>0.01</v>
      </c>
      <c r="D33" s="601">
        <v>0.04</v>
      </c>
      <c r="E33" s="601">
        <v>0.04</v>
      </c>
      <c r="F33" s="601">
        <v>0.05</v>
      </c>
      <c r="G33" s="544">
        <v>0.03</v>
      </c>
      <c r="H33" s="602">
        <v>0.010000000000000002</v>
      </c>
      <c r="I33" s="569"/>
      <c r="J33" s="569"/>
      <c r="K33" s="570"/>
      <c r="L33" s="571"/>
      <c r="M33" s="589"/>
    </row>
    <row r="34" spans="1:13" ht="14.25">
      <c r="A34" s="573"/>
      <c r="B34" s="599" t="s">
        <v>451</v>
      </c>
      <c r="C34" s="575">
        <v>58.885</v>
      </c>
      <c r="D34" s="582">
        <v>85.26</v>
      </c>
      <c r="E34" s="582">
        <v>135.27</v>
      </c>
      <c r="F34" s="582">
        <v>135.26</v>
      </c>
      <c r="G34" s="576">
        <v>26.375000000000007</v>
      </c>
      <c r="H34" s="603">
        <v>-0.010000000000019327</v>
      </c>
      <c r="J34" s="569"/>
      <c r="K34" s="570"/>
      <c r="L34" s="604"/>
      <c r="M34" s="590"/>
    </row>
    <row r="35" spans="1:13" ht="14.25">
      <c r="A35" s="605">
        <v>6</v>
      </c>
      <c r="B35" s="606" t="s">
        <v>452</v>
      </c>
      <c r="C35" s="586">
        <v>0</v>
      </c>
      <c r="D35" s="586">
        <v>0</v>
      </c>
      <c r="E35" s="586">
        <v>0</v>
      </c>
      <c r="F35" s="586">
        <v>0</v>
      </c>
      <c r="G35" s="586">
        <v>0</v>
      </c>
      <c r="H35" s="587">
        <v>0</v>
      </c>
      <c r="J35" s="569"/>
      <c r="K35" s="570"/>
      <c r="L35" s="604"/>
      <c r="M35" s="590"/>
    </row>
    <row r="36" spans="1:13" ht="15">
      <c r="A36" s="607"/>
      <c r="B36" s="599" t="s">
        <v>450</v>
      </c>
      <c r="C36" s="582">
        <v>0</v>
      </c>
      <c r="D36" s="582">
        <v>0</v>
      </c>
      <c r="E36" s="582">
        <v>0</v>
      </c>
      <c r="F36" s="582">
        <v>0</v>
      </c>
      <c r="G36" s="595">
        <v>0</v>
      </c>
      <c r="H36" s="608">
        <v>0</v>
      </c>
      <c r="J36" s="569"/>
      <c r="K36" s="570"/>
      <c r="L36" s="604"/>
      <c r="M36" s="589"/>
    </row>
    <row r="37" spans="1:13" ht="14.25">
      <c r="A37" s="607"/>
      <c r="B37" s="599" t="s">
        <v>453</v>
      </c>
      <c r="C37" s="582">
        <v>0</v>
      </c>
      <c r="D37" s="582">
        <v>0</v>
      </c>
      <c r="E37" s="582">
        <v>0</v>
      </c>
      <c r="F37" s="582">
        <v>0</v>
      </c>
      <c r="G37" s="595">
        <v>0</v>
      </c>
      <c r="H37" s="608">
        <v>0</v>
      </c>
      <c r="J37" s="569"/>
      <c r="K37" s="570"/>
      <c r="L37" s="604"/>
      <c r="M37" s="590"/>
    </row>
    <row r="38" spans="1:13" ht="14.25">
      <c r="A38" s="607"/>
      <c r="B38" s="599" t="s">
        <v>454</v>
      </c>
      <c r="C38" s="582">
        <v>0</v>
      </c>
      <c r="D38" s="582">
        <v>0</v>
      </c>
      <c r="E38" s="582">
        <v>0</v>
      </c>
      <c r="F38" s="582">
        <v>0</v>
      </c>
      <c r="G38" s="595">
        <v>0</v>
      </c>
      <c r="H38" s="608">
        <v>0</v>
      </c>
      <c r="J38" s="569"/>
      <c r="K38" s="570"/>
      <c r="L38" s="604"/>
      <c r="M38" s="590"/>
    </row>
    <row r="39" spans="1:13" ht="14.25">
      <c r="A39" s="605">
        <v>7</v>
      </c>
      <c r="B39" s="606" t="s">
        <v>455</v>
      </c>
      <c r="C39" s="586">
        <v>-184.5</v>
      </c>
      <c r="D39" s="586">
        <v>-82347.3</v>
      </c>
      <c r="E39" s="586">
        <v>-23500.8</v>
      </c>
      <c r="F39" s="586">
        <v>-81026.8</v>
      </c>
      <c r="G39" s="586">
        <v>-82162.8</v>
      </c>
      <c r="H39" s="587">
        <v>-57526</v>
      </c>
      <c r="I39" s="569"/>
      <c r="J39" s="569"/>
      <c r="K39" s="570"/>
      <c r="L39" s="571"/>
      <c r="M39" s="590"/>
    </row>
    <row r="40" spans="1:13" ht="14.25">
      <c r="A40" s="609"/>
      <c r="B40" s="610" t="s">
        <v>440</v>
      </c>
      <c r="C40" s="582">
        <v>-184.5</v>
      </c>
      <c r="D40" s="582">
        <v>-82347.3</v>
      </c>
      <c r="E40" s="582">
        <v>-23500.8</v>
      </c>
      <c r="F40" s="582">
        <v>-81026.8</v>
      </c>
      <c r="G40" s="595">
        <v>-82162.8</v>
      </c>
      <c r="H40" s="608">
        <v>-57526</v>
      </c>
      <c r="J40" s="569"/>
      <c r="K40" s="570"/>
      <c r="L40" s="604"/>
      <c r="M40" s="611"/>
    </row>
    <row r="41" spans="1:13" ht="15.75">
      <c r="A41" s="612"/>
      <c r="B41" s="613" t="s">
        <v>456</v>
      </c>
      <c r="C41" s="586">
        <v>206817.219</v>
      </c>
      <c r="D41" s="586">
        <v>130387.29399999997</v>
      </c>
      <c r="E41" s="586">
        <v>178316.74300000002</v>
      </c>
      <c r="F41" s="586">
        <v>106490.74300000002</v>
      </c>
      <c r="G41" s="586">
        <v>-76429.92500000005</v>
      </c>
      <c r="H41" s="587">
        <v>-71826</v>
      </c>
      <c r="J41" s="569"/>
      <c r="K41" s="570"/>
      <c r="L41" s="604"/>
      <c r="M41" s="572"/>
    </row>
    <row r="42" spans="1:13" ht="14.25">
      <c r="A42" s="609"/>
      <c r="B42" s="610" t="s">
        <v>440</v>
      </c>
      <c r="C42" s="582">
        <v>15532.235</v>
      </c>
      <c r="D42" s="582">
        <v>-58676.751000000004</v>
      </c>
      <c r="E42" s="582">
        <v>-167.79999999999927</v>
      </c>
      <c r="F42" s="582">
        <v>-59028.851</v>
      </c>
      <c r="G42" s="582">
        <v>-74208.986</v>
      </c>
      <c r="H42" s="614">
        <v>-58861.05100000001</v>
      </c>
      <c r="J42" s="569"/>
      <c r="K42" s="570"/>
      <c r="L42" s="604"/>
      <c r="M42" s="590"/>
    </row>
    <row r="43" spans="1:13" ht="14.25">
      <c r="A43" s="609"/>
      <c r="B43" s="610" t="s">
        <v>441</v>
      </c>
      <c r="C43" s="595">
        <v>147230.15</v>
      </c>
      <c r="D43" s="582">
        <v>141838.57499999998</v>
      </c>
      <c r="E43" s="582">
        <v>136367.025</v>
      </c>
      <c r="F43" s="582">
        <v>124729.5</v>
      </c>
      <c r="G43" s="582">
        <v>-5391.575000000012</v>
      </c>
      <c r="H43" s="614">
        <v>-11637.524999999994</v>
      </c>
      <c r="J43" s="569"/>
      <c r="K43" s="570"/>
      <c r="L43" s="604"/>
      <c r="M43" s="590"/>
    </row>
    <row r="44" spans="1:13" ht="14.25">
      <c r="A44" s="609"/>
      <c r="B44" s="610" t="s">
        <v>442</v>
      </c>
      <c r="C44" s="595">
        <v>2909.575</v>
      </c>
      <c r="D44" s="582">
        <v>3112.65</v>
      </c>
      <c r="E44" s="582">
        <v>2744.35</v>
      </c>
      <c r="F44" s="582">
        <v>2639.375</v>
      </c>
      <c r="G44" s="582">
        <v>203.07500000000027</v>
      </c>
      <c r="H44" s="614">
        <v>-104.97499999999991</v>
      </c>
      <c r="J44" s="569"/>
      <c r="K44" s="570"/>
      <c r="L44" s="604"/>
      <c r="M44" s="590"/>
    </row>
    <row r="45" spans="1:13" ht="15.75">
      <c r="A45" s="609"/>
      <c r="B45" s="610" t="s">
        <v>443</v>
      </c>
      <c r="C45" s="595">
        <v>2116.299</v>
      </c>
      <c r="D45" s="582">
        <v>3056.434</v>
      </c>
      <c r="E45" s="582">
        <v>3046.324</v>
      </c>
      <c r="F45" s="582">
        <v>2862.475</v>
      </c>
      <c r="G45" s="582">
        <v>940.1350000000002</v>
      </c>
      <c r="H45" s="614">
        <v>-183.84900000000016</v>
      </c>
      <c r="J45" s="569"/>
      <c r="K45" s="570"/>
      <c r="L45" s="604"/>
      <c r="M45" s="572"/>
    </row>
    <row r="46" spans="1:13" ht="15" thickBot="1">
      <c r="A46" s="615"/>
      <c r="B46" s="616" t="s">
        <v>444</v>
      </c>
      <c r="C46" s="617">
        <v>39028.96</v>
      </c>
      <c r="D46" s="618">
        <v>41056.386000000006</v>
      </c>
      <c r="E46" s="618">
        <v>36326.844</v>
      </c>
      <c r="F46" s="618">
        <v>35288.244000000006</v>
      </c>
      <c r="G46" s="618">
        <v>2027.4260000000068</v>
      </c>
      <c r="H46" s="619">
        <v>-1038.5999999999913</v>
      </c>
      <c r="J46" s="569"/>
      <c r="K46" s="570"/>
      <c r="L46" s="604"/>
      <c r="M46" s="590"/>
    </row>
    <row r="47" spans="10:13" ht="16.5" thickTop="1">
      <c r="J47" s="570"/>
      <c r="K47" s="570"/>
      <c r="L47" s="604"/>
      <c r="M47" s="572"/>
    </row>
    <row r="48" spans="3:13" ht="15">
      <c r="C48" s="623"/>
      <c r="D48" s="624"/>
      <c r="E48" s="623"/>
      <c r="F48" s="623"/>
      <c r="G48" s="623"/>
      <c r="H48" s="623"/>
      <c r="K48" s="625"/>
      <c r="L48" s="604"/>
      <c r="M48" s="589"/>
    </row>
    <row r="49" spans="11:13" ht="15">
      <c r="K49" s="626"/>
      <c r="L49" s="604"/>
      <c r="M49" s="590"/>
    </row>
    <row r="50" spans="11:13" ht="15">
      <c r="K50" s="626"/>
      <c r="L50" s="604"/>
      <c r="M50" s="590"/>
    </row>
    <row r="51" spans="3:13" ht="15">
      <c r="C51" s="627"/>
      <c r="D51" s="628"/>
      <c r="E51" s="627"/>
      <c r="F51" s="629"/>
      <c r="G51" s="627"/>
      <c r="H51" s="627"/>
      <c r="K51" s="630"/>
      <c r="L51" s="604"/>
      <c r="M51" s="589"/>
    </row>
    <row r="52" spans="11:13" ht="15">
      <c r="K52" s="626"/>
      <c r="L52" s="604"/>
      <c r="M52" s="590"/>
    </row>
    <row r="53" spans="11:13" ht="15">
      <c r="K53" s="626"/>
      <c r="L53" s="604"/>
      <c r="M53" s="590"/>
    </row>
    <row r="54" spans="3:13" ht="15">
      <c r="C54" s="627"/>
      <c r="D54" s="628"/>
      <c r="E54" s="627"/>
      <c r="F54" s="629"/>
      <c r="G54" s="627"/>
      <c r="H54" s="627"/>
      <c r="K54" s="626"/>
      <c r="L54" s="604"/>
      <c r="M54" s="590"/>
    </row>
    <row r="55" spans="11:13" ht="15.75">
      <c r="K55" s="570"/>
      <c r="L55" s="604"/>
      <c r="M55" s="631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633" customWidth="1"/>
    <col min="2" max="2" width="23.00390625" style="633" bestFit="1" customWidth="1"/>
    <col min="3" max="3" width="10.00390625" style="633" customWidth="1"/>
    <col min="4" max="5" width="13.7109375" style="633" bestFit="1" customWidth="1"/>
    <col min="6" max="6" width="13.7109375" style="633" customWidth="1"/>
    <col min="7" max="7" width="13.7109375" style="633" bestFit="1" customWidth="1"/>
    <col min="8" max="9" width="11.7109375" style="633" customWidth="1"/>
    <col min="10" max="16384" width="9.140625" style="633" customWidth="1"/>
  </cols>
  <sheetData>
    <row r="1" spans="2:9" ht="12.75">
      <c r="B1" s="1919" t="s">
        <v>916</v>
      </c>
      <c r="C1" s="1919"/>
      <c r="D1" s="1919"/>
      <c r="E1" s="1919"/>
      <c r="F1" s="1919"/>
      <c r="G1" s="1919"/>
      <c r="H1" s="1919"/>
      <c r="I1" s="1919"/>
    </row>
    <row r="2" spans="2:9" ht="15.75">
      <c r="B2" s="1920" t="s">
        <v>915</v>
      </c>
      <c r="C2" s="1920"/>
      <c r="D2" s="1920"/>
      <c r="E2" s="1920"/>
      <c r="F2" s="1920"/>
      <c r="G2" s="1920"/>
      <c r="H2" s="1920"/>
      <c r="I2" s="1920"/>
    </row>
    <row r="3" spans="2:9" ht="15.75" customHeight="1">
      <c r="B3" s="1921" t="s">
        <v>875</v>
      </c>
      <c r="C3" s="1921"/>
      <c r="D3" s="1921"/>
      <c r="E3" s="1921"/>
      <c r="F3" s="1921"/>
      <c r="G3" s="1921"/>
      <c r="H3" s="1921"/>
      <c r="I3" s="1921"/>
    </row>
    <row r="4" spans="2:9" ht="13.5" thickBot="1">
      <c r="B4" s="634" t="s">
        <v>24</v>
      </c>
      <c r="C4" s="634"/>
      <c r="D4" s="634"/>
      <c r="E4" s="634"/>
      <c r="F4" s="634"/>
      <c r="G4" s="654"/>
      <c r="H4" s="634"/>
      <c r="I4" s="672" t="s">
        <v>434</v>
      </c>
    </row>
    <row r="5" spans="2:9" ht="15" customHeight="1" thickTop="1">
      <c r="B5" s="1922"/>
      <c r="C5" s="1917" t="s">
        <v>61</v>
      </c>
      <c r="D5" s="1917"/>
      <c r="E5" s="1918" t="s">
        <v>914</v>
      </c>
      <c r="F5" s="1918"/>
      <c r="G5" s="1641" t="s">
        <v>913</v>
      </c>
      <c r="H5" s="1923" t="s">
        <v>64</v>
      </c>
      <c r="I5" s="1924"/>
    </row>
    <row r="6" spans="2:9" ht="15" customHeight="1">
      <c r="B6" s="1922"/>
      <c r="C6" s="1641" t="s">
        <v>879</v>
      </c>
      <c r="D6" s="1641" t="s">
        <v>912</v>
      </c>
      <c r="E6" s="1641" t="s">
        <v>879</v>
      </c>
      <c r="F6" s="1641" t="s">
        <v>912</v>
      </c>
      <c r="G6" s="1642" t="str">
        <f>F6</f>
        <v>8 Months' Total </v>
      </c>
      <c r="H6" s="1643" t="s">
        <v>62</v>
      </c>
      <c r="I6" s="1644" t="s">
        <v>63</v>
      </c>
    </row>
    <row r="7" spans="2:9" ht="15" customHeight="1">
      <c r="B7" s="664"/>
      <c r="C7" s="671"/>
      <c r="D7" s="670"/>
      <c r="E7" s="670"/>
      <c r="F7" s="670"/>
      <c r="G7" s="670"/>
      <c r="H7" s="669"/>
      <c r="I7" s="668"/>
    </row>
    <row r="8" spans="2:9" ht="15" customHeight="1">
      <c r="B8" s="663" t="s">
        <v>911</v>
      </c>
      <c r="C8" s="662">
        <f>C10+C11+C12</f>
        <v>76917.20000000001</v>
      </c>
      <c r="D8" s="662">
        <f>D10+D11+D12</f>
        <v>51007.878691399994</v>
      </c>
      <c r="E8" s="662">
        <f>E10+E11+E12</f>
        <v>91991.29999999999</v>
      </c>
      <c r="F8" s="662">
        <v>60895.5</v>
      </c>
      <c r="G8" s="662">
        <v>56867.5</v>
      </c>
      <c r="H8" s="662">
        <v>19.377917476023825</v>
      </c>
      <c r="I8" s="661">
        <v>-6.61491698100194</v>
      </c>
    </row>
    <row r="9" spans="2:9" ht="15" customHeight="1">
      <c r="B9" s="660"/>
      <c r="C9" s="662"/>
      <c r="D9" s="662"/>
      <c r="E9" s="662"/>
      <c r="F9" s="662"/>
      <c r="G9" s="662"/>
      <c r="H9" s="662"/>
      <c r="I9" s="661"/>
    </row>
    <row r="10" spans="2:9" ht="15" customHeight="1">
      <c r="B10" s="660" t="s">
        <v>910</v>
      </c>
      <c r="C10" s="659">
        <v>50999.8</v>
      </c>
      <c r="D10" s="659">
        <v>33254.1966654</v>
      </c>
      <c r="E10" s="659">
        <v>59613.7</v>
      </c>
      <c r="F10" s="659">
        <v>40524.0001</v>
      </c>
      <c r="G10" s="659">
        <v>36508.7</v>
      </c>
      <c r="H10" s="659">
        <v>21.861721635191017</v>
      </c>
      <c r="I10" s="658">
        <v>-9.908671629968353</v>
      </c>
    </row>
    <row r="11" spans="2:9" ht="15" customHeight="1">
      <c r="B11" s="660" t="s">
        <v>909</v>
      </c>
      <c r="C11" s="659">
        <v>2085.8</v>
      </c>
      <c r="D11" s="659">
        <v>1524.882026</v>
      </c>
      <c r="E11" s="659">
        <v>2840.7</v>
      </c>
      <c r="F11" s="659">
        <v>1717.0001</v>
      </c>
      <c r="G11" s="659">
        <v>1876.8999999999999</v>
      </c>
      <c r="H11" s="659">
        <v>12.60543246773112</v>
      </c>
      <c r="I11" s="658">
        <v>9.306388678585975</v>
      </c>
    </row>
    <row r="12" spans="2:9" ht="15" customHeight="1">
      <c r="B12" s="667" t="s">
        <v>908</v>
      </c>
      <c r="C12" s="666">
        <v>23831.6</v>
      </c>
      <c r="D12" s="666">
        <v>16228.8</v>
      </c>
      <c r="E12" s="666">
        <v>29536.9</v>
      </c>
      <c r="F12" s="666">
        <v>18654.5</v>
      </c>
      <c r="G12" s="666">
        <v>18481.899999999998</v>
      </c>
      <c r="H12" s="666">
        <v>14.925573609932854</v>
      </c>
      <c r="I12" s="665">
        <v>-0.9252459192152145</v>
      </c>
    </row>
    <row r="13" spans="2:9" ht="15" customHeight="1">
      <c r="B13" s="664"/>
      <c r="C13" s="659"/>
      <c r="D13" s="659"/>
      <c r="E13" s="659"/>
      <c r="F13" s="659"/>
      <c r="G13" s="659"/>
      <c r="H13" s="662"/>
      <c r="I13" s="661"/>
    </row>
    <row r="14" spans="2:9" ht="15" customHeight="1">
      <c r="B14" s="663" t="s">
        <v>907</v>
      </c>
      <c r="C14" s="662">
        <f>C16+C17+C18</f>
        <v>556740.3</v>
      </c>
      <c r="D14" s="662">
        <f>D16+D17+D18</f>
        <v>360562.71068499</v>
      </c>
      <c r="E14" s="662">
        <f>E16+E17+E18</f>
        <v>714365.8915752999</v>
      </c>
      <c r="F14" s="662">
        <f>F16+F17+F18</f>
        <v>457852.9917770999</v>
      </c>
      <c r="G14" s="662">
        <f>G16+G17+G18</f>
        <v>505918.50000000006</v>
      </c>
      <c r="H14" s="662">
        <v>26.982880981003248</v>
      </c>
      <c r="I14" s="661">
        <v>10.498039952000624</v>
      </c>
    </row>
    <row r="15" spans="2:9" ht="15" customHeight="1">
      <c r="B15" s="660"/>
      <c r="C15" s="662"/>
      <c r="D15" s="662"/>
      <c r="E15" s="662"/>
      <c r="F15" s="662"/>
      <c r="G15" s="662"/>
      <c r="H15" s="662"/>
      <c r="I15" s="661"/>
    </row>
    <row r="16" spans="2:9" ht="15" customHeight="1">
      <c r="B16" s="660" t="s">
        <v>906</v>
      </c>
      <c r="C16" s="659">
        <v>367031.2</v>
      </c>
      <c r="D16" s="659">
        <v>237643.911884</v>
      </c>
      <c r="E16" s="659">
        <v>477947</v>
      </c>
      <c r="F16" s="659">
        <v>304412.29999999993</v>
      </c>
      <c r="G16" s="659">
        <v>319921.7</v>
      </c>
      <c r="H16" s="659">
        <v>28.095980909702945</v>
      </c>
      <c r="I16" s="658">
        <v>5.094866403230114</v>
      </c>
    </row>
    <row r="17" spans="2:9" ht="15" customHeight="1">
      <c r="B17" s="660" t="s">
        <v>905</v>
      </c>
      <c r="C17" s="659">
        <v>62451.3</v>
      </c>
      <c r="D17" s="659">
        <v>42051.3</v>
      </c>
      <c r="E17" s="659">
        <v>73318.645679</v>
      </c>
      <c r="F17" s="659">
        <v>48250.5</v>
      </c>
      <c r="G17" s="659">
        <v>71701.1</v>
      </c>
      <c r="H17" s="659">
        <v>14.741993707685609</v>
      </c>
      <c r="I17" s="658">
        <v>48.60177614739746</v>
      </c>
    </row>
    <row r="18" spans="2:9" ht="15" customHeight="1">
      <c r="B18" s="667" t="s">
        <v>904</v>
      </c>
      <c r="C18" s="666">
        <v>127257.8</v>
      </c>
      <c r="D18" s="666">
        <v>80867.49880099</v>
      </c>
      <c r="E18" s="666">
        <v>163100.2458963</v>
      </c>
      <c r="F18" s="666">
        <v>105190.1917771</v>
      </c>
      <c r="G18" s="666">
        <v>114295.7</v>
      </c>
      <c r="H18" s="666">
        <v>30.077125335440968</v>
      </c>
      <c r="I18" s="665">
        <v>8.656309567808407</v>
      </c>
    </row>
    <row r="19" spans="2:9" ht="15" customHeight="1">
      <c r="B19" s="664"/>
      <c r="C19" s="662"/>
      <c r="D19" s="662"/>
      <c r="E19" s="662"/>
      <c r="F19" s="662"/>
      <c r="G19" s="662"/>
      <c r="H19" s="662"/>
      <c r="I19" s="661"/>
    </row>
    <row r="20" spans="2:9" ht="15" customHeight="1">
      <c r="B20" s="663" t="s">
        <v>903</v>
      </c>
      <c r="C20" s="662">
        <f>C22+C23+C24</f>
        <v>-479823.10000000003</v>
      </c>
      <c r="D20" s="662">
        <f>D22+D23+D24</f>
        <v>-309554.83199359</v>
      </c>
      <c r="E20" s="662">
        <f>E22+E23+E24</f>
        <v>-622374.5915753</v>
      </c>
      <c r="F20" s="662">
        <f>F22+F23+F24</f>
        <v>-396957.4915770999</v>
      </c>
      <c r="G20" s="662">
        <f>G22+G23+G24</f>
        <v>-449051</v>
      </c>
      <c r="H20" s="662">
        <v>28.23609820560489</v>
      </c>
      <c r="I20" s="661">
        <v>13.123273717383881</v>
      </c>
    </row>
    <row r="21" spans="2:9" ht="15" customHeight="1">
      <c r="B21" s="660"/>
      <c r="C21" s="659"/>
      <c r="D21" s="659"/>
      <c r="E21" s="659"/>
      <c r="F21" s="659"/>
      <c r="G21" s="659"/>
      <c r="H21" s="662"/>
      <c r="I21" s="661"/>
    </row>
    <row r="22" spans="2:9" ht="15" customHeight="1">
      <c r="B22" s="660" t="s">
        <v>901</v>
      </c>
      <c r="C22" s="659">
        <f aca="true" t="shared" si="0" ref="C22:G24">C10-C16</f>
        <v>-316031.4</v>
      </c>
      <c r="D22" s="659">
        <f t="shared" si="0"/>
        <v>-204389.7152186</v>
      </c>
      <c r="E22" s="659">
        <f t="shared" si="0"/>
        <v>-418333.3</v>
      </c>
      <c r="F22" s="659">
        <f t="shared" si="0"/>
        <v>-263888.2998999999</v>
      </c>
      <c r="G22" s="659">
        <f t="shared" si="0"/>
        <v>-283413</v>
      </c>
      <c r="H22" s="659">
        <v>29.110293524289233</v>
      </c>
      <c r="I22" s="658">
        <v>7.398890893946771</v>
      </c>
    </row>
    <row r="23" spans="2:9" ht="15" customHeight="1">
      <c r="B23" s="660" t="s">
        <v>900</v>
      </c>
      <c r="C23" s="659">
        <f t="shared" si="0"/>
        <v>-60365.5</v>
      </c>
      <c r="D23" s="659">
        <f t="shared" si="0"/>
        <v>-40526.417974</v>
      </c>
      <c r="E23" s="659">
        <f t="shared" si="0"/>
        <v>-70477.945679</v>
      </c>
      <c r="F23" s="659">
        <f t="shared" si="0"/>
        <v>-46533.4999</v>
      </c>
      <c r="G23" s="659">
        <f t="shared" si="0"/>
        <v>-69824.20000000001</v>
      </c>
      <c r="H23" s="659">
        <v>14.822385807336389</v>
      </c>
      <c r="I23" s="658">
        <v>50.05179075674678</v>
      </c>
    </row>
    <row r="24" spans="2:9" ht="15" customHeight="1">
      <c r="B24" s="667" t="s">
        <v>899</v>
      </c>
      <c r="C24" s="666">
        <f t="shared" si="0"/>
        <v>-103426.20000000001</v>
      </c>
      <c r="D24" s="666">
        <f t="shared" si="0"/>
        <v>-64638.698800989994</v>
      </c>
      <c r="E24" s="666">
        <f t="shared" si="0"/>
        <v>-133563.34589630002</v>
      </c>
      <c r="F24" s="666">
        <f t="shared" si="0"/>
        <v>-86535.6917771</v>
      </c>
      <c r="G24" s="666">
        <f t="shared" si="0"/>
        <v>-95813.8</v>
      </c>
      <c r="H24" s="666">
        <v>33.8820990428244</v>
      </c>
      <c r="I24" s="665">
        <v>10.721807352843953</v>
      </c>
    </row>
    <row r="25" spans="2:9" ht="15" customHeight="1">
      <c r="B25" s="664"/>
      <c r="C25" s="659"/>
      <c r="D25" s="659"/>
      <c r="E25" s="659"/>
      <c r="F25" s="659"/>
      <c r="G25" s="659"/>
      <c r="H25" s="662"/>
      <c r="I25" s="661"/>
    </row>
    <row r="26" spans="2:9" ht="15" customHeight="1">
      <c r="B26" s="663" t="s">
        <v>902</v>
      </c>
      <c r="C26" s="662">
        <f>C28+C29+C30</f>
        <v>633657.5</v>
      </c>
      <c r="D26" s="662">
        <f>D28+D29+D30</f>
        <v>411570.58937639</v>
      </c>
      <c r="E26" s="662">
        <f>E28+E29+E30</f>
        <v>806357.1915753</v>
      </c>
      <c r="F26" s="662">
        <f>F28+F29+F30</f>
        <v>518748.4919770999</v>
      </c>
      <c r="G26" s="662">
        <f>G28+G29+G30</f>
        <v>562786</v>
      </c>
      <c r="H26" s="662">
        <v>26.040301610605027</v>
      </c>
      <c r="I26" s="661">
        <v>8.489156543341437</v>
      </c>
    </row>
    <row r="27" spans="2:9" ht="15" customHeight="1">
      <c r="B27" s="660"/>
      <c r="C27" s="659"/>
      <c r="D27" s="659"/>
      <c r="E27" s="659"/>
      <c r="F27" s="659"/>
      <c r="G27" s="659"/>
      <c r="H27" s="662"/>
      <c r="I27" s="661"/>
    </row>
    <row r="28" spans="2:9" ht="15" customHeight="1">
      <c r="B28" s="660" t="s">
        <v>901</v>
      </c>
      <c r="C28" s="659">
        <f aca="true" t="shared" si="1" ref="C28:G30">C10+C16</f>
        <v>418031</v>
      </c>
      <c r="D28" s="659">
        <f t="shared" si="1"/>
        <v>270898.1085494</v>
      </c>
      <c r="E28" s="659">
        <f t="shared" si="1"/>
        <v>537560.7</v>
      </c>
      <c r="F28" s="659">
        <f t="shared" si="1"/>
        <v>344936.30009999993</v>
      </c>
      <c r="G28" s="659">
        <f t="shared" si="1"/>
        <v>356430.4</v>
      </c>
      <c r="H28" s="659">
        <v>27.330692731958322</v>
      </c>
      <c r="I28" s="658">
        <v>3.3322084882894814</v>
      </c>
    </row>
    <row r="29" spans="2:9" ht="15" customHeight="1">
      <c r="B29" s="660" t="s">
        <v>900</v>
      </c>
      <c r="C29" s="659">
        <f t="shared" si="1"/>
        <v>64537.100000000006</v>
      </c>
      <c r="D29" s="659">
        <f t="shared" si="1"/>
        <v>43576.182026</v>
      </c>
      <c r="E29" s="659">
        <f t="shared" si="1"/>
        <v>76159.34567899999</v>
      </c>
      <c r="F29" s="659">
        <f t="shared" si="1"/>
        <v>49967.5001</v>
      </c>
      <c r="G29" s="659">
        <f t="shared" si="1"/>
        <v>73578</v>
      </c>
      <c r="H29" s="659">
        <v>14.667122749160171</v>
      </c>
      <c r="I29" s="658">
        <v>47.25141891945981</v>
      </c>
    </row>
    <row r="30" spans="2:9" ht="15" customHeight="1" thickBot="1">
      <c r="B30" s="657" t="s">
        <v>899</v>
      </c>
      <c r="C30" s="656">
        <f t="shared" si="1"/>
        <v>151089.4</v>
      </c>
      <c r="D30" s="656">
        <f t="shared" si="1"/>
        <v>97096.29880099</v>
      </c>
      <c r="E30" s="656">
        <f t="shared" si="1"/>
        <v>192637.1458963</v>
      </c>
      <c r="F30" s="656">
        <f t="shared" si="1"/>
        <v>123844.6917771</v>
      </c>
      <c r="G30" s="656">
        <f t="shared" si="1"/>
        <v>132777.6</v>
      </c>
      <c r="H30" s="656">
        <v>27.544284436591383</v>
      </c>
      <c r="I30" s="655">
        <v>7.213056481403115</v>
      </c>
    </row>
    <row r="31" spans="2:9" ht="13.5" thickTop="1">
      <c r="B31" s="634"/>
      <c r="C31" s="634"/>
      <c r="D31" s="634"/>
      <c r="E31" s="653"/>
      <c r="F31" s="653"/>
      <c r="G31" s="653"/>
      <c r="H31" s="634"/>
      <c r="I31" s="634"/>
    </row>
    <row r="32" spans="2:9" ht="12.75">
      <c r="B32" s="634"/>
      <c r="C32" s="634"/>
      <c r="D32" s="634"/>
      <c r="E32" s="654"/>
      <c r="F32" s="654"/>
      <c r="G32" s="654"/>
      <c r="H32" s="634"/>
      <c r="I32" s="634"/>
    </row>
    <row r="33" spans="2:9" ht="12.75">
      <c r="B33" s="634"/>
      <c r="C33" s="634"/>
      <c r="D33" s="653"/>
      <c r="E33" s="653"/>
      <c r="F33" s="653"/>
      <c r="G33" s="652"/>
      <c r="H33" s="634"/>
      <c r="I33" s="634"/>
    </row>
    <row r="34" spans="2:9" ht="15" customHeight="1">
      <c r="B34" s="651" t="s">
        <v>898</v>
      </c>
      <c r="C34" s="649">
        <f>C8/C14*100</f>
        <v>13.815633608704095</v>
      </c>
      <c r="D34" s="649">
        <f>D8/D14*100</f>
        <v>14.146742627515813</v>
      </c>
      <c r="E34" s="649">
        <f>E8/E14*100</f>
        <v>12.877336542082563</v>
      </c>
      <c r="F34" s="649">
        <f>F8/F14*100</f>
        <v>13.300229788527018</v>
      </c>
      <c r="G34" s="648">
        <f>G8/G14*100</f>
        <v>11.240446830863073</v>
      </c>
      <c r="H34" s="634"/>
      <c r="I34" s="634"/>
    </row>
    <row r="35" spans="2:9" ht="15" customHeight="1">
      <c r="B35" s="650" t="s">
        <v>893</v>
      </c>
      <c r="C35" s="649">
        <f aca="true" t="shared" si="2" ref="C35:G37">C10/C16*100</f>
        <v>13.895221986577708</v>
      </c>
      <c r="D35" s="649">
        <f t="shared" si="2"/>
        <v>13.993287857351975</v>
      </c>
      <c r="E35" s="649">
        <f t="shared" si="2"/>
        <v>12.472868330588955</v>
      </c>
      <c r="F35" s="649">
        <f t="shared" si="2"/>
        <v>13.3122085080005</v>
      </c>
      <c r="G35" s="648">
        <f t="shared" si="2"/>
        <v>11.411761065285662</v>
      </c>
      <c r="H35" s="634"/>
      <c r="I35" s="634"/>
    </row>
    <row r="36" spans="2:9" ht="15" customHeight="1">
      <c r="B36" s="640" t="s">
        <v>892</v>
      </c>
      <c r="C36" s="639">
        <f t="shared" si="2"/>
        <v>3.339882436394439</v>
      </c>
      <c r="D36" s="639">
        <f t="shared" si="2"/>
        <v>3.6262422945307278</v>
      </c>
      <c r="E36" s="639">
        <f t="shared" si="2"/>
        <v>3.874457818597754</v>
      </c>
      <c r="F36" s="639">
        <f t="shared" si="2"/>
        <v>3.558512554274049</v>
      </c>
      <c r="G36" s="647">
        <f t="shared" si="2"/>
        <v>2.617672532220565</v>
      </c>
      <c r="H36" s="634"/>
      <c r="I36" s="634"/>
    </row>
    <row r="37" spans="2:9" ht="15" customHeight="1">
      <c r="B37" s="637" t="s">
        <v>891</v>
      </c>
      <c r="C37" s="636">
        <f t="shared" si="2"/>
        <v>18.727024983930256</v>
      </c>
      <c r="D37" s="636">
        <f t="shared" si="2"/>
        <v>20.068383764332925</v>
      </c>
      <c r="E37" s="636">
        <f t="shared" si="2"/>
        <v>18.10966000552796</v>
      </c>
      <c r="F37" s="636">
        <f t="shared" si="2"/>
        <v>17.734067867781093</v>
      </c>
      <c r="G37" s="635">
        <f t="shared" si="2"/>
        <v>16.170249624439062</v>
      </c>
      <c r="H37" s="634"/>
      <c r="I37" s="634"/>
    </row>
    <row r="38" spans="2:9" ht="15" customHeight="1">
      <c r="B38" s="1912" t="s">
        <v>897</v>
      </c>
      <c r="C38" s="1913"/>
      <c r="D38" s="1913"/>
      <c r="E38" s="1913"/>
      <c r="F38" s="1913"/>
      <c r="G38" s="1914"/>
      <c r="H38" s="634"/>
      <c r="I38" s="634"/>
    </row>
    <row r="39" spans="2:9" ht="15" customHeight="1">
      <c r="B39" s="646" t="s">
        <v>893</v>
      </c>
      <c r="C39" s="645">
        <f>C10/C8*100</f>
        <v>66.30480568715448</v>
      </c>
      <c r="D39" s="645">
        <f>D10/D8*100</f>
        <v>65.19423571128965</v>
      </c>
      <c r="E39" s="645">
        <f>E10/E8*100</f>
        <v>64.80362816918557</v>
      </c>
      <c r="F39" s="645">
        <f>F10/F8*100</f>
        <v>66.5467893358294</v>
      </c>
      <c r="G39" s="645">
        <f>G10/G8*100</f>
        <v>64.19958675869346</v>
      </c>
      <c r="H39" s="634"/>
      <c r="I39" s="634"/>
    </row>
    <row r="40" spans="2:9" ht="15" customHeight="1">
      <c r="B40" s="644" t="s">
        <v>892</v>
      </c>
      <c r="C40" s="643">
        <f>C11/C8*100</f>
        <v>2.7117471774843596</v>
      </c>
      <c r="D40" s="643">
        <f>D11/D8*100</f>
        <v>2.9895029260589454</v>
      </c>
      <c r="E40" s="643">
        <f>E11/E8*100</f>
        <v>3.088009409585472</v>
      </c>
      <c r="F40" s="643">
        <f>F11/F8*100</f>
        <v>2.8195845341609806</v>
      </c>
      <c r="G40" s="643">
        <f>G11/G8*100</f>
        <v>3.300479184068229</v>
      </c>
      <c r="H40" s="634"/>
      <c r="I40" s="634"/>
    </row>
    <row r="41" spans="2:9" ht="15" customHeight="1">
      <c r="B41" s="642" t="s">
        <v>891</v>
      </c>
      <c r="C41" s="641">
        <f>C12/C8*100</f>
        <v>30.983447135361136</v>
      </c>
      <c r="D41" s="641">
        <f>D12/D8*100</f>
        <v>31.81626136265141</v>
      </c>
      <c r="E41" s="641">
        <f>E12/E8*100</f>
        <v>32.10836242122897</v>
      </c>
      <c r="F41" s="641">
        <f>F12/F8*100</f>
        <v>30.6336264584411</v>
      </c>
      <c r="G41" s="641">
        <f>G12/G8*100</f>
        <v>32.49993405723831</v>
      </c>
      <c r="H41" s="634"/>
      <c r="I41" s="634"/>
    </row>
    <row r="42" spans="2:9" ht="15" customHeight="1">
      <c r="B42" s="1912" t="s">
        <v>896</v>
      </c>
      <c r="C42" s="1913"/>
      <c r="D42" s="1915"/>
      <c r="E42" s="1915"/>
      <c r="F42" s="1915"/>
      <c r="G42" s="1916"/>
      <c r="H42" s="634"/>
      <c r="I42" s="634"/>
    </row>
    <row r="43" spans="2:9" ht="15" customHeight="1">
      <c r="B43" s="646" t="s">
        <v>893</v>
      </c>
      <c r="C43" s="645">
        <f>C16/C14*100</f>
        <v>65.92502824027648</v>
      </c>
      <c r="D43" s="645">
        <f>D16/D14*100</f>
        <v>65.9091760854939</v>
      </c>
      <c r="E43" s="645">
        <f>E16/E14*100</f>
        <v>66.90507002595609</v>
      </c>
      <c r="F43" s="645">
        <f>F16/F14*100</f>
        <v>66.48690856391724</v>
      </c>
      <c r="G43" s="645">
        <f>G16/G14*100</f>
        <v>63.23581762675213</v>
      </c>
      <c r="H43" s="634"/>
      <c r="I43" s="634"/>
    </row>
    <row r="44" spans="2:9" ht="15" customHeight="1">
      <c r="B44" s="644" t="s">
        <v>892</v>
      </c>
      <c r="C44" s="643">
        <f>C17/C14*100</f>
        <v>11.2173126321195</v>
      </c>
      <c r="D44" s="643">
        <f>D17/D14*100</f>
        <v>11.662686892971202</v>
      </c>
      <c r="E44" s="643">
        <f>E17/E14*100</f>
        <v>10.263458340279902</v>
      </c>
      <c r="F44" s="643">
        <f>F17/F14*100</f>
        <v>10.538426277989718</v>
      </c>
      <c r="G44" s="643">
        <f>G17/G14*100</f>
        <v>14.172460584066403</v>
      </c>
      <c r="H44" s="634"/>
      <c r="I44" s="634"/>
    </row>
    <row r="45" spans="2:9" ht="15" customHeight="1">
      <c r="B45" s="642" t="s">
        <v>891</v>
      </c>
      <c r="C45" s="641">
        <f>C18/C14*100</f>
        <v>22.85765912760402</v>
      </c>
      <c r="D45" s="641">
        <f>D18/D14*100</f>
        <v>22.428137021534898</v>
      </c>
      <c r="E45" s="641">
        <f>E18/E14*100</f>
        <v>22.831471633764018</v>
      </c>
      <c r="F45" s="641">
        <f>F18/F14*100</f>
        <v>22.97466515809305</v>
      </c>
      <c r="G45" s="641">
        <f>G18/G14*100</f>
        <v>22.591721789181456</v>
      </c>
      <c r="H45" s="634"/>
      <c r="I45" s="634"/>
    </row>
    <row r="46" spans="2:9" ht="15" customHeight="1">
      <c r="B46" s="1912" t="s">
        <v>895</v>
      </c>
      <c r="C46" s="1913"/>
      <c r="D46" s="1915"/>
      <c r="E46" s="1915"/>
      <c r="F46" s="1915"/>
      <c r="G46" s="1916"/>
      <c r="H46" s="634"/>
      <c r="I46" s="634"/>
    </row>
    <row r="47" spans="2:9" ht="15" customHeight="1">
      <c r="B47" s="646" t="s">
        <v>893</v>
      </c>
      <c r="C47" s="645">
        <f>C22/C20*100</f>
        <v>65.86414868312926</v>
      </c>
      <c r="D47" s="645">
        <f>D22/D20*100</f>
        <v>66.02698265192394</v>
      </c>
      <c r="E47" s="645">
        <f>E22/E20*100</f>
        <v>67.21567777070581</v>
      </c>
      <c r="F47" s="645">
        <f>F22/F20*100</f>
        <v>66.47772255199916</v>
      </c>
      <c r="G47" s="645">
        <f>G22/G20*100</f>
        <v>63.11376658775952</v>
      </c>
      <c r="H47" s="634"/>
      <c r="I47" s="634"/>
    </row>
    <row r="48" spans="2:9" ht="15" customHeight="1">
      <c r="B48" s="644" t="s">
        <v>892</v>
      </c>
      <c r="C48" s="643">
        <f>C23/C20*100</f>
        <v>12.580782375838096</v>
      </c>
      <c r="D48" s="643">
        <f>D23/D20*100</f>
        <v>13.091838274015116</v>
      </c>
      <c r="E48" s="643">
        <f>E23/E20*100</f>
        <v>11.32403967530429</v>
      </c>
      <c r="F48" s="643">
        <f>F23/F20*100</f>
        <v>11.722539790123077</v>
      </c>
      <c r="G48" s="643">
        <v>15.5649280593963</v>
      </c>
      <c r="H48" s="634"/>
      <c r="I48" s="634"/>
    </row>
    <row r="49" spans="2:9" ht="15" customHeight="1">
      <c r="B49" s="642" t="s">
        <v>891</v>
      </c>
      <c r="C49" s="641">
        <f>C24/C20*100</f>
        <v>21.555068941032644</v>
      </c>
      <c r="D49" s="641">
        <f>D24/D20*100</f>
        <v>20.881179074060935</v>
      </c>
      <c r="E49" s="641">
        <f>E24/E20*100</f>
        <v>21.460282553989902</v>
      </c>
      <c r="F49" s="641">
        <f>F24/F20*100</f>
        <v>21.799737657877767</v>
      </c>
      <c r="G49" s="641">
        <f>G24/G20*100</f>
        <v>21.336952818276767</v>
      </c>
      <c r="H49" s="634"/>
      <c r="I49" s="634"/>
    </row>
    <row r="50" spans="2:9" ht="15" customHeight="1">
      <c r="B50" s="1912" t="s">
        <v>894</v>
      </c>
      <c r="C50" s="1913"/>
      <c r="D50" s="1915"/>
      <c r="E50" s="1915"/>
      <c r="F50" s="1915"/>
      <c r="G50" s="1916"/>
      <c r="H50" s="634"/>
      <c r="I50" s="634"/>
    </row>
    <row r="51" spans="2:9" ht="15" customHeight="1">
      <c r="B51" s="646" t="s">
        <v>893</v>
      </c>
      <c r="C51" s="645">
        <f>C28/C26*100</f>
        <v>65.97112793583284</v>
      </c>
      <c r="D51" s="645">
        <f>D28/D26*100</f>
        <v>65.82057016266971</v>
      </c>
      <c r="E51" s="645">
        <f>E28/E26*100</f>
        <v>66.66533214019223</v>
      </c>
      <c r="F51" s="645">
        <f>F28/F26*100</f>
        <v>66.49393789760204</v>
      </c>
      <c r="G51" s="645">
        <f>G28/G26*100</f>
        <v>63.33320302921537</v>
      </c>
      <c r="H51" s="634"/>
      <c r="I51" s="634"/>
    </row>
    <row r="52" spans="2:9" ht="15" customHeight="1">
      <c r="B52" s="644" t="s">
        <v>892</v>
      </c>
      <c r="C52" s="643">
        <f>C29/C26*100</f>
        <v>10.184855383231477</v>
      </c>
      <c r="D52" s="643">
        <f>D29/D26*100</f>
        <v>10.587778415368904</v>
      </c>
      <c r="E52" s="643">
        <f>E29/E26*100</f>
        <v>9.444864692062216</v>
      </c>
      <c r="F52" s="643">
        <f>F29/F26*100</f>
        <v>9.632317177358813</v>
      </c>
      <c r="G52" s="643">
        <f>G29/G26*100</f>
        <v>13.073885988635112</v>
      </c>
      <c r="H52" s="634"/>
      <c r="I52" s="634"/>
    </row>
    <row r="53" spans="2:9" ht="15" customHeight="1">
      <c r="B53" s="642" t="s">
        <v>891</v>
      </c>
      <c r="C53" s="641">
        <f>C30/C26*100</f>
        <v>23.844016680935677</v>
      </c>
      <c r="D53" s="641">
        <f>D30/D26*100</f>
        <v>23.591651421961394</v>
      </c>
      <c r="E53" s="641">
        <f>E30/E26*100</f>
        <v>23.889803167745544</v>
      </c>
      <c r="F53" s="641">
        <f>F30/F26*100</f>
        <v>23.873744925039148</v>
      </c>
      <c r="G53" s="641">
        <f>G30/G26*100</f>
        <v>23.59291098214952</v>
      </c>
      <c r="H53" s="634"/>
      <c r="I53" s="634"/>
    </row>
    <row r="54" spans="2:9" ht="15" customHeight="1">
      <c r="B54" s="1912" t="s">
        <v>890</v>
      </c>
      <c r="C54" s="1913"/>
      <c r="D54" s="1915"/>
      <c r="E54" s="1915"/>
      <c r="F54" s="1915"/>
      <c r="G54" s="1916"/>
      <c r="H54" s="634"/>
      <c r="I54" s="634"/>
    </row>
    <row r="55" spans="2:9" ht="15" customHeight="1">
      <c r="B55" s="640" t="s">
        <v>889</v>
      </c>
      <c r="C55" s="639">
        <f>C8/C26*100</f>
        <v>12.138608001956895</v>
      </c>
      <c r="D55" s="639">
        <f>D8/D26*100</f>
        <v>12.393470283842904</v>
      </c>
      <c r="E55" s="639">
        <f>E8/E26*100</f>
        <v>11.408256906630388</v>
      </c>
      <c r="F55" s="639">
        <f>F8/F26*100</f>
        <v>11.738925691698824</v>
      </c>
      <c r="G55" s="638">
        <f>G8/G26*100</f>
        <v>10.104640129640751</v>
      </c>
      <c r="H55" s="634"/>
      <c r="I55" s="634"/>
    </row>
    <row r="56" spans="2:9" ht="15" customHeight="1">
      <c r="B56" s="637" t="s">
        <v>888</v>
      </c>
      <c r="C56" s="636">
        <f>C14/C26*100</f>
        <v>87.86139199804312</v>
      </c>
      <c r="D56" s="636">
        <f>D14/D26*100</f>
        <v>87.6065297161571</v>
      </c>
      <c r="E56" s="636">
        <f>E14/E26*100</f>
        <v>88.5917430933696</v>
      </c>
      <c r="F56" s="636">
        <f>F14/F26*100</f>
        <v>88.26107426974684</v>
      </c>
      <c r="G56" s="635">
        <f>G14/G26*100</f>
        <v>89.89535987035926</v>
      </c>
      <c r="H56" s="634"/>
      <c r="I56" s="634"/>
    </row>
    <row r="57" spans="2:9" ht="12.75">
      <c r="B57" s="634" t="s">
        <v>887</v>
      </c>
      <c r="C57" s="634"/>
      <c r="D57" s="634"/>
      <c r="E57" s="634"/>
      <c r="F57" s="634"/>
      <c r="G57" s="634"/>
      <c r="H57" s="634"/>
      <c r="I57" s="634"/>
    </row>
    <row r="58" spans="2:9" ht="12.75">
      <c r="B58" s="634" t="s">
        <v>886</v>
      </c>
      <c r="C58" s="634"/>
      <c r="D58" s="634"/>
      <c r="E58" s="634"/>
      <c r="F58" s="634"/>
      <c r="G58" s="634"/>
      <c r="H58" s="634"/>
      <c r="I58" s="634"/>
    </row>
    <row r="59" spans="2:9" ht="12.75">
      <c r="B59" s="634" t="s">
        <v>885</v>
      </c>
      <c r="C59" s="634"/>
      <c r="D59" s="634"/>
      <c r="E59" s="634"/>
      <c r="F59" s="634"/>
      <c r="G59" s="634"/>
      <c r="H59" s="634"/>
      <c r="I59" s="634"/>
    </row>
    <row r="60" spans="4:9" ht="12.75">
      <c r="D60" s="634"/>
      <c r="E60" s="634"/>
      <c r="F60" s="634"/>
      <c r="G60" s="634"/>
      <c r="H60" s="634"/>
      <c r="I60" s="634"/>
    </row>
  </sheetData>
  <sheetProtection/>
  <mergeCells count="12">
    <mergeCell ref="B54:G54"/>
    <mergeCell ref="B1:I1"/>
    <mergeCell ref="B2:I2"/>
    <mergeCell ref="B3:I3"/>
    <mergeCell ref="B5:B6"/>
    <mergeCell ref="H5:I5"/>
    <mergeCell ref="B38:G38"/>
    <mergeCell ref="B42:G42"/>
    <mergeCell ref="B46:G46"/>
    <mergeCell ref="C5:D5"/>
    <mergeCell ref="E5:F5"/>
    <mergeCell ref="B50:G5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18.28125" style="11" bestFit="1" customWidth="1"/>
    <col min="4" max="8" width="11.7109375" style="11" customWidth="1"/>
    <col min="9" max="16384" width="9.140625" style="11" customWidth="1"/>
  </cols>
  <sheetData>
    <row r="1" spans="2:8" ht="15" customHeight="1">
      <c r="B1" s="1925" t="s">
        <v>976</v>
      </c>
      <c r="C1" s="1926"/>
      <c r="D1" s="1926"/>
      <c r="E1" s="1926"/>
      <c r="F1" s="1926"/>
      <c r="G1" s="1926"/>
      <c r="H1" s="1927"/>
    </row>
    <row r="2" spans="2:8" ht="15" customHeight="1">
      <c r="B2" s="1928" t="s">
        <v>975</v>
      </c>
      <c r="C2" s="1929"/>
      <c r="D2" s="1929"/>
      <c r="E2" s="1929"/>
      <c r="F2" s="1929"/>
      <c r="G2" s="1929"/>
      <c r="H2" s="1930"/>
    </row>
    <row r="3" spans="2:8" ht="15" customHeight="1" thickBot="1">
      <c r="B3" s="1931" t="s">
        <v>434</v>
      </c>
      <c r="C3" s="1932"/>
      <c r="D3" s="1932"/>
      <c r="E3" s="1932"/>
      <c r="F3" s="1932"/>
      <c r="G3" s="1932"/>
      <c r="H3" s="1933"/>
    </row>
    <row r="4" spans="2:8" ht="15" customHeight="1" thickTop="1">
      <c r="B4" s="697"/>
      <c r="C4" s="696"/>
      <c r="D4" s="1934" t="s">
        <v>875</v>
      </c>
      <c r="E4" s="1934"/>
      <c r="F4" s="1934"/>
      <c r="G4" s="1935" t="s">
        <v>64</v>
      </c>
      <c r="H4" s="1936"/>
    </row>
    <row r="5" spans="2:8" ht="15" customHeight="1">
      <c r="B5" s="695"/>
      <c r="C5" s="694"/>
      <c r="D5" s="693" t="s">
        <v>61</v>
      </c>
      <c r="E5" s="693" t="s">
        <v>914</v>
      </c>
      <c r="F5" s="693" t="s">
        <v>974</v>
      </c>
      <c r="G5" s="693" t="s">
        <v>62</v>
      </c>
      <c r="H5" s="692" t="s">
        <v>63</v>
      </c>
    </row>
    <row r="6" spans="2:8" ht="15" customHeight="1">
      <c r="B6" s="691"/>
      <c r="C6" s="685" t="s">
        <v>973</v>
      </c>
      <c r="D6" s="685">
        <v>30142.26794799999</v>
      </c>
      <c r="E6" s="685">
        <v>33370.86402000001</v>
      </c>
      <c r="F6" s="685">
        <v>30400.09678799999</v>
      </c>
      <c r="G6" s="684">
        <v>10.711191598355626</v>
      </c>
      <c r="H6" s="683">
        <v>-8.902278437320533</v>
      </c>
    </row>
    <row r="7" spans="2:8" ht="15" customHeight="1">
      <c r="B7" s="690">
        <v>1</v>
      </c>
      <c r="C7" s="689" t="s">
        <v>972</v>
      </c>
      <c r="D7" s="688">
        <v>281.95842000000005</v>
      </c>
      <c r="E7" s="688">
        <v>237.584399</v>
      </c>
      <c r="F7" s="688">
        <v>307.094333</v>
      </c>
      <c r="G7" s="688">
        <v>-15.73778892646655</v>
      </c>
      <c r="H7" s="687">
        <v>29.256943760856956</v>
      </c>
    </row>
    <row r="8" spans="2:8" ht="15" customHeight="1">
      <c r="B8" s="690">
        <v>2</v>
      </c>
      <c r="C8" s="689" t="s">
        <v>971</v>
      </c>
      <c r="D8" s="688">
        <v>0.5</v>
      </c>
      <c r="E8" s="688">
        <v>0.840528</v>
      </c>
      <c r="F8" s="688">
        <v>2.060094</v>
      </c>
      <c r="G8" s="688">
        <v>68.10560000000001</v>
      </c>
      <c r="H8" s="687">
        <v>145.09522585803208</v>
      </c>
    </row>
    <row r="9" spans="2:8" ht="15" customHeight="1">
      <c r="B9" s="690">
        <v>3</v>
      </c>
      <c r="C9" s="689" t="s">
        <v>970</v>
      </c>
      <c r="D9" s="688">
        <v>159.45479899999998</v>
      </c>
      <c r="E9" s="688">
        <v>140.668531</v>
      </c>
      <c r="F9" s="688">
        <v>118.192502</v>
      </c>
      <c r="G9" s="688">
        <v>-11.781563250410528</v>
      </c>
      <c r="H9" s="687">
        <v>-15.978007902847864</v>
      </c>
    </row>
    <row r="10" spans="2:8" ht="15" customHeight="1">
      <c r="B10" s="690">
        <v>4</v>
      </c>
      <c r="C10" s="689" t="s">
        <v>969</v>
      </c>
      <c r="D10" s="688">
        <v>1.6704000000000003</v>
      </c>
      <c r="E10" s="688">
        <v>0.643</v>
      </c>
      <c r="F10" s="688">
        <v>0.816</v>
      </c>
      <c r="G10" s="688">
        <v>-61.50622605363985</v>
      </c>
      <c r="H10" s="687">
        <v>26.905132192846025</v>
      </c>
    </row>
    <row r="11" spans="2:8" ht="15" customHeight="1">
      <c r="B11" s="690">
        <v>5</v>
      </c>
      <c r="C11" s="689" t="s">
        <v>968</v>
      </c>
      <c r="D11" s="688">
        <v>2336.8893199999998</v>
      </c>
      <c r="E11" s="688">
        <v>3338.357265</v>
      </c>
      <c r="F11" s="688">
        <v>2105.12212</v>
      </c>
      <c r="G11" s="688">
        <v>42.854744400132745</v>
      </c>
      <c r="H11" s="687">
        <v>-36.9413770637877</v>
      </c>
    </row>
    <row r="12" spans="2:8" ht="15" customHeight="1">
      <c r="B12" s="690">
        <v>6</v>
      </c>
      <c r="C12" s="689" t="s">
        <v>967</v>
      </c>
      <c r="D12" s="688">
        <v>0</v>
      </c>
      <c r="E12" s="688">
        <v>0</v>
      </c>
      <c r="F12" s="688">
        <v>0</v>
      </c>
      <c r="G12" s="688" t="s">
        <v>382</v>
      </c>
      <c r="H12" s="687" t="s">
        <v>382</v>
      </c>
    </row>
    <row r="13" spans="2:8" ht="15" customHeight="1">
      <c r="B13" s="690">
        <v>7</v>
      </c>
      <c r="C13" s="689" t="s">
        <v>966</v>
      </c>
      <c r="D13" s="688">
        <v>10.614301000000001</v>
      </c>
      <c r="E13" s="688">
        <v>151.503</v>
      </c>
      <c r="F13" s="688">
        <v>360.647466</v>
      </c>
      <c r="G13" s="688" t="s">
        <v>382</v>
      </c>
      <c r="H13" s="687">
        <v>138.04641888279443</v>
      </c>
    </row>
    <row r="14" spans="2:8" ht="15" customHeight="1">
      <c r="B14" s="690">
        <v>8</v>
      </c>
      <c r="C14" s="689" t="s">
        <v>965</v>
      </c>
      <c r="D14" s="688">
        <v>0</v>
      </c>
      <c r="E14" s="688">
        <v>0</v>
      </c>
      <c r="F14" s="688">
        <v>13.420655</v>
      </c>
      <c r="G14" s="688" t="s">
        <v>382</v>
      </c>
      <c r="H14" s="687" t="s">
        <v>382</v>
      </c>
    </row>
    <row r="15" spans="2:8" ht="15" customHeight="1">
      <c r="B15" s="690">
        <v>9</v>
      </c>
      <c r="C15" s="689" t="s">
        <v>964</v>
      </c>
      <c r="D15" s="688">
        <v>31.421024</v>
      </c>
      <c r="E15" s="688">
        <v>27.448397999999997</v>
      </c>
      <c r="F15" s="688">
        <v>45.406553</v>
      </c>
      <c r="G15" s="688">
        <v>-12.643209845738951</v>
      </c>
      <c r="H15" s="687">
        <v>65.4251479448819</v>
      </c>
    </row>
    <row r="16" spans="2:8" ht="15" customHeight="1">
      <c r="B16" s="690">
        <v>10</v>
      </c>
      <c r="C16" s="689" t="s">
        <v>963</v>
      </c>
      <c r="D16" s="688">
        <v>812.885146</v>
      </c>
      <c r="E16" s="688">
        <v>1017.602451</v>
      </c>
      <c r="F16" s="688">
        <v>811.9852940000001</v>
      </c>
      <c r="G16" s="688">
        <v>25.18403811502297</v>
      </c>
      <c r="H16" s="687">
        <v>-20.206039873227454</v>
      </c>
    </row>
    <row r="17" spans="2:8" ht="15" customHeight="1">
      <c r="B17" s="690">
        <v>11</v>
      </c>
      <c r="C17" s="689" t="s">
        <v>962</v>
      </c>
      <c r="D17" s="688">
        <v>7.099562000000001</v>
      </c>
      <c r="E17" s="688">
        <v>6.220621</v>
      </c>
      <c r="F17" s="688">
        <v>6.470639</v>
      </c>
      <c r="G17" s="688">
        <v>-12.38021444139794</v>
      </c>
      <c r="H17" s="687">
        <v>4.019180721667496</v>
      </c>
    </row>
    <row r="18" spans="2:8" ht="15" customHeight="1">
      <c r="B18" s="690">
        <v>12</v>
      </c>
      <c r="C18" s="689" t="s">
        <v>961</v>
      </c>
      <c r="D18" s="688">
        <v>2489.827772</v>
      </c>
      <c r="E18" s="688">
        <v>1735.856825</v>
      </c>
      <c r="F18" s="688">
        <v>1927.8648319999998</v>
      </c>
      <c r="G18" s="688">
        <v>-30.282052255942133</v>
      </c>
      <c r="H18" s="687">
        <v>11.061281335803713</v>
      </c>
    </row>
    <row r="19" spans="2:8" ht="15" customHeight="1">
      <c r="B19" s="690">
        <v>13</v>
      </c>
      <c r="C19" s="689" t="s">
        <v>960</v>
      </c>
      <c r="D19" s="688">
        <v>0</v>
      </c>
      <c r="E19" s="688">
        <v>0</v>
      </c>
      <c r="F19" s="688">
        <v>0</v>
      </c>
      <c r="G19" s="688" t="s">
        <v>382</v>
      </c>
      <c r="H19" s="687" t="s">
        <v>382</v>
      </c>
    </row>
    <row r="20" spans="2:8" ht="15" customHeight="1">
      <c r="B20" s="690">
        <v>14</v>
      </c>
      <c r="C20" s="689" t="s">
        <v>959</v>
      </c>
      <c r="D20" s="688">
        <v>99.31648</v>
      </c>
      <c r="E20" s="688">
        <v>99.766084</v>
      </c>
      <c r="F20" s="688">
        <v>118.486056</v>
      </c>
      <c r="G20" s="688">
        <v>0.45269828330604867</v>
      </c>
      <c r="H20" s="687">
        <v>18.76386367936422</v>
      </c>
    </row>
    <row r="21" spans="2:8" ht="15" customHeight="1">
      <c r="B21" s="690">
        <v>15</v>
      </c>
      <c r="C21" s="689" t="s">
        <v>958</v>
      </c>
      <c r="D21" s="688">
        <v>907.3395529999999</v>
      </c>
      <c r="E21" s="688">
        <v>339.01380699999993</v>
      </c>
      <c r="F21" s="688">
        <v>256.417023</v>
      </c>
      <c r="G21" s="688">
        <v>-62.63650075882893</v>
      </c>
      <c r="H21" s="687">
        <v>-24.363840732893806</v>
      </c>
    </row>
    <row r="22" spans="2:8" ht="15" customHeight="1">
      <c r="B22" s="690">
        <v>16</v>
      </c>
      <c r="C22" s="689" t="s">
        <v>957</v>
      </c>
      <c r="D22" s="688">
        <v>16.138566</v>
      </c>
      <c r="E22" s="688">
        <v>12.013948</v>
      </c>
      <c r="F22" s="688">
        <v>13.367155000000002</v>
      </c>
      <c r="G22" s="688">
        <v>-25.55752475157955</v>
      </c>
      <c r="H22" s="687">
        <v>11.263632904021264</v>
      </c>
    </row>
    <row r="23" spans="2:8" ht="15" customHeight="1">
      <c r="B23" s="690">
        <v>17</v>
      </c>
      <c r="C23" s="689" t="s">
        <v>956</v>
      </c>
      <c r="D23" s="688">
        <v>204.35760499999998</v>
      </c>
      <c r="E23" s="688">
        <v>138.120502</v>
      </c>
      <c r="F23" s="688">
        <v>380.21251399999994</v>
      </c>
      <c r="G23" s="688">
        <v>-32.41235039919361</v>
      </c>
      <c r="H23" s="687">
        <v>175.27594274165034</v>
      </c>
    </row>
    <row r="24" spans="2:8" ht="15" customHeight="1">
      <c r="B24" s="690">
        <v>18</v>
      </c>
      <c r="C24" s="689" t="s">
        <v>955</v>
      </c>
      <c r="D24" s="688">
        <v>2156.53385</v>
      </c>
      <c r="E24" s="688">
        <v>2859.1677879999997</v>
      </c>
      <c r="F24" s="688">
        <v>2667.966023</v>
      </c>
      <c r="G24" s="688">
        <v>32.581632697302666</v>
      </c>
      <c r="H24" s="687">
        <v>-6.687322297155092</v>
      </c>
    </row>
    <row r="25" spans="2:8" ht="15" customHeight="1">
      <c r="B25" s="690">
        <v>19</v>
      </c>
      <c r="C25" s="689" t="s">
        <v>954</v>
      </c>
      <c r="D25" s="688">
        <v>2848.606441</v>
      </c>
      <c r="E25" s="688">
        <v>2909.04031</v>
      </c>
      <c r="F25" s="688">
        <v>2673.189126</v>
      </c>
      <c r="G25" s="688">
        <v>2.1215239890697006</v>
      </c>
      <c r="H25" s="687">
        <v>-8.107525467737489</v>
      </c>
    </row>
    <row r="26" spans="2:8" ht="15" customHeight="1">
      <c r="B26" s="690"/>
      <c r="C26" s="689" t="s">
        <v>953</v>
      </c>
      <c r="D26" s="688">
        <v>0</v>
      </c>
      <c r="E26" s="688">
        <v>0</v>
      </c>
      <c r="F26" s="688">
        <v>7.528449999999999</v>
      </c>
      <c r="G26" s="688" t="s">
        <v>382</v>
      </c>
      <c r="H26" s="687" t="s">
        <v>382</v>
      </c>
    </row>
    <row r="27" spans="2:8" ht="15" customHeight="1">
      <c r="B27" s="690"/>
      <c r="C27" s="689" t="s">
        <v>952</v>
      </c>
      <c r="D27" s="688">
        <v>2560.5119529999997</v>
      </c>
      <c r="E27" s="688">
        <v>2477.120908</v>
      </c>
      <c r="F27" s="688">
        <v>2369.31111</v>
      </c>
      <c r="G27" s="688">
        <v>-3.256811392826947</v>
      </c>
      <c r="H27" s="687">
        <v>-4.3522218738625895</v>
      </c>
    </row>
    <row r="28" spans="2:8" ht="15" customHeight="1">
      <c r="B28" s="690"/>
      <c r="C28" s="689" t="s">
        <v>951</v>
      </c>
      <c r="D28" s="688">
        <v>288.094488</v>
      </c>
      <c r="E28" s="688">
        <v>431.919402</v>
      </c>
      <c r="F28" s="688">
        <v>296.34956600000004</v>
      </c>
      <c r="G28" s="688">
        <v>49.922827402376384</v>
      </c>
      <c r="H28" s="687">
        <v>-31.387762478889513</v>
      </c>
    </row>
    <row r="29" spans="2:8" ht="15" customHeight="1">
      <c r="B29" s="690">
        <v>20</v>
      </c>
      <c r="C29" s="689" t="s">
        <v>950</v>
      </c>
      <c r="D29" s="688">
        <v>334.316673</v>
      </c>
      <c r="E29" s="688">
        <v>161.94325600000002</v>
      </c>
      <c r="F29" s="688">
        <v>122.83225</v>
      </c>
      <c r="G29" s="688">
        <v>-51.55992234943065</v>
      </c>
      <c r="H29" s="687">
        <v>-24.15105572534617</v>
      </c>
    </row>
    <row r="30" spans="2:8" ht="15" customHeight="1">
      <c r="B30" s="690">
        <v>21</v>
      </c>
      <c r="C30" s="689" t="s">
        <v>949</v>
      </c>
      <c r="D30" s="688">
        <v>0</v>
      </c>
      <c r="E30" s="688">
        <v>150.62107600000002</v>
      </c>
      <c r="F30" s="688">
        <v>124.46095799999998</v>
      </c>
      <c r="G30" s="688" t="s">
        <v>382</v>
      </c>
      <c r="H30" s="687">
        <v>-17.368165660959704</v>
      </c>
    </row>
    <row r="31" spans="2:8" ht="15" customHeight="1">
      <c r="B31" s="690">
        <v>22</v>
      </c>
      <c r="C31" s="689" t="s">
        <v>948</v>
      </c>
      <c r="D31" s="688">
        <v>108.508425</v>
      </c>
      <c r="E31" s="688">
        <v>23.249726000000003</v>
      </c>
      <c r="F31" s="688">
        <v>0</v>
      </c>
      <c r="G31" s="688">
        <v>-78.57334488082377</v>
      </c>
      <c r="H31" s="687">
        <v>-100</v>
      </c>
    </row>
    <row r="32" spans="2:8" ht="15" customHeight="1">
      <c r="B32" s="690">
        <v>23</v>
      </c>
      <c r="C32" s="689" t="s">
        <v>947</v>
      </c>
      <c r="D32" s="688">
        <v>448.56064</v>
      </c>
      <c r="E32" s="688">
        <v>571.5433199999999</v>
      </c>
      <c r="F32" s="688">
        <v>593.516396</v>
      </c>
      <c r="G32" s="688">
        <v>27.41718042849233</v>
      </c>
      <c r="H32" s="687">
        <v>3.8445162826852908</v>
      </c>
    </row>
    <row r="33" spans="2:8" ht="15" customHeight="1">
      <c r="B33" s="690">
        <v>24</v>
      </c>
      <c r="C33" s="689" t="s">
        <v>946</v>
      </c>
      <c r="D33" s="688">
        <v>2.87164</v>
      </c>
      <c r="E33" s="688">
        <v>17.47675</v>
      </c>
      <c r="F33" s="688">
        <v>41.108491</v>
      </c>
      <c r="G33" s="688">
        <v>508.59822261843397</v>
      </c>
      <c r="H33" s="687">
        <v>135.21816699329113</v>
      </c>
    </row>
    <row r="34" spans="2:8" ht="15" customHeight="1">
      <c r="B34" s="690">
        <v>25</v>
      </c>
      <c r="C34" s="689" t="s">
        <v>945</v>
      </c>
      <c r="D34" s="688">
        <v>228.06273800000002</v>
      </c>
      <c r="E34" s="688">
        <v>332.49884</v>
      </c>
      <c r="F34" s="688">
        <v>409.16551400000003</v>
      </c>
      <c r="G34" s="688">
        <v>45.79270726812021</v>
      </c>
      <c r="H34" s="687">
        <v>23.0577267577836</v>
      </c>
    </row>
    <row r="35" spans="2:8" ht="15" customHeight="1">
      <c r="B35" s="690">
        <v>26</v>
      </c>
      <c r="C35" s="689" t="s">
        <v>944</v>
      </c>
      <c r="D35" s="688">
        <v>454.6912740000001</v>
      </c>
      <c r="E35" s="688">
        <v>461.07877</v>
      </c>
      <c r="F35" s="688">
        <v>349.973572</v>
      </c>
      <c r="G35" s="688">
        <v>1.404798456721636</v>
      </c>
      <c r="H35" s="687">
        <v>-24.096793265931552</v>
      </c>
    </row>
    <row r="36" spans="2:8" ht="15" customHeight="1">
      <c r="B36" s="690">
        <v>27</v>
      </c>
      <c r="C36" s="689" t="s">
        <v>943</v>
      </c>
      <c r="D36" s="688">
        <v>0.015</v>
      </c>
      <c r="E36" s="688">
        <v>0.07765999999999999</v>
      </c>
      <c r="F36" s="688">
        <v>1.08664</v>
      </c>
      <c r="G36" s="688">
        <v>417.73333333333335</v>
      </c>
      <c r="H36" s="687" t="s">
        <v>382</v>
      </c>
    </row>
    <row r="37" spans="2:8" ht="15" customHeight="1">
      <c r="B37" s="690">
        <v>28</v>
      </c>
      <c r="C37" s="689" t="s">
        <v>942</v>
      </c>
      <c r="D37" s="688">
        <v>106.188669</v>
      </c>
      <c r="E37" s="688">
        <v>97.469089</v>
      </c>
      <c r="F37" s="688">
        <v>72.72299500000001</v>
      </c>
      <c r="G37" s="688">
        <v>-8.211403421960213</v>
      </c>
      <c r="H37" s="687">
        <v>-25.388658346852893</v>
      </c>
    </row>
    <row r="38" spans="2:8" ht="15" customHeight="1">
      <c r="B38" s="690">
        <v>29</v>
      </c>
      <c r="C38" s="689" t="s">
        <v>941</v>
      </c>
      <c r="D38" s="688">
        <v>35.442530999999995</v>
      </c>
      <c r="E38" s="688">
        <v>39.140246999999995</v>
      </c>
      <c r="F38" s="688">
        <v>38.628454999999995</v>
      </c>
      <c r="G38" s="688">
        <v>10.43299080418383</v>
      </c>
      <c r="H38" s="687">
        <v>-1.3075850032320915</v>
      </c>
    </row>
    <row r="39" spans="2:8" ht="15" customHeight="1">
      <c r="B39" s="690">
        <v>30</v>
      </c>
      <c r="C39" s="689" t="s">
        <v>940</v>
      </c>
      <c r="D39" s="688">
        <v>653.401735</v>
      </c>
      <c r="E39" s="688">
        <v>262.452751</v>
      </c>
      <c r="F39" s="688">
        <v>234.88458100000003</v>
      </c>
      <c r="G39" s="688">
        <v>-59.83286591670897</v>
      </c>
      <c r="H39" s="687">
        <v>-10.504050689108595</v>
      </c>
    </row>
    <row r="40" spans="2:8" ht="15" customHeight="1">
      <c r="B40" s="690">
        <v>31</v>
      </c>
      <c r="C40" s="689" t="s">
        <v>939</v>
      </c>
      <c r="D40" s="688">
        <v>3088.104823</v>
      </c>
      <c r="E40" s="688">
        <v>3343.333785</v>
      </c>
      <c r="F40" s="688">
        <v>3259.377081</v>
      </c>
      <c r="G40" s="688">
        <v>8.264906038780524</v>
      </c>
      <c r="H40" s="687">
        <v>-2.5111672779031124</v>
      </c>
    </row>
    <row r="41" spans="2:8" ht="15" customHeight="1">
      <c r="B41" s="690">
        <v>32</v>
      </c>
      <c r="C41" s="689" t="s">
        <v>938</v>
      </c>
      <c r="D41" s="688">
        <v>0.9</v>
      </c>
      <c r="E41" s="688">
        <v>3.836672</v>
      </c>
      <c r="F41" s="688">
        <v>126.409013</v>
      </c>
      <c r="G41" s="688">
        <v>326.2968888888889</v>
      </c>
      <c r="H41" s="687" t="s">
        <v>382</v>
      </c>
    </row>
    <row r="42" spans="2:8" ht="15" customHeight="1">
      <c r="B42" s="690">
        <v>33</v>
      </c>
      <c r="C42" s="689" t="s">
        <v>937</v>
      </c>
      <c r="D42" s="688">
        <v>21.090276</v>
      </c>
      <c r="E42" s="688">
        <v>40.71885299999999</v>
      </c>
      <c r="F42" s="688">
        <v>1.705306</v>
      </c>
      <c r="G42" s="688">
        <v>93.06932256363069</v>
      </c>
      <c r="H42" s="687">
        <v>-95.8119989283588</v>
      </c>
    </row>
    <row r="43" spans="2:8" ht="15" customHeight="1">
      <c r="B43" s="690">
        <v>34</v>
      </c>
      <c r="C43" s="689" t="s">
        <v>936</v>
      </c>
      <c r="D43" s="688">
        <v>124.54295200000001</v>
      </c>
      <c r="E43" s="688">
        <v>244.11722199999997</v>
      </c>
      <c r="F43" s="688">
        <v>246.37853499999997</v>
      </c>
      <c r="G43" s="688">
        <v>96.01046713586808</v>
      </c>
      <c r="H43" s="687">
        <v>0.9263226008691845</v>
      </c>
    </row>
    <row r="44" spans="2:8" ht="15" customHeight="1">
      <c r="B44" s="690">
        <v>35</v>
      </c>
      <c r="C44" s="689" t="s">
        <v>935</v>
      </c>
      <c r="D44" s="688">
        <v>97.71346</v>
      </c>
      <c r="E44" s="688">
        <v>174.756911</v>
      </c>
      <c r="F44" s="688">
        <v>25.167956999999998</v>
      </c>
      <c r="G44" s="688">
        <v>78.84630326262115</v>
      </c>
      <c r="H44" s="687">
        <v>-85.59830517947299</v>
      </c>
    </row>
    <row r="45" spans="2:8" ht="15" customHeight="1">
      <c r="B45" s="690">
        <v>36</v>
      </c>
      <c r="C45" s="689" t="s">
        <v>934</v>
      </c>
      <c r="D45" s="688">
        <v>598.0390600000001</v>
      </c>
      <c r="E45" s="688">
        <v>760.622103</v>
      </c>
      <c r="F45" s="688">
        <v>1100.032966</v>
      </c>
      <c r="G45" s="688">
        <v>27.18602410350921</v>
      </c>
      <c r="H45" s="687">
        <v>44.62279779424185</v>
      </c>
    </row>
    <row r="46" spans="2:8" ht="15" customHeight="1">
      <c r="B46" s="690">
        <v>39</v>
      </c>
      <c r="C46" s="689" t="s">
        <v>933</v>
      </c>
      <c r="D46" s="688">
        <v>0</v>
      </c>
      <c r="E46" s="688">
        <v>0</v>
      </c>
      <c r="F46" s="688">
        <v>0</v>
      </c>
      <c r="G46" s="688" t="s">
        <v>382</v>
      </c>
      <c r="H46" s="687" t="s">
        <v>382</v>
      </c>
    </row>
    <row r="47" spans="2:8" ht="15" customHeight="1">
      <c r="B47" s="690">
        <v>37</v>
      </c>
      <c r="C47" s="689" t="s">
        <v>932</v>
      </c>
      <c r="D47" s="688">
        <v>1209.2789930000001</v>
      </c>
      <c r="E47" s="688">
        <v>1565.000587</v>
      </c>
      <c r="F47" s="688">
        <v>1723.0145630000002</v>
      </c>
      <c r="G47" s="688">
        <v>29.41600706364042</v>
      </c>
      <c r="H47" s="687">
        <v>10.096735893428786</v>
      </c>
    </row>
    <row r="48" spans="2:8" ht="15" customHeight="1">
      <c r="B48" s="690">
        <v>38</v>
      </c>
      <c r="C48" s="689" t="s">
        <v>931</v>
      </c>
      <c r="D48" s="688">
        <v>155.234912</v>
      </c>
      <c r="E48" s="688">
        <v>136.795813</v>
      </c>
      <c r="F48" s="688">
        <v>213.671014</v>
      </c>
      <c r="G48" s="688">
        <v>-11.878190777084981</v>
      </c>
      <c r="H48" s="687">
        <v>56.19704237585108</v>
      </c>
    </row>
    <row r="49" spans="2:8" ht="15" customHeight="1">
      <c r="B49" s="690">
        <v>40</v>
      </c>
      <c r="C49" s="689" t="s">
        <v>930</v>
      </c>
      <c r="D49" s="688">
        <v>46.21549</v>
      </c>
      <c r="E49" s="688">
        <v>17.977048</v>
      </c>
      <c r="F49" s="688">
        <v>15.649465999999999</v>
      </c>
      <c r="G49" s="688">
        <v>-61.10168257439227</v>
      </c>
      <c r="H49" s="687">
        <v>-12.947520638538663</v>
      </c>
    </row>
    <row r="50" spans="2:8" ht="15" customHeight="1">
      <c r="B50" s="690">
        <v>41</v>
      </c>
      <c r="C50" s="689" t="s">
        <v>929</v>
      </c>
      <c r="D50" s="688">
        <v>270.328489</v>
      </c>
      <c r="E50" s="688">
        <v>739.3187149999999</v>
      </c>
      <c r="F50" s="688">
        <v>0</v>
      </c>
      <c r="G50" s="688">
        <v>173.4890124732654</v>
      </c>
      <c r="H50" s="687">
        <v>-100</v>
      </c>
    </row>
    <row r="51" spans="2:8" ht="15" customHeight="1">
      <c r="B51" s="690">
        <v>42</v>
      </c>
      <c r="C51" s="689" t="s">
        <v>928</v>
      </c>
      <c r="D51" s="688">
        <v>137.498536</v>
      </c>
      <c r="E51" s="688">
        <v>151.65528799999998</v>
      </c>
      <c r="F51" s="688">
        <v>171.414472</v>
      </c>
      <c r="G51" s="688">
        <v>10.295929259930432</v>
      </c>
      <c r="H51" s="687">
        <v>13.029010897397782</v>
      </c>
    </row>
    <row r="52" spans="2:8" ht="15" customHeight="1">
      <c r="B52" s="690">
        <v>43</v>
      </c>
      <c r="C52" s="689" t="s">
        <v>927</v>
      </c>
      <c r="D52" s="688">
        <v>3672.9459239999996</v>
      </c>
      <c r="E52" s="688">
        <v>3883.3923649999997</v>
      </c>
      <c r="F52" s="688">
        <v>3531.171306</v>
      </c>
      <c r="G52" s="688">
        <v>5.729636247157572</v>
      </c>
      <c r="H52" s="687">
        <v>-9.069932314191988</v>
      </c>
    </row>
    <row r="53" spans="2:8" ht="15" customHeight="1">
      <c r="B53" s="690">
        <v>44</v>
      </c>
      <c r="C53" s="689" t="s">
        <v>926</v>
      </c>
      <c r="D53" s="688">
        <v>89.672634</v>
      </c>
      <c r="E53" s="688">
        <v>106.00857299999998</v>
      </c>
      <c r="F53" s="688">
        <v>70.86659399999999</v>
      </c>
      <c r="G53" s="688">
        <v>18.217306965690312</v>
      </c>
      <c r="H53" s="687">
        <v>-33.1501292824685</v>
      </c>
    </row>
    <row r="54" spans="2:8" ht="15" customHeight="1">
      <c r="B54" s="690">
        <v>45</v>
      </c>
      <c r="C54" s="689" t="s">
        <v>925</v>
      </c>
      <c r="D54" s="688">
        <v>599.873489</v>
      </c>
      <c r="E54" s="688">
        <v>663.3900440000001</v>
      </c>
      <c r="F54" s="688">
        <v>557.702467</v>
      </c>
      <c r="G54" s="688">
        <v>10.58832506598739</v>
      </c>
      <c r="H54" s="687">
        <v>-15.931438518845198</v>
      </c>
    </row>
    <row r="55" spans="2:8" ht="15" customHeight="1">
      <c r="B55" s="690">
        <v>46</v>
      </c>
      <c r="C55" s="689" t="s">
        <v>924</v>
      </c>
      <c r="D55" s="688">
        <v>7.6786319999999995</v>
      </c>
      <c r="E55" s="688">
        <v>4.139908</v>
      </c>
      <c r="F55" s="688">
        <v>0.160151</v>
      </c>
      <c r="G55" s="688">
        <v>-46.08534436863232</v>
      </c>
      <c r="H55" s="687">
        <v>-96.13153239154107</v>
      </c>
    </row>
    <row r="56" spans="2:8" ht="15" customHeight="1">
      <c r="B56" s="690">
        <v>47</v>
      </c>
      <c r="C56" s="689" t="s">
        <v>923</v>
      </c>
      <c r="D56" s="688">
        <v>58.977091</v>
      </c>
      <c r="E56" s="688">
        <v>104.50947500000001</v>
      </c>
      <c r="F56" s="688">
        <v>219.244692</v>
      </c>
      <c r="G56" s="688">
        <v>77.20350941011995</v>
      </c>
      <c r="H56" s="687">
        <v>109.78451188277424</v>
      </c>
    </row>
    <row r="57" spans="2:8" ht="15" customHeight="1">
      <c r="B57" s="690">
        <v>48</v>
      </c>
      <c r="C57" s="689" t="s">
        <v>922</v>
      </c>
      <c r="D57" s="688">
        <v>1902.717487</v>
      </c>
      <c r="E57" s="688">
        <v>1458.4289600000002</v>
      </c>
      <c r="F57" s="688">
        <v>1563.4103</v>
      </c>
      <c r="G57" s="688">
        <v>-23.35020989902742</v>
      </c>
      <c r="H57" s="687">
        <v>7.198248449482222</v>
      </c>
    </row>
    <row r="58" spans="2:8" ht="15" customHeight="1">
      <c r="B58" s="690">
        <v>49</v>
      </c>
      <c r="C58" s="689" t="s">
        <v>921</v>
      </c>
      <c r="D58" s="688">
        <v>3324.783136</v>
      </c>
      <c r="E58" s="688">
        <v>4841.462756</v>
      </c>
      <c r="F58" s="688">
        <v>3777.622668</v>
      </c>
      <c r="G58" s="688">
        <v>45.617399931374024</v>
      </c>
      <c r="H58" s="687">
        <v>-21.973526217496726</v>
      </c>
    </row>
    <row r="59" spans="2:8" ht="15" customHeight="1">
      <c r="B59" s="686"/>
      <c r="C59" s="685" t="s">
        <v>920</v>
      </c>
      <c r="D59" s="685">
        <v>3111.941412000011</v>
      </c>
      <c r="E59" s="685">
        <v>7153.185608999993</v>
      </c>
      <c r="F59" s="685">
        <v>6108.598253000015</v>
      </c>
      <c r="G59" s="684">
        <v>129.86247689035758</v>
      </c>
      <c r="H59" s="683">
        <v>-14.603107106373699</v>
      </c>
    </row>
    <row r="60" spans="2:8" ht="15" customHeight="1" thickBot="1">
      <c r="B60" s="682"/>
      <c r="C60" s="681" t="s">
        <v>919</v>
      </c>
      <c r="D60" s="680">
        <v>33254.20936</v>
      </c>
      <c r="E60" s="680">
        <v>40524.049629</v>
      </c>
      <c r="F60" s="680">
        <v>36508.695041000006</v>
      </c>
      <c r="G60" s="679">
        <v>21.861413664354217</v>
      </c>
      <c r="H60" s="678">
        <v>-9.90857188450019</v>
      </c>
    </row>
    <row r="61" spans="2:8" ht="13.5" thickTop="1">
      <c r="B61" s="673" t="s">
        <v>918</v>
      </c>
      <c r="C61" s="677"/>
      <c r="D61" s="676"/>
      <c r="E61" s="676"/>
      <c r="F61" s="675"/>
      <c r="G61" s="674"/>
      <c r="H61" s="674"/>
    </row>
    <row r="62" spans="2:8" ht="15" customHeight="1">
      <c r="B62" s="11" t="s">
        <v>917</v>
      </c>
      <c r="C62" s="673"/>
      <c r="D62" s="673"/>
      <c r="E62" s="673"/>
      <c r="F62" s="673"/>
      <c r="G62" s="673"/>
      <c r="H62" s="673"/>
    </row>
    <row r="63" spans="2:8" ht="15" customHeight="1">
      <c r="B63" s="96"/>
      <c r="C63" s="96"/>
      <c r="D63" s="96"/>
      <c r="E63" s="96"/>
      <c r="F63" s="96"/>
      <c r="G63" s="96"/>
      <c r="H63" s="96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31.28125" style="11" bestFit="1" customWidth="1"/>
    <col min="4" max="6" width="11.7109375" style="11" customWidth="1"/>
    <col min="7" max="7" width="9.7109375" style="11" customWidth="1"/>
    <col min="8" max="8" width="9.57421875" style="11" customWidth="1"/>
    <col min="9" max="16384" width="9.140625" style="11" customWidth="1"/>
  </cols>
  <sheetData>
    <row r="1" spans="2:8" ht="15" customHeight="1">
      <c r="B1" s="1925" t="s">
        <v>997</v>
      </c>
      <c r="C1" s="1926"/>
      <c r="D1" s="1926"/>
      <c r="E1" s="1926"/>
      <c r="F1" s="1926"/>
      <c r="G1" s="1927"/>
      <c r="H1" s="1927"/>
    </row>
    <row r="2" spans="2:8" ht="15" customHeight="1">
      <c r="B2" s="1937" t="s">
        <v>996</v>
      </c>
      <c r="C2" s="1938"/>
      <c r="D2" s="1938"/>
      <c r="E2" s="1938"/>
      <c r="F2" s="1938"/>
      <c r="G2" s="1939"/>
      <c r="H2" s="1939"/>
    </row>
    <row r="3" spans="2:8" ht="15" customHeight="1" thickBot="1">
      <c r="B3" s="1940" t="s">
        <v>434</v>
      </c>
      <c r="C3" s="1941"/>
      <c r="D3" s="1941"/>
      <c r="E3" s="1941"/>
      <c r="F3" s="1941"/>
      <c r="G3" s="1942"/>
      <c r="H3" s="1942"/>
    </row>
    <row r="4" spans="2:8" ht="15" customHeight="1" thickTop="1">
      <c r="B4" s="716"/>
      <c r="C4" s="715"/>
      <c r="D4" s="1943" t="s">
        <v>875</v>
      </c>
      <c r="E4" s="1943"/>
      <c r="F4" s="1943"/>
      <c r="G4" s="1944" t="s">
        <v>64</v>
      </c>
      <c r="H4" s="1945"/>
    </row>
    <row r="5" spans="2:8" ht="15" customHeight="1">
      <c r="B5" s="714"/>
      <c r="C5" s="713"/>
      <c r="D5" s="712" t="s">
        <v>61</v>
      </c>
      <c r="E5" s="712" t="s">
        <v>914</v>
      </c>
      <c r="F5" s="712" t="s">
        <v>974</v>
      </c>
      <c r="G5" s="712" t="s">
        <v>62</v>
      </c>
      <c r="H5" s="711" t="s">
        <v>63</v>
      </c>
    </row>
    <row r="6" spans="2:8" ht="15" customHeight="1">
      <c r="B6" s="691"/>
      <c r="C6" s="685" t="s">
        <v>995</v>
      </c>
      <c r="D6" s="685">
        <v>733.855226</v>
      </c>
      <c r="E6" s="685">
        <v>625.35551</v>
      </c>
      <c r="F6" s="685">
        <v>671.8085510000001</v>
      </c>
      <c r="G6" s="710">
        <v>-14.784893825911112</v>
      </c>
      <c r="H6" s="683">
        <v>7.428261246151038</v>
      </c>
    </row>
    <row r="7" spans="2:8" ht="15" customHeight="1">
      <c r="B7" s="690">
        <v>1</v>
      </c>
      <c r="C7" s="689" t="s">
        <v>994</v>
      </c>
      <c r="D7" s="688">
        <v>19.238991000000002</v>
      </c>
      <c r="E7" s="688">
        <v>34.3245</v>
      </c>
      <c r="F7" s="688">
        <v>5.109166</v>
      </c>
      <c r="G7" s="709">
        <v>78.4111235355326</v>
      </c>
      <c r="H7" s="687">
        <v>-85.11510437151306</v>
      </c>
    </row>
    <row r="8" spans="2:8" ht="15" customHeight="1">
      <c r="B8" s="690">
        <v>2</v>
      </c>
      <c r="C8" s="689" t="s">
        <v>993</v>
      </c>
      <c r="D8" s="688">
        <v>84.78257599999999</v>
      </c>
      <c r="E8" s="688">
        <v>0</v>
      </c>
      <c r="F8" s="688">
        <v>0</v>
      </c>
      <c r="G8" s="709">
        <v>-100</v>
      </c>
      <c r="H8" s="687" t="s">
        <v>382</v>
      </c>
    </row>
    <row r="9" spans="2:8" ht="15" customHeight="1">
      <c r="B9" s="690">
        <v>3</v>
      </c>
      <c r="C9" s="689" t="s">
        <v>992</v>
      </c>
      <c r="D9" s="688">
        <v>98.301269</v>
      </c>
      <c r="E9" s="688">
        <v>195.336672</v>
      </c>
      <c r="F9" s="688">
        <v>131.300829</v>
      </c>
      <c r="G9" s="709">
        <v>98.71225874001686</v>
      </c>
      <c r="H9" s="687">
        <v>-32.782294458257184</v>
      </c>
    </row>
    <row r="10" spans="2:8" ht="15" customHeight="1">
      <c r="B10" s="690">
        <v>4</v>
      </c>
      <c r="C10" s="689" t="s">
        <v>956</v>
      </c>
      <c r="D10" s="688">
        <v>0</v>
      </c>
      <c r="E10" s="688">
        <v>0</v>
      </c>
      <c r="F10" s="688">
        <v>0</v>
      </c>
      <c r="G10" s="709" t="s">
        <v>382</v>
      </c>
      <c r="H10" s="687" t="s">
        <v>382</v>
      </c>
    </row>
    <row r="11" spans="2:8" ht="15" customHeight="1">
      <c r="B11" s="690">
        <v>5</v>
      </c>
      <c r="C11" s="689" t="s">
        <v>991</v>
      </c>
      <c r="D11" s="688">
        <v>0.106196</v>
      </c>
      <c r="E11" s="688">
        <v>3.545623</v>
      </c>
      <c r="F11" s="688">
        <v>11.753445</v>
      </c>
      <c r="G11" s="709" t="s">
        <v>382</v>
      </c>
      <c r="H11" s="687">
        <v>231.4916729725636</v>
      </c>
    </row>
    <row r="12" spans="2:8" ht="15" customHeight="1">
      <c r="B12" s="690">
        <v>6</v>
      </c>
      <c r="C12" s="689" t="s">
        <v>990</v>
      </c>
      <c r="D12" s="688">
        <v>0.05</v>
      </c>
      <c r="E12" s="688">
        <v>0</v>
      </c>
      <c r="F12" s="688">
        <v>0.074141</v>
      </c>
      <c r="G12" s="709" t="s">
        <v>382</v>
      </c>
      <c r="H12" s="687" t="s">
        <v>382</v>
      </c>
    </row>
    <row r="13" spans="2:8" ht="15" customHeight="1">
      <c r="B13" s="690">
        <v>7</v>
      </c>
      <c r="C13" s="689" t="s">
        <v>989</v>
      </c>
      <c r="D13" s="688">
        <v>0.11954000000000001</v>
      </c>
      <c r="E13" s="688">
        <v>0</v>
      </c>
      <c r="F13" s="688">
        <v>0</v>
      </c>
      <c r="G13" s="709" t="s">
        <v>382</v>
      </c>
      <c r="H13" s="687" t="s">
        <v>382</v>
      </c>
    </row>
    <row r="14" spans="2:8" ht="15" customHeight="1">
      <c r="B14" s="690">
        <v>8</v>
      </c>
      <c r="C14" s="689" t="s">
        <v>945</v>
      </c>
      <c r="D14" s="688">
        <v>34.048140000000004</v>
      </c>
      <c r="E14" s="688">
        <v>33.452355</v>
      </c>
      <c r="F14" s="688">
        <v>44.800802000000004</v>
      </c>
      <c r="G14" s="709">
        <v>-1.7498312683159867</v>
      </c>
      <c r="H14" s="687">
        <v>33.92420952127287</v>
      </c>
    </row>
    <row r="15" spans="2:8" ht="15" customHeight="1">
      <c r="B15" s="690">
        <v>9</v>
      </c>
      <c r="C15" s="689" t="s">
        <v>988</v>
      </c>
      <c r="D15" s="688">
        <v>16.494671000000004</v>
      </c>
      <c r="E15" s="688">
        <v>15.559349</v>
      </c>
      <c r="F15" s="688">
        <v>32.070253</v>
      </c>
      <c r="G15" s="709">
        <v>-5.670449565195966</v>
      </c>
      <c r="H15" s="687" t="s">
        <v>382</v>
      </c>
    </row>
    <row r="16" spans="2:8" ht="15" customHeight="1">
      <c r="B16" s="690">
        <v>10</v>
      </c>
      <c r="C16" s="689" t="s">
        <v>941</v>
      </c>
      <c r="D16" s="688">
        <v>14.531632999999998</v>
      </c>
      <c r="E16" s="688">
        <v>32.954523</v>
      </c>
      <c r="F16" s="688">
        <v>21.663871</v>
      </c>
      <c r="G16" s="709">
        <v>126.77783701253676</v>
      </c>
      <c r="H16" s="687">
        <v>-34.26131217253547</v>
      </c>
    </row>
    <row r="17" spans="2:8" ht="15" customHeight="1">
      <c r="B17" s="690">
        <v>11</v>
      </c>
      <c r="C17" s="689" t="s">
        <v>987</v>
      </c>
      <c r="D17" s="688">
        <v>79.193998</v>
      </c>
      <c r="E17" s="688">
        <v>21.987423999999997</v>
      </c>
      <c r="F17" s="688">
        <v>34.38394</v>
      </c>
      <c r="G17" s="709">
        <v>-72.23599697542735</v>
      </c>
      <c r="H17" s="687">
        <v>56.38002887468767</v>
      </c>
    </row>
    <row r="18" spans="2:8" ht="15" customHeight="1">
      <c r="B18" s="690">
        <v>12</v>
      </c>
      <c r="C18" s="689" t="s">
        <v>986</v>
      </c>
      <c r="D18" s="688">
        <v>0.5689799999999999</v>
      </c>
      <c r="E18" s="688">
        <v>1.061</v>
      </c>
      <c r="F18" s="688">
        <v>0.34885</v>
      </c>
      <c r="G18" s="709">
        <v>86.47404126682838</v>
      </c>
      <c r="H18" s="687">
        <v>-67.12064090480678</v>
      </c>
    </row>
    <row r="19" spans="2:8" ht="15" customHeight="1">
      <c r="B19" s="690">
        <v>13</v>
      </c>
      <c r="C19" s="689" t="s">
        <v>985</v>
      </c>
      <c r="D19" s="688">
        <v>5.804298</v>
      </c>
      <c r="E19" s="688">
        <v>0</v>
      </c>
      <c r="F19" s="688">
        <v>10.122132</v>
      </c>
      <c r="G19" s="709">
        <v>-100</v>
      </c>
      <c r="H19" s="687" t="s">
        <v>382</v>
      </c>
    </row>
    <row r="20" spans="2:8" ht="15" customHeight="1">
      <c r="B20" s="690">
        <v>14</v>
      </c>
      <c r="C20" s="689" t="s">
        <v>984</v>
      </c>
      <c r="D20" s="688">
        <v>0.178</v>
      </c>
      <c r="E20" s="688">
        <v>4.138308</v>
      </c>
      <c r="F20" s="688">
        <v>3.8004000000000002</v>
      </c>
      <c r="G20" s="709">
        <v>2224.892134831461</v>
      </c>
      <c r="H20" s="687">
        <v>-8.165366135145092</v>
      </c>
    </row>
    <row r="21" spans="2:8" ht="15" customHeight="1">
      <c r="B21" s="690">
        <v>15</v>
      </c>
      <c r="C21" s="689" t="s">
        <v>983</v>
      </c>
      <c r="D21" s="688">
        <v>212.973361</v>
      </c>
      <c r="E21" s="688">
        <v>145.496067</v>
      </c>
      <c r="F21" s="688">
        <v>252.468499</v>
      </c>
      <c r="G21" s="709">
        <v>-31.68344326406155</v>
      </c>
      <c r="H21" s="687">
        <v>73.52255920429792</v>
      </c>
    </row>
    <row r="22" spans="2:8" ht="15" customHeight="1">
      <c r="B22" s="690">
        <v>16</v>
      </c>
      <c r="C22" s="689" t="s">
        <v>982</v>
      </c>
      <c r="D22" s="688">
        <v>2.2833759999999996</v>
      </c>
      <c r="E22" s="688">
        <v>5.958088</v>
      </c>
      <c r="F22" s="688">
        <v>12.785787000000001</v>
      </c>
      <c r="G22" s="709">
        <v>160.9332847502996</v>
      </c>
      <c r="H22" s="687">
        <v>114.59547089603242</v>
      </c>
    </row>
    <row r="23" spans="2:8" ht="15" customHeight="1">
      <c r="B23" s="690">
        <v>17</v>
      </c>
      <c r="C23" s="689" t="s">
        <v>981</v>
      </c>
      <c r="D23" s="688">
        <v>0.8779</v>
      </c>
      <c r="E23" s="688">
        <v>0</v>
      </c>
      <c r="F23" s="688">
        <v>0</v>
      </c>
      <c r="G23" s="709" t="s">
        <v>382</v>
      </c>
      <c r="H23" s="687" t="s">
        <v>382</v>
      </c>
    </row>
    <row r="24" spans="2:8" ht="15" customHeight="1">
      <c r="B24" s="690">
        <v>18</v>
      </c>
      <c r="C24" s="689" t="s">
        <v>980</v>
      </c>
      <c r="D24" s="688">
        <v>94.113976</v>
      </c>
      <c r="E24" s="688">
        <v>35.674808</v>
      </c>
      <c r="F24" s="688">
        <v>18.631680999999997</v>
      </c>
      <c r="G24" s="709">
        <v>-62.09403797795133</v>
      </c>
      <c r="H24" s="687">
        <v>-47.77356335036198</v>
      </c>
    </row>
    <row r="25" spans="2:8" ht="15" customHeight="1">
      <c r="B25" s="690">
        <v>19</v>
      </c>
      <c r="C25" s="689" t="s">
        <v>979</v>
      </c>
      <c r="D25" s="688">
        <v>70.18832100000002</v>
      </c>
      <c r="E25" s="688">
        <v>95.866793</v>
      </c>
      <c r="F25" s="688">
        <v>92.49475500000001</v>
      </c>
      <c r="G25" s="709">
        <v>36.585106516510024</v>
      </c>
      <c r="H25" s="687">
        <v>-3.517420260423222</v>
      </c>
    </row>
    <row r="26" spans="2:8" ht="15" customHeight="1">
      <c r="B26" s="708"/>
      <c r="C26" s="685" t="s">
        <v>978</v>
      </c>
      <c r="D26" s="707">
        <v>791.051366</v>
      </c>
      <c r="E26" s="707">
        <v>1091.655382</v>
      </c>
      <c r="F26" s="707">
        <v>1205.0478589999998</v>
      </c>
      <c r="G26" s="706">
        <v>38.0005684738303</v>
      </c>
      <c r="H26" s="705">
        <v>10.387204503334729</v>
      </c>
    </row>
    <row r="27" spans="2:8" ht="15" customHeight="1" thickBot="1">
      <c r="B27" s="704"/>
      <c r="C27" s="703" t="s">
        <v>977</v>
      </c>
      <c r="D27" s="702">
        <v>1524.906592</v>
      </c>
      <c r="E27" s="702">
        <v>1717.010892</v>
      </c>
      <c r="F27" s="702">
        <v>1876.8564099999999</v>
      </c>
      <c r="G27" s="701">
        <v>12.597774906858035</v>
      </c>
      <c r="H27" s="700">
        <v>9.30952265619058</v>
      </c>
    </row>
    <row r="28" spans="2:8" ht="15" customHeight="1" thickTop="1">
      <c r="B28" s="699" t="s">
        <v>917</v>
      </c>
      <c r="C28" s="698"/>
      <c r="D28" s="698"/>
      <c r="E28" s="698"/>
      <c r="F28" s="698"/>
      <c r="G28" s="698"/>
      <c r="H28" s="698"/>
    </row>
    <row r="29" spans="2:8" ht="15" customHeight="1">
      <c r="B29" s="96"/>
      <c r="C29" s="96"/>
      <c r="D29" s="96"/>
      <c r="E29" s="96"/>
      <c r="F29" s="96"/>
      <c r="G29" s="96"/>
      <c r="H29" s="96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00390625" style="11" customWidth="1"/>
    <col min="2" max="2" width="6.00390625" style="11" customWidth="1"/>
    <col min="3" max="3" width="24.8515625" style="11" bestFit="1" customWidth="1"/>
    <col min="4" max="8" width="10.7109375" style="11" customWidth="1"/>
    <col min="9" max="16384" width="9.140625" style="11" customWidth="1"/>
  </cols>
  <sheetData>
    <row r="1" spans="2:8" ht="15" customHeight="1">
      <c r="B1" s="1776" t="s">
        <v>1005</v>
      </c>
      <c r="C1" s="1776"/>
      <c r="D1" s="1776"/>
      <c r="E1" s="1776"/>
      <c r="F1" s="1776"/>
      <c r="G1" s="1776"/>
      <c r="H1" s="1776"/>
    </row>
    <row r="2" spans="2:8" ht="15" customHeight="1">
      <c r="B2" s="1946" t="s">
        <v>1004</v>
      </c>
      <c r="C2" s="1946"/>
      <c r="D2" s="1946"/>
      <c r="E2" s="1946"/>
      <c r="F2" s="1946"/>
      <c r="G2" s="1946"/>
      <c r="H2" s="1946"/>
    </row>
    <row r="3" spans="2:8" ht="15" customHeight="1" thickBot="1">
      <c r="B3" s="1947" t="s">
        <v>434</v>
      </c>
      <c r="C3" s="1947"/>
      <c r="D3" s="1947"/>
      <c r="E3" s="1947"/>
      <c r="F3" s="1947"/>
      <c r="G3" s="1947"/>
      <c r="H3" s="1947"/>
    </row>
    <row r="4" spans="2:8" ht="15" customHeight="1" thickTop="1">
      <c r="B4" s="741"/>
      <c r="C4" s="740"/>
      <c r="D4" s="1948" t="s">
        <v>875</v>
      </c>
      <c r="E4" s="1948"/>
      <c r="F4" s="1948"/>
      <c r="G4" s="1949" t="s">
        <v>64</v>
      </c>
      <c r="H4" s="1950"/>
    </row>
    <row r="5" spans="2:8" ht="15" customHeight="1">
      <c r="B5" s="739"/>
      <c r="C5" s="738"/>
      <c r="D5" s="737" t="s">
        <v>61</v>
      </c>
      <c r="E5" s="737" t="s">
        <v>1003</v>
      </c>
      <c r="F5" s="737" t="s">
        <v>913</v>
      </c>
      <c r="G5" s="736" t="s">
        <v>1003</v>
      </c>
      <c r="H5" s="735" t="s">
        <v>63</v>
      </c>
    </row>
    <row r="6" spans="2:8" ht="15" customHeight="1">
      <c r="B6" s="726"/>
      <c r="C6" s="725" t="s">
        <v>973</v>
      </c>
      <c r="D6" s="725">
        <v>10050.981395</v>
      </c>
      <c r="E6" s="734">
        <v>11340.469647</v>
      </c>
      <c r="F6" s="734">
        <v>10658.468616</v>
      </c>
      <c r="G6" s="733">
        <v>12.829476061327426</v>
      </c>
      <c r="H6" s="722">
        <v>-6.0138693742760125</v>
      </c>
    </row>
    <row r="7" spans="2:8" ht="15" customHeight="1">
      <c r="B7" s="731">
        <v>1</v>
      </c>
      <c r="C7" s="730" t="s">
        <v>1002</v>
      </c>
      <c r="D7" s="730">
        <v>56.33545900000001</v>
      </c>
      <c r="E7" s="729">
        <v>73.39720100000001</v>
      </c>
      <c r="F7" s="729">
        <v>60.275306</v>
      </c>
      <c r="G7" s="728">
        <v>30.285973173663137</v>
      </c>
      <c r="H7" s="727">
        <v>-17.87792289245472</v>
      </c>
    </row>
    <row r="8" spans="2:8" ht="15" customHeight="1">
      <c r="B8" s="731">
        <v>2</v>
      </c>
      <c r="C8" s="730" t="s">
        <v>956</v>
      </c>
      <c r="D8" s="730">
        <v>7.615831</v>
      </c>
      <c r="E8" s="729">
        <v>29.43002</v>
      </c>
      <c r="F8" s="729">
        <v>28.560335000000002</v>
      </c>
      <c r="G8" s="728">
        <v>286.4321569110449</v>
      </c>
      <c r="H8" s="727">
        <v>-2.955094831739828</v>
      </c>
    </row>
    <row r="9" spans="2:8" ht="15" customHeight="1">
      <c r="B9" s="731">
        <v>3</v>
      </c>
      <c r="C9" s="730" t="s">
        <v>989</v>
      </c>
      <c r="D9" s="730">
        <v>144.6122</v>
      </c>
      <c r="E9" s="729">
        <v>172.085959</v>
      </c>
      <c r="F9" s="729">
        <v>165.168453</v>
      </c>
      <c r="G9" s="728">
        <v>18.99823043975543</v>
      </c>
      <c r="H9" s="727">
        <v>-4.019796873724019</v>
      </c>
    </row>
    <row r="10" spans="2:8" ht="15" customHeight="1">
      <c r="B10" s="731">
        <v>4</v>
      </c>
      <c r="C10" s="730" t="s">
        <v>1001</v>
      </c>
      <c r="D10" s="730">
        <v>0.031128</v>
      </c>
      <c r="E10" s="729">
        <v>0</v>
      </c>
      <c r="F10" s="729">
        <v>0</v>
      </c>
      <c r="G10" s="728">
        <v>-100</v>
      </c>
      <c r="H10" s="732" t="s">
        <v>382</v>
      </c>
    </row>
    <row r="11" spans="2:8" ht="15" customHeight="1">
      <c r="B11" s="731">
        <v>5</v>
      </c>
      <c r="C11" s="730" t="s">
        <v>941</v>
      </c>
      <c r="D11" s="730">
        <v>1074.323609</v>
      </c>
      <c r="E11" s="729">
        <v>1394.4209979999998</v>
      </c>
      <c r="F11" s="729">
        <v>1499.879661</v>
      </c>
      <c r="G11" s="728">
        <v>29.795248500398515</v>
      </c>
      <c r="H11" s="727">
        <v>7.56289980940177</v>
      </c>
    </row>
    <row r="12" spans="2:8" ht="15" customHeight="1">
      <c r="B12" s="731">
        <v>6</v>
      </c>
      <c r="C12" s="730" t="s">
        <v>938</v>
      </c>
      <c r="D12" s="730">
        <v>2360.400147</v>
      </c>
      <c r="E12" s="729">
        <v>1325.795265</v>
      </c>
      <c r="F12" s="729">
        <v>932.0762980000001</v>
      </c>
      <c r="G12" s="728">
        <v>-43.831758073517854</v>
      </c>
      <c r="H12" s="727">
        <v>-29.696814990510617</v>
      </c>
    </row>
    <row r="13" spans="2:8" ht="15" customHeight="1">
      <c r="B13" s="731">
        <v>7</v>
      </c>
      <c r="C13" s="730" t="s">
        <v>987</v>
      </c>
      <c r="D13" s="730">
        <v>1930.669226</v>
      </c>
      <c r="E13" s="729">
        <v>2697.866642</v>
      </c>
      <c r="F13" s="729">
        <v>2651.584739</v>
      </c>
      <c r="G13" s="728">
        <v>39.737382544263966</v>
      </c>
      <c r="H13" s="727">
        <v>-1.71550002804031</v>
      </c>
    </row>
    <row r="14" spans="2:8" ht="15" customHeight="1">
      <c r="B14" s="731">
        <v>8</v>
      </c>
      <c r="C14" s="730" t="s">
        <v>986</v>
      </c>
      <c r="D14" s="730">
        <v>127.41926099999998</v>
      </c>
      <c r="E14" s="729">
        <v>150.87928599999998</v>
      </c>
      <c r="F14" s="729">
        <v>178.341265</v>
      </c>
      <c r="G14" s="728">
        <v>18.41167874925911</v>
      </c>
      <c r="H14" s="727">
        <v>18.20129172668541</v>
      </c>
    </row>
    <row r="15" spans="2:8" ht="15" customHeight="1">
      <c r="B15" s="731">
        <v>9</v>
      </c>
      <c r="C15" s="730" t="s">
        <v>1000</v>
      </c>
      <c r="D15" s="730">
        <v>51.446783</v>
      </c>
      <c r="E15" s="729">
        <v>65.911156</v>
      </c>
      <c r="F15" s="729">
        <v>65.99600699999999</v>
      </c>
      <c r="G15" s="728">
        <v>28.11521373454974</v>
      </c>
      <c r="H15" s="727">
        <v>0.12873541468457006</v>
      </c>
    </row>
    <row r="16" spans="2:8" ht="15" customHeight="1">
      <c r="B16" s="731">
        <v>10</v>
      </c>
      <c r="C16" s="730" t="s">
        <v>983</v>
      </c>
      <c r="D16" s="730">
        <v>344.864236</v>
      </c>
      <c r="E16" s="729">
        <v>572.323723</v>
      </c>
      <c r="F16" s="729">
        <v>417.57118700000007</v>
      </c>
      <c r="G16" s="728">
        <v>65.9562411104873</v>
      </c>
      <c r="H16" s="727">
        <v>-27.03933626738724</v>
      </c>
    </row>
    <row r="17" spans="2:8" ht="15" customHeight="1">
      <c r="B17" s="731">
        <v>11</v>
      </c>
      <c r="C17" s="730" t="s">
        <v>982</v>
      </c>
      <c r="D17" s="730">
        <v>148.78305799999998</v>
      </c>
      <c r="E17" s="729">
        <v>138.158604</v>
      </c>
      <c r="F17" s="729">
        <v>153.747098</v>
      </c>
      <c r="G17" s="728">
        <v>-7.140903099330018</v>
      </c>
      <c r="H17" s="727">
        <v>11.28304249513117</v>
      </c>
    </row>
    <row r="18" spans="2:8" ht="15" customHeight="1">
      <c r="B18" s="731">
        <v>12</v>
      </c>
      <c r="C18" s="730" t="s">
        <v>999</v>
      </c>
      <c r="D18" s="730">
        <v>3804.480457</v>
      </c>
      <c r="E18" s="729">
        <v>4720.200793</v>
      </c>
      <c r="F18" s="729">
        <v>4505.268267</v>
      </c>
      <c r="G18" s="728">
        <v>24.069523982312305</v>
      </c>
      <c r="H18" s="727">
        <v>-4.553461503560229</v>
      </c>
    </row>
    <row r="19" spans="2:8" ht="15" customHeight="1">
      <c r="B19" s="726"/>
      <c r="C19" s="725" t="s">
        <v>920</v>
      </c>
      <c r="D19" s="725">
        <v>6177.76987</v>
      </c>
      <c r="E19" s="724">
        <v>7314.081364000003</v>
      </c>
      <c r="F19" s="724">
        <v>7823.449963000001</v>
      </c>
      <c r="G19" s="723">
        <v>18.39355492210983</v>
      </c>
      <c r="H19" s="722">
        <v>6.964218384377247</v>
      </c>
    </row>
    <row r="20" spans="2:8" ht="15" customHeight="1" thickBot="1">
      <c r="B20" s="721"/>
      <c r="C20" s="720" t="s">
        <v>998</v>
      </c>
      <c r="D20" s="720">
        <v>16228.751265</v>
      </c>
      <c r="E20" s="719">
        <v>18654.5451011</v>
      </c>
      <c r="F20" s="719">
        <v>18481.918579</v>
      </c>
      <c r="G20" s="718">
        <v>14.947544061702672</v>
      </c>
      <c r="H20" s="717">
        <v>-0.9254172448224836</v>
      </c>
    </row>
    <row r="21" ht="13.5" thickTop="1">
      <c r="B21" s="11" t="s">
        <v>917</v>
      </c>
    </row>
    <row r="23" ht="12.75">
      <c r="E23" s="122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29.421875" style="11" bestFit="1" customWidth="1"/>
    <col min="4" max="6" width="11.7109375" style="11" customWidth="1"/>
    <col min="7" max="7" width="9.00390625" style="11" customWidth="1"/>
    <col min="8" max="20" width="8.421875" style="11" customWidth="1"/>
    <col min="21" max="22" width="9.140625" style="11" customWidth="1"/>
    <col min="23" max="23" width="16.8515625" style="11" bestFit="1" customWidth="1"/>
    <col min="24" max="16384" width="9.140625" style="11" customWidth="1"/>
  </cols>
  <sheetData>
    <row r="1" spans="2:20" ht="12.75">
      <c r="B1" s="1776" t="s">
        <v>1047</v>
      </c>
      <c r="C1" s="1776"/>
      <c r="D1" s="1776"/>
      <c r="E1" s="1776"/>
      <c r="F1" s="1776"/>
      <c r="G1" s="1776"/>
      <c r="H1" s="1776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</row>
    <row r="2" spans="2:20" ht="15" customHeight="1">
      <c r="B2" s="1951" t="s">
        <v>1046</v>
      </c>
      <c r="C2" s="1951"/>
      <c r="D2" s="1951"/>
      <c r="E2" s="1951"/>
      <c r="F2" s="1951"/>
      <c r="G2" s="1951"/>
      <c r="H2" s="1951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</row>
    <row r="3" spans="2:20" ht="15" customHeight="1" thickBot="1">
      <c r="B3" s="1952" t="s">
        <v>434</v>
      </c>
      <c r="C3" s="1952"/>
      <c r="D3" s="1952"/>
      <c r="E3" s="1952"/>
      <c r="F3" s="1952"/>
      <c r="G3" s="1952"/>
      <c r="H3" s="195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</row>
    <row r="4" spans="2:20" ht="15" customHeight="1" thickTop="1">
      <c r="B4" s="771"/>
      <c r="C4" s="770"/>
      <c r="D4" s="1953" t="s">
        <v>875</v>
      </c>
      <c r="E4" s="1953"/>
      <c r="F4" s="1953"/>
      <c r="G4" s="1954" t="s">
        <v>64</v>
      </c>
      <c r="H4" s="1955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</row>
    <row r="5" spans="2:20" ht="15" customHeight="1">
      <c r="B5" s="768"/>
      <c r="C5" s="767"/>
      <c r="D5" s="766" t="s">
        <v>61</v>
      </c>
      <c r="E5" s="766" t="s">
        <v>914</v>
      </c>
      <c r="F5" s="766" t="s">
        <v>974</v>
      </c>
      <c r="G5" s="765" t="s">
        <v>62</v>
      </c>
      <c r="H5" s="764" t="s">
        <v>63</v>
      </c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</row>
    <row r="6" spans="2:20" ht="15" customHeight="1">
      <c r="B6" s="762"/>
      <c r="C6" s="761" t="s">
        <v>973</v>
      </c>
      <c r="D6" s="760">
        <v>192963.8228660001</v>
      </c>
      <c r="E6" s="760">
        <v>240356.4824</v>
      </c>
      <c r="F6" s="760">
        <v>248774.58487500003</v>
      </c>
      <c r="G6" s="750">
        <v>24.560385895189697</v>
      </c>
      <c r="H6" s="749">
        <v>3.502340519774563</v>
      </c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</row>
    <row r="7" spans="2:20" ht="15" customHeight="1">
      <c r="B7" s="759">
        <v>1</v>
      </c>
      <c r="C7" s="758" t="s">
        <v>1045</v>
      </c>
      <c r="D7" s="757">
        <v>4979.883497999999</v>
      </c>
      <c r="E7" s="757">
        <v>5496.802605999999</v>
      </c>
      <c r="F7" s="757">
        <v>6084.220984</v>
      </c>
      <c r="G7" s="756">
        <v>10.38014459992091</v>
      </c>
      <c r="H7" s="755">
        <v>10.686546709150662</v>
      </c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</row>
    <row r="8" spans="2:26" ht="15" customHeight="1">
      <c r="B8" s="759">
        <v>2</v>
      </c>
      <c r="C8" s="758" t="s">
        <v>1043</v>
      </c>
      <c r="D8" s="757">
        <v>1021.8463490000001</v>
      </c>
      <c r="E8" s="757">
        <v>1172.9670520000002</v>
      </c>
      <c r="F8" s="757">
        <v>1983.2649170000002</v>
      </c>
      <c r="G8" s="756">
        <v>14.788984972925718</v>
      </c>
      <c r="H8" s="755">
        <v>69.08104226954873</v>
      </c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W8" s="758" t="s">
        <v>1029</v>
      </c>
      <c r="X8" s="11">
        <v>3374.433478</v>
      </c>
      <c r="Y8" s="11">
        <v>6592.159254999999</v>
      </c>
      <c r="Z8" s="11">
        <v>8512.235342</v>
      </c>
    </row>
    <row r="9" spans="2:26" ht="15" customHeight="1">
      <c r="B9" s="759">
        <v>3</v>
      </c>
      <c r="C9" s="758" t="s">
        <v>1044</v>
      </c>
      <c r="D9" s="757">
        <v>2285.612569</v>
      </c>
      <c r="E9" s="757">
        <v>2896.5230239999996</v>
      </c>
      <c r="F9" s="757">
        <v>3272.002174</v>
      </c>
      <c r="G9" s="756">
        <v>26.72852185387154</v>
      </c>
      <c r="H9" s="755">
        <v>12.963099098086104</v>
      </c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W9" s="11" t="s">
        <v>1043</v>
      </c>
      <c r="X9" s="11">
        <v>1021.8463490000001</v>
      </c>
      <c r="Y9" s="11">
        <v>1172.9670520000002</v>
      </c>
      <c r="Z9" s="11">
        <v>1983.2649170000002</v>
      </c>
    </row>
    <row r="10" spans="2:26" ht="15" customHeight="1">
      <c r="B10" s="759">
        <v>4</v>
      </c>
      <c r="C10" s="758" t="s">
        <v>1042</v>
      </c>
      <c r="D10" s="757">
        <v>239.80575599999997</v>
      </c>
      <c r="E10" s="757">
        <v>284.29679</v>
      </c>
      <c r="F10" s="757">
        <v>298.20077</v>
      </c>
      <c r="G10" s="756">
        <v>18.55294666071319</v>
      </c>
      <c r="H10" s="755">
        <v>4.8906566971790255</v>
      </c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W10" s="11" t="s">
        <v>1037</v>
      </c>
      <c r="X10" s="11">
        <v>1290.0760940000002</v>
      </c>
      <c r="Y10" s="11">
        <v>4417.751405</v>
      </c>
      <c r="Z10" s="11">
        <v>4929.188715</v>
      </c>
    </row>
    <row r="11" spans="2:26" ht="15" customHeight="1">
      <c r="B11" s="759">
        <v>5</v>
      </c>
      <c r="C11" s="758" t="s">
        <v>1041</v>
      </c>
      <c r="D11" s="757">
        <v>728.035885</v>
      </c>
      <c r="E11" s="757">
        <v>764.952436</v>
      </c>
      <c r="F11" s="757">
        <v>1073.8738150000001</v>
      </c>
      <c r="G11" s="756">
        <v>5.070704859555093</v>
      </c>
      <c r="H11" s="755">
        <v>40.38439051392211</v>
      </c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W11" s="11" t="s">
        <v>1026</v>
      </c>
      <c r="X11" s="11">
        <v>14419.625415</v>
      </c>
      <c r="Y11" s="11">
        <v>14481.437372</v>
      </c>
      <c r="Z11" s="11">
        <v>17657.955496</v>
      </c>
    </row>
    <row r="12" spans="2:26" ht="15" customHeight="1">
      <c r="B12" s="759">
        <v>6</v>
      </c>
      <c r="C12" s="758" t="s">
        <v>1040</v>
      </c>
      <c r="D12" s="757">
        <v>6008.606201000001</v>
      </c>
      <c r="E12" s="757">
        <v>5108.101382000001</v>
      </c>
      <c r="F12" s="757">
        <v>6768.299475</v>
      </c>
      <c r="G12" s="756">
        <v>-14.986916913445441</v>
      </c>
      <c r="H12" s="755">
        <v>32.501275304562824</v>
      </c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W12" s="11" t="s">
        <v>1025</v>
      </c>
      <c r="X12" s="11">
        <v>2678.225284</v>
      </c>
      <c r="Y12" s="11">
        <v>4548.39026</v>
      </c>
      <c r="Z12" s="11">
        <v>2749.112312</v>
      </c>
    </row>
    <row r="13" spans="2:20" ht="15" customHeight="1">
      <c r="B13" s="759">
        <v>7</v>
      </c>
      <c r="C13" s="758" t="s">
        <v>1039</v>
      </c>
      <c r="D13" s="757">
        <v>5344.027469</v>
      </c>
      <c r="E13" s="757">
        <v>6392.432144</v>
      </c>
      <c r="F13" s="757">
        <v>3673.941606</v>
      </c>
      <c r="G13" s="756">
        <v>19.618250113452035</v>
      </c>
      <c r="H13" s="755">
        <v>-42.526701523951296</v>
      </c>
      <c r="I13" s="754"/>
      <c r="J13" s="754"/>
      <c r="K13" s="754"/>
      <c r="L13" s="754"/>
      <c r="M13" s="754"/>
      <c r="N13" s="754"/>
      <c r="O13" s="754"/>
      <c r="P13" s="754"/>
      <c r="Q13" s="754"/>
      <c r="R13" s="754"/>
      <c r="S13" s="754"/>
      <c r="T13" s="754"/>
    </row>
    <row r="14" spans="2:26" ht="15" customHeight="1">
      <c r="B14" s="759">
        <v>8</v>
      </c>
      <c r="C14" s="758" t="s">
        <v>965</v>
      </c>
      <c r="D14" s="757">
        <v>1656.029718</v>
      </c>
      <c r="E14" s="757">
        <v>1940.783825</v>
      </c>
      <c r="F14" s="757">
        <v>2039.255583</v>
      </c>
      <c r="G14" s="756">
        <v>17.19498774115597</v>
      </c>
      <c r="H14" s="755">
        <v>5.073813823649303</v>
      </c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X14" s="226">
        <f>SUM(X8:X12)</f>
        <v>22784.20662</v>
      </c>
      <c r="Y14" s="226">
        <f>SUM(Y8:Y12)</f>
        <v>31212.705343999998</v>
      </c>
      <c r="Z14" s="226">
        <f>SUM(Z8:Z12)</f>
        <v>35831.756782</v>
      </c>
    </row>
    <row r="15" spans="2:20" ht="15" customHeight="1">
      <c r="B15" s="759">
        <v>9</v>
      </c>
      <c r="C15" s="758" t="s">
        <v>1038</v>
      </c>
      <c r="D15" s="757">
        <v>4932.67503</v>
      </c>
      <c r="E15" s="757">
        <v>5870.486779999999</v>
      </c>
      <c r="F15" s="757">
        <v>4548.783942</v>
      </c>
      <c r="G15" s="756">
        <v>19.012234625154264</v>
      </c>
      <c r="H15" s="755">
        <v>-22.51436529084559</v>
      </c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</row>
    <row r="16" spans="2:26" ht="15" customHeight="1">
      <c r="B16" s="759">
        <v>10</v>
      </c>
      <c r="C16" s="758" t="s">
        <v>1037</v>
      </c>
      <c r="D16" s="757">
        <v>1290.0760940000002</v>
      </c>
      <c r="E16" s="757">
        <v>4417.751405</v>
      </c>
      <c r="F16" s="757">
        <v>4929.188715</v>
      </c>
      <c r="G16" s="756">
        <v>242.441149444321</v>
      </c>
      <c r="H16" s="755">
        <v>11.576869387017936</v>
      </c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Y16" s="11">
        <v>457852.9917770999</v>
      </c>
      <c r="Z16" s="11">
        <v>505918.50000000006</v>
      </c>
    </row>
    <row r="17" spans="2:20" ht="15" customHeight="1">
      <c r="B17" s="759">
        <v>11</v>
      </c>
      <c r="C17" s="758" t="s">
        <v>1036</v>
      </c>
      <c r="D17" s="757">
        <v>105.40849499999999</v>
      </c>
      <c r="E17" s="757">
        <v>148.666091</v>
      </c>
      <c r="F17" s="757">
        <v>155.851133</v>
      </c>
      <c r="G17" s="756">
        <v>41.03805485506649</v>
      </c>
      <c r="H17" s="755">
        <v>4.833006606731871</v>
      </c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</row>
    <row r="18" spans="2:26" ht="15" customHeight="1">
      <c r="B18" s="759">
        <v>12</v>
      </c>
      <c r="C18" s="758" t="s">
        <v>1035</v>
      </c>
      <c r="D18" s="757">
        <v>749.59119</v>
      </c>
      <c r="E18" s="757">
        <v>906.755206</v>
      </c>
      <c r="F18" s="757">
        <v>1257.700256</v>
      </c>
      <c r="G18" s="756">
        <v>20.966630624354067</v>
      </c>
      <c r="H18" s="755">
        <v>38.703395103529175</v>
      </c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Y18" s="226">
        <f>Y14/Y16*100</f>
        <v>6.817189339060937</v>
      </c>
      <c r="Z18" s="226">
        <f>Z14/Z16*100</f>
        <v>7.082515619017686</v>
      </c>
    </row>
    <row r="19" spans="2:20" ht="15" customHeight="1">
      <c r="B19" s="759">
        <v>13</v>
      </c>
      <c r="C19" s="758" t="s">
        <v>1034</v>
      </c>
      <c r="D19" s="757">
        <v>703.4039030000001</v>
      </c>
      <c r="E19" s="757">
        <v>719.2269139999999</v>
      </c>
      <c r="F19" s="757">
        <v>633.5919960000001</v>
      </c>
      <c r="G19" s="756">
        <v>2.249491498769757</v>
      </c>
      <c r="H19" s="755">
        <v>-11.906523008675919</v>
      </c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</row>
    <row r="20" spans="2:20" ht="15" customHeight="1">
      <c r="B20" s="759">
        <v>14</v>
      </c>
      <c r="C20" s="758" t="s">
        <v>1033</v>
      </c>
      <c r="D20" s="757">
        <v>2018.5291979999997</v>
      </c>
      <c r="E20" s="757">
        <v>2172.8058730000002</v>
      </c>
      <c r="F20" s="757">
        <v>2687.334155</v>
      </c>
      <c r="G20" s="756">
        <v>7.643024195679743</v>
      </c>
      <c r="H20" s="755">
        <v>23.68036134261682</v>
      </c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</row>
    <row r="21" spans="2:20" ht="15" customHeight="1">
      <c r="B21" s="759">
        <v>15</v>
      </c>
      <c r="C21" s="758" t="s">
        <v>1032</v>
      </c>
      <c r="D21" s="757">
        <v>4244.377485999999</v>
      </c>
      <c r="E21" s="757">
        <v>4456.949577</v>
      </c>
      <c r="F21" s="757">
        <v>6136.922284</v>
      </c>
      <c r="G21" s="756">
        <v>5.008321990708083</v>
      </c>
      <c r="H21" s="755">
        <v>37.69332988799033</v>
      </c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</row>
    <row r="22" spans="2:20" ht="15" customHeight="1">
      <c r="B22" s="759">
        <v>16</v>
      </c>
      <c r="C22" s="758" t="s">
        <v>1031</v>
      </c>
      <c r="D22" s="757">
        <v>837.28013</v>
      </c>
      <c r="E22" s="757">
        <v>1203.741638</v>
      </c>
      <c r="F22" s="757">
        <v>1306.481922</v>
      </c>
      <c r="G22" s="756">
        <v>43.76808846520697</v>
      </c>
      <c r="H22" s="755">
        <v>8.53507769081591</v>
      </c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</row>
    <row r="23" spans="2:20" ht="15" customHeight="1">
      <c r="B23" s="759">
        <v>17</v>
      </c>
      <c r="C23" s="758" t="s">
        <v>962</v>
      </c>
      <c r="D23" s="757">
        <v>834.797165</v>
      </c>
      <c r="E23" s="757">
        <v>1469.62792</v>
      </c>
      <c r="F23" s="757">
        <v>2180.4578119999996</v>
      </c>
      <c r="G23" s="756">
        <v>76.046108158501</v>
      </c>
      <c r="H23" s="755">
        <v>48.36801766803666</v>
      </c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</row>
    <row r="24" spans="2:20" ht="15" customHeight="1">
      <c r="B24" s="759">
        <v>18</v>
      </c>
      <c r="C24" s="758" t="s">
        <v>1030</v>
      </c>
      <c r="D24" s="757">
        <v>1521.2465520000003</v>
      </c>
      <c r="E24" s="757">
        <v>1758.3322520000002</v>
      </c>
      <c r="F24" s="757">
        <v>1926.4234210000002</v>
      </c>
      <c r="G24" s="756">
        <v>15.584962193557672</v>
      </c>
      <c r="H24" s="755">
        <v>9.559693215477694</v>
      </c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</row>
    <row r="25" spans="2:20" ht="15" customHeight="1">
      <c r="B25" s="759">
        <v>19</v>
      </c>
      <c r="C25" s="758" t="s">
        <v>1029</v>
      </c>
      <c r="D25" s="757">
        <v>3374.433478</v>
      </c>
      <c r="E25" s="757">
        <v>6592.159254999999</v>
      </c>
      <c r="F25" s="757">
        <v>8512.235342</v>
      </c>
      <c r="G25" s="756">
        <v>95.35602932991048</v>
      </c>
      <c r="H25" s="755">
        <v>29.126664158540592</v>
      </c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</row>
    <row r="26" spans="2:20" ht="15" customHeight="1">
      <c r="B26" s="759">
        <v>20</v>
      </c>
      <c r="C26" s="758" t="s">
        <v>1028</v>
      </c>
      <c r="D26" s="757">
        <v>365.241711</v>
      </c>
      <c r="E26" s="757">
        <v>472.788301</v>
      </c>
      <c r="F26" s="757">
        <v>502.648411</v>
      </c>
      <c r="G26" s="756">
        <v>29.445319841905985</v>
      </c>
      <c r="H26" s="755">
        <v>6.315746378842817</v>
      </c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754"/>
    </row>
    <row r="27" spans="2:20" ht="15" customHeight="1">
      <c r="B27" s="759">
        <v>21</v>
      </c>
      <c r="C27" s="758" t="s">
        <v>1027</v>
      </c>
      <c r="D27" s="757">
        <v>628.63608</v>
      </c>
      <c r="E27" s="757">
        <v>838.9627839999999</v>
      </c>
      <c r="F27" s="757">
        <v>849.0205060000001</v>
      </c>
      <c r="G27" s="756">
        <v>33.45762527661472</v>
      </c>
      <c r="H27" s="755">
        <v>1.19882814730434</v>
      </c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</row>
    <row r="28" spans="2:20" ht="15" customHeight="1">
      <c r="B28" s="759">
        <v>22</v>
      </c>
      <c r="C28" s="758" t="s">
        <v>950</v>
      </c>
      <c r="D28" s="757">
        <v>703.5108290000001</v>
      </c>
      <c r="E28" s="757">
        <v>907.920289</v>
      </c>
      <c r="F28" s="757">
        <v>1198.313477</v>
      </c>
      <c r="G28" s="756">
        <v>29.055623818976073</v>
      </c>
      <c r="H28" s="755">
        <v>31.984436466316254</v>
      </c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</row>
    <row r="29" spans="2:20" ht="15" customHeight="1">
      <c r="B29" s="759">
        <v>23</v>
      </c>
      <c r="C29" s="758" t="s">
        <v>1026</v>
      </c>
      <c r="D29" s="757">
        <v>14419.625415</v>
      </c>
      <c r="E29" s="757">
        <v>14481.437372</v>
      </c>
      <c r="F29" s="757">
        <v>17657.955496</v>
      </c>
      <c r="G29" s="756">
        <v>0.4286654834715762</v>
      </c>
      <c r="H29" s="755">
        <v>21.93510245151373</v>
      </c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</row>
    <row r="30" spans="2:20" ht="15" customHeight="1">
      <c r="B30" s="759">
        <v>24</v>
      </c>
      <c r="C30" s="758" t="s">
        <v>1025</v>
      </c>
      <c r="D30" s="757">
        <v>2678.225284</v>
      </c>
      <c r="E30" s="757">
        <v>4548.39026</v>
      </c>
      <c r="F30" s="757">
        <v>2749.112312</v>
      </c>
      <c r="G30" s="756">
        <v>69.82851618840888</v>
      </c>
      <c r="H30" s="755">
        <v>-39.558565671539355</v>
      </c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</row>
    <row r="31" spans="2:20" ht="15" customHeight="1">
      <c r="B31" s="759">
        <v>25</v>
      </c>
      <c r="C31" s="758" t="s">
        <v>1024</v>
      </c>
      <c r="D31" s="757">
        <v>8837.939719000002</v>
      </c>
      <c r="E31" s="757">
        <v>9689.568812999998</v>
      </c>
      <c r="F31" s="757">
        <v>11384.413197000002</v>
      </c>
      <c r="G31" s="756">
        <v>9.636059093830937</v>
      </c>
      <c r="H31" s="755">
        <v>17.491432453899478</v>
      </c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</row>
    <row r="32" spans="2:20" ht="15" customHeight="1">
      <c r="B32" s="759">
        <v>26</v>
      </c>
      <c r="C32" s="758" t="s">
        <v>1023</v>
      </c>
      <c r="D32" s="757">
        <v>68.388473</v>
      </c>
      <c r="E32" s="757">
        <v>56.172936</v>
      </c>
      <c r="F32" s="757">
        <v>26.908592000000002</v>
      </c>
      <c r="G32" s="756">
        <v>-17.86198238407809</v>
      </c>
      <c r="H32" s="755">
        <v>-52.09687455183044</v>
      </c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</row>
    <row r="33" spans="2:20" ht="15" customHeight="1">
      <c r="B33" s="759">
        <v>27</v>
      </c>
      <c r="C33" s="758" t="s">
        <v>1022</v>
      </c>
      <c r="D33" s="757">
        <v>7672.40221</v>
      </c>
      <c r="E33" s="757">
        <v>10045.872926</v>
      </c>
      <c r="F33" s="757">
        <v>11762.889691</v>
      </c>
      <c r="G33" s="756">
        <v>30.935170641946826</v>
      </c>
      <c r="H33" s="755">
        <v>17.091762733292597</v>
      </c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</row>
    <row r="34" spans="2:20" ht="15" customHeight="1">
      <c r="B34" s="759">
        <v>28</v>
      </c>
      <c r="C34" s="758" t="s">
        <v>1021</v>
      </c>
      <c r="D34" s="757">
        <v>152.889163</v>
      </c>
      <c r="E34" s="757">
        <v>161.83552</v>
      </c>
      <c r="F34" s="757">
        <v>314.770026</v>
      </c>
      <c r="G34" s="756">
        <v>5.851531151360945</v>
      </c>
      <c r="H34" s="755">
        <v>94.49996267815618</v>
      </c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</row>
    <row r="35" spans="2:20" ht="15" customHeight="1">
      <c r="B35" s="759">
        <v>29</v>
      </c>
      <c r="C35" s="758" t="s">
        <v>943</v>
      </c>
      <c r="D35" s="757">
        <v>2259.215216</v>
      </c>
      <c r="E35" s="757">
        <v>2822.5564550000004</v>
      </c>
      <c r="F35" s="757">
        <v>3431.1980529999996</v>
      </c>
      <c r="G35" s="756">
        <v>24.935262254359756</v>
      </c>
      <c r="H35" s="755">
        <v>21.563487133156343</v>
      </c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</row>
    <row r="36" spans="2:20" ht="15" customHeight="1">
      <c r="B36" s="759">
        <v>30</v>
      </c>
      <c r="C36" s="758" t="s">
        <v>1020</v>
      </c>
      <c r="D36" s="757">
        <v>68079.710531</v>
      </c>
      <c r="E36" s="757">
        <v>86646.781411</v>
      </c>
      <c r="F36" s="757">
        <v>74197.147086</v>
      </c>
      <c r="G36" s="756">
        <v>27.272546747309548</v>
      </c>
      <c r="H36" s="755">
        <v>-14.368259411675623</v>
      </c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</row>
    <row r="37" spans="2:20" ht="15" customHeight="1">
      <c r="B37" s="759">
        <v>31</v>
      </c>
      <c r="C37" s="758" t="s">
        <v>1019</v>
      </c>
      <c r="D37" s="757">
        <v>551.132748</v>
      </c>
      <c r="E37" s="757">
        <v>553.564205</v>
      </c>
      <c r="F37" s="757">
        <v>1008.7537340000001</v>
      </c>
      <c r="G37" s="756">
        <v>0.4411744736315484</v>
      </c>
      <c r="H37" s="755">
        <v>82.22885889090318</v>
      </c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</row>
    <row r="38" spans="2:20" ht="15" customHeight="1">
      <c r="B38" s="759">
        <v>32</v>
      </c>
      <c r="C38" s="758" t="s">
        <v>940</v>
      </c>
      <c r="D38" s="757">
        <v>1110.353596</v>
      </c>
      <c r="E38" s="757">
        <v>1335.804818</v>
      </c>
      <c r="F38" s="757">
        <v>1241.923649</v>
      </c>
      <c r="G38" s="756">
        <v>20.304452816848453</v>
      </c>
      <c r="H38" s="755">
        <v>-7.028060367424132</v>
      </c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</row>
    <row r="39" spans="2:20" ht="15" customHeight="1">
      <c r="B39" s="759">
        <v>33</v>
      </c>
      <c r="C39" s="758" t="s">
        <v>1018</v>
      </c>
      <c r="D39" s="757">
        <v>819.822287</v>
      </c>
      <c r="E39" s="757">
        <v>681.4861980000001</v>
      </c>
      <c r="F39" s="757">
        <v>650.5596629999999</v>
      </c>
      <c r="G39" s="756">
        <v>-16.873911723748975</v>
      </c>
      <c r="H39" s="755">
        <v>-4.538101445159441</v>
      </c>
      <c r="I39" s="754"/>
      <c r="J39" s="754"/>
      <c r="K39" s="754"/>
      <c r="L39" s="754"/>
      <c r="M39" s="754"/>
      <c r="N39" s="754"/>
      <c r="O39" s="754"/>
      <c r="P39" s="754"/>
      <c r="Q39" s="754"/>
      <c r="R39" s="754"/>
      <c r="S39" s="754"/>
      <c r="T39" s="754"/>
    </row>
    <row r="40" spans="2:20" ht="15" customHeight="1">
      <c r="B40" s="759">
        <v>34</v>
      </c>
      <c r="C40" s="758" t="s">
        <v>1017</v>
      </c>
      <c r="D40" s="757">
        <v>192.54317700000001</v>
      </c>
      <c r="E40" s="757">
        <v>157.285405</v>
      </c>
      <c r="F40" s="757">
        <v>90.46747199999999</v>
      </c>
      <c r="G40" s="756">
        <v>-18.31161848960248</v>
      </c>
      <c r="H40" s="755">
        <v>-42.481966460905895</v>
      </c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</row>
    <row r="41" spans="2:20" ht="15" customHeight="1">
      <c r="B41" s="759">
        <v>35</v>
      </c>
      <c r="C41" s="758" t="s">
        <v>987</v>
      </c>
      <c r="D41" s="757">
        <v>1999.2420749999999</v>
      </c>
      <c r="E41" s="757">
        <v>2485.056372</v>
      </c>
      <c r="F41" s="757">
        <v>2940.210923</v>
      </c>
      <c r="G41" s="756">
        <v>24.29992360980097</v>
      </c>
      <c r="H41" s="755">
        <v>18.315663021909103</v>
      </c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</row>
    <row r="42" spans="2:20" ht="15" customHeight="1">
      <c r="B42" s="759">
        <v>36</v>
      </c>
      <c r="C42" s="758" t="s">
        <v>1016</v>
      </c>
      <c r="D42" s="757">
        <v>5947.013299</v>
      </c>
      <c r="E42" s="757">
        <v>7728.1338</v>
      </c>
      <c r="F42" s="757">
        <v>9911.000216</v>
      </c>
      <c r="G42" s="756">
        <v>29.94983215019039</v>
      </c>
      <c r="H42" s="755">
        <v>28.245711998412872</v>
      </c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</row>
    <row r="43" spans="2:20" ht="15" customHeight="1">
      <c r="B43" s="759">
        <v>37</v>
      </c>
      <c r="C43" s="758" t="s">
        <v>1015</v>
      </c>
      <c r="D43" s="757">
        <v>530.4561959999999</v>
      </c>
      <c r="E43" s="757">
        <v>603.3994129999999</v>
      </c>
      <c r="F43" s="757">
        <v>724.662939</v>
      </c>
      <c r="G43" s="756">
        <v>13.751034967645097</v>
      </c>
      <c r="H43" s="755">
        <v>20.096725881302802</v>
      </c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</row>
    <row r="44" spans="2:20" ht="15" customHeight="1">
      <c r="B44" s="759">
        <v>38</v>
      </c>
      <c r="C44" s="758" t="s">
        <v>1014</v>
      </c>
      <c r="D44" s="757">
        <v>1536.821884</v>
      </c>
      <c r="E44" s="757">
        <v>1711.8177709999998</v>
      </c>
      <c r="F44" s="757">
        <v>2250.3322980000003</v>
      </c>
      <c r="G44" s="756">
        <v>11.386868499329623</v>
      </c>
      <c r="H44" s="755">
        <v>31.458636317662155</v>
      </c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</row>
    <row r="45" spans="2:20" ht="15" customHeight="1">
      <c r="B45" s="759">
        <v>39</v>
      </c>
      <c r="C45" s="758" t="s">
        <v>1013</v>
      </c>
      <c r="D45" s="757">
        <v>289.05868300000003</v>
      </c>
      <c r="E45" s="757">
        <v>347.59147700000005</v>
      </c>
      <c r="F45" s="757">
        <v>517.655261</v>
      </c>
      <c r="G45" s="756">
        <v>20.249450178253255</v>
      </c>
      <c r="H45" s="755">
        <v>48.92633889294126</v>
      </c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</row>
    <row r="46" spans="2:20" ht="15" customHeight="1">
      <c r="B46" s="759">
        <v>40</v>
      </c>
      <c r="C46" s="758" t="s">
        <v>1012</v>
      </c>
      <c r="D46" s="757">
        <v>12.648893000000001</v>
      </c>
      <c r="E46" s="757">
        <v>21.561901000000002</v>
      </c>
      <c r="F46" s="757">
        <v>17.925631000000003</v>
      </c>
      <c r="G46" s="756">
        <v>70.46472762478109</v>
      </c>
      <c r="H46" s="755">
        <v>-16.864329355746506</v>
      </c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</row>
    <row r="47" spans="2:20" ht="15" customHeight="1">
      <c r="B47" s="759">
        <v>41</v>
      </c>
      <c r="C47" s="758" t="s">
        <v>1011</v>
      </c>
      <c r="D47" s="757">
        <v>1053.984342</v>
      </c>
      <c r="E47" s="757">
        <v>53.396045</v>
      </c>
      <c r="F47" s="757">
        <v>9.378521000000001</v>
      </c>
      <c r="G47" s="756">
        <v>-94.93388631384431</v>
      </c>
      <c r="H47" s="755">
        <v>-82.43592573195261</v>
      </c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</row>
    <row r="48" spans="2:20" ht="15" customHeight="1">
      <c r="B48" s="759">
        <v>42</v>
      </c>
      <c r="C48" s="758" t="s">
        <v>982</v>
      </c>
      <c r="D48" s="757">
        <v>43.449643</v>
      </c>
      <c r="E48" s="757">
        <v>34.870702</v>
      </c>
      <c r="F48" s="757">
        <v>46.477813</v>
      </c>
      <c r="G48" s="756">
        <v>-19.74456038683678</v>
      </c>
      <c r="H48" s="755">
        <v>33.28614089845394</v>
      </c>
      <c r="I48" s="754"/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</row>
    <row r="49" spans="2:20" ht="15" customHeight="1">
      <c r="B49" s="759">
        <v>43</v>
      </c>
      <c r="C49" s="758" t="s">
        <v>1010</v>
      </c>
      <c r="D49" s="757">
        <v>2143.7968920000003</v>
      </c>
      <c r="E49" s="757">
        <v>2413.768555</v>
      </c>
      <c r="F49" s="757">
        <v>2629.76114</v>
      </c>
      <c r="G49" s="756">
        <v>12.593154883629708</v>
      </c>
      <c r="H49" s="755">
        <v>8.94835524112625</v>
      </c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</row>
    <row r="50" spans="2:20" ht="15" customHeight="1">
      <c r="B50" s="759">
        <v>44</v>
      </c>
      <c r="C50" s="758" t="s">
        <v>926</v>
      </c>
      <c r="D50" s="757">
        <v>2837.933488</v>
      </c>
      <c r="E50" s="757">
        <v>6812.4072830000005</v>
      </c>
      <c r="F50" s="757">
        <v>5357.444248</v>
      </c>
      <c r="G50" s="756">
        <v>140.04816574474984</v>
      </c>
      <c r="H50" s="755">
        <v>-21.357546232310327</v>
      </c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</row>
    <row r="51" spans="2:20" ht="15" customHeight="1">
      <c r="B51" s="759">
        <v>45</v>
      </c>
      <c r="C51" s="758" t="s">
        <v>1009</v>
      </c>
      <c r="D51" s="757">
        <v>1381.4890140000002</v>
      </c>
      <c r="E51" s="757">
        <v>1408.841685</v>
      </c>
      <c r="F51" s="757">
        <v>1329.271707</v>
      </c>
      <c r="G51" s="756">
        <v>1.979941260683816</v>
      </c>
      <c r="H51" s="755">
        <v>-5.647900601407883</v>
      </c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</row>
    <row r="52" spans="2:20" ht="15" customHeight="1">
      <c r="B52" s="759">
        <v>46</v>
      </c>
      <c r="C52" s="758" t="s">
        <v>1008</v>
      </c>
      <c r="D52" s="757">
        <v>1727.7572739999998</v>
      </c>
      <c r="E52" s="757">
        <v>2296.483245</v>
      </c>
      <c r="F52" s="757">
        <v>2791.112995</v>
      </c>
      <c r="G52" s="756">
        <v>32.91700631555264</v>
      </c>
      <c r="H52" s="755">
        <v>21.53857429950463</v>
      </c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</row>
    <row r="53" spans="2:20" ht="15" customHeight="1">
      <c r="B53" s="759">
        <v>47</v>
      </c>
      <c r="C53" s="758" t="s">
        <v>981</v>
      </c>
      <c r="D53" s="757">
        <v>3186.964485</v>
      </c>
      <c r="E53" s="757">
        <v>4376.875318</v>
      </c>
      <c r="F53" s="757">
        <v>4413.9626610000005</v>
      </c>
      <c r="G53" s="756">
        <v>37.33680869681862</v>
      </c>
      <c r="H53" s="755">
        <v>0.8473474866299568</v>
      </c>
      <c r="I53" s="754"/>
      <c r="J53" s="754"/>
      <c r="K53" s="754"/>
      <c r="L53" s="754"/>
      <c r="M53" s="754"/>
      <c r="N53" s="754"/>
      <c r="O53" s="754"/>
      <c r="P53" s="754"/>
      <c r="Q53" s="754"/>
      <c r="R53" s="754"/>
      <c r="S53" s="754"/>
      <c r="T53" s="754"/>
    </row>
    <row r="54" spans="2:20" ht="15" customHeight="1">
      <c r="B54" s="759">
        <v>48</v>
      </c>
      <c r="C54" s="758" t="s">
        <v>1007</v>
      </c>
      <c r="D54" s="757">
        <v>18293.707811</v>
      </c>
      <c r="E54" s="757">
        <v>22248.821107000003</v>
      </c>
      <c r="F54" s="757">
        <v>28486.846515</v>
      </c>
      <c r="G54" s="756">
        <v>21.620074710178727</v>
      </c>
      <c r="H54" s="755">
        <v>28.037554789981073</v>
      </c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</row>
    <row r="55" spans="2:20" ht="15" customHeight="1">
      <c r="B55" s="759">
        <v>49</v>
      </c>
      <c r="C55" s="758" t="s">
        <v>1006</v>
      </c>
      <c r="D55" s="757">
        <v>564.196282</v>
      </c>
      <c r="E55" s="757">
        <v>639.667863</v>
      </c>
      <c r="F55" s="757">
        <v>814.43034</v>
      </c>
      <c r="G55" s="756">
        <v>13.376830618674646</v>
      </c>
      <c r="H55" s="755">
        <v>27.320815552680017</v>
      </c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</row>
    <row r="56" spans="2:20" ht="15" customHeight="1">
      <c r="B56" s="753"/>
      <c r="C56" s="752" t="s">
        <v>920</v>
      </c>
      <c r="D56" s="751">
        <v>44680.036998999916</v>
      </c>
      <c r="E56" s="751">
        <v>64055.811172999995</v>
      </c>
      <c r="F56" s="751">
        <v>71147.155902</v>
      </c>
      <c r="G56" s="750">
        <v>43.365618015118855</v>
      </c>
      <c r="H56" s="749">
        <v>11.070572051375493</v>
      </c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</row>
    <row r="57" spans="2:20" ht="15" customHeight="1" thickBot="1">
      <c r="B57" s="748"/>
      <c r="C57" s="747" t="s">
        <v>919</v>
      </c>
      <c r="D57" s="746">
        <v>237643.859865</v>
      </c>
      <c r="E57" s="746">
        <v>304412.293573</v>
      </c>
      <c r="F57" s="746">
        <v>319921.740777</v>
      </c>
      <c r="G57" s="745">
        <v>28.096006244777215</v>
      </c>
      <c r="H57" s="744">
        <v>5.094882017398135</v>
      </c>
      <c r="I57" s="743"/>
      <c r="J57" s="743"/>
      <c r="K57" s="743"/>
      <c r="L57" s="743"/>
      <c r="M57" s="743"/>
      <c r="N57" s="743"/>
      <c r="O57" s="743"/>
      <c r="P57" s="743"/>
      <c r="Q57" s="743"/>
      <c r="R57" s="743"/>
      <c r="S57" s="743"/>
      <c r="T57" s="743"/>
    </row>
    <row r="58" ht="13.5" thickTop="1">
      <c r="B58" s="11" t="s">
        <v>917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ht="24.75" customHeight="1">
      <c r="A1" s="1659" t="s">
        <v>537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ht="16.5" customHeight="1">
      <c r="A2" s="1668" t="s">
        <v>5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2:11" ht="16.5" customHeight="1" thickBot="1">
      <c r="B3" s="96"/>
      <c r="C3" s="96"/>
      <c r="D3" s="96"/>
      <c r="E3" s="96"/>
      <c r="G3" s="11"/>
      <c r="I3" s="1661" t="s">
        <v>374</v>
      </c>
      <c r="J3" s="1661"/>
      <c r="K3" s="1661"/>
    </row>
    <row r="4" spans="1:11" ht="13.5" thickTop="1">
      <c r="A4" s="98"/>
      <c r="B4" s="231">
        <v>2013</v>
      </c>
      <c r="C4" s="231">
        <v>2014</v>
      </c>
      <c r="D4" s="232">
        <v>2014</v>
      </c>
      <c r="E4" s="233">
        <v>2015</v>
      </c>
      <c r="F4" s="1672" t="s">
        <v>758</v>
      </c>
      <c r="G4" s="1673"/>
      <c r="H4" s="1673"/>
      <c r="I4" s="1673"/>
      <c r="J4" s="1673"/>
      <c r="K4" s="1674"/>
    </row>
    <row r="5" spans="1:11" ht="12.75">
      <c r="A5" s="175" t="s">
        <v>497</v>
      </c>
      <c r="B5" s="185" t="s">
        <v>460</v>
      </c>
      <c r="C5" s="185" t="s">
        <v>756</v>
      </c>
      <c r="D5" s="186" t="s">
        <v>461</v>
      </c>
      <c r="E5" s="259" t="s">
        <v>759</v>
      </c>
      <c r="F5" s="1675" t="s">
        <v>62</v>
      </c>
      <c r="G5" s="1676"/>
      <c r="H5" s="1677"/>
      <c r="I5" s="260"/>
      <c r="J5" s="227" t="s">
        <v>63</v>
      </c>
      <c r="K5" s="261"/>
    </row>
    <row r="6" spans="1:11" ht="12.75">
      <c r="A6" s="175"/>
      <c r="B6" s="185"/>
      <c r="C6" s="185"/>
      <c r="D6" s="186"/>
      <c r="E6" s="259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ht="16.5" customHeight="1">
      <c r="A7" s="113" t="s">
        <v>538</v>
      </c>
      <c r="B7" s="115">
        <v>1188090.242883178</v>
      </c>
      <c r="C7" s="115">
        <v>1303555.8525990376</v>
      </c>
      <c r="D7" s="115">
        <v>1406769.5015122239</v>
      </c>
      <c r="E7" s="116">
        <v>1513390.6901767196</v>
      </c>
      <c r="F7" s="117">
        <v>115465.60971585964</v>
      </c>
      <c r="G7" s="239"/>
      <c r="H7" s="119">
        <v>9.718589173466775</v>
      </c>
      <c r="I7" s="115">
        <v>106621.18866449571</v>
      </c>
      <c r="J7" s="240"/>
      <c r="K7" s="121">
        <v>7.57915127886139</v>
      </c>
    </row>
    <row r="8" spans="1:11" ht="16.5" customHeight="1">
      <c r="A8" s="123" t="s">
        <v>539</v>
      </c>
      <c r="B8" s="124">
        <v>113692.9649477747</v>
      </c>
      <c r="C8" s="124">
        <v>113001.33895938401</v>
      </c>
      <c r="D8" s="124">
        <v>129689.17799381667</v>
      </c>
      <c r="E8" s="129">
        <v>128981.57685977095</v>
      </c>
      <c r="F8" s="127">
        <v>-691.6259883906896</v>
      </c>
      <c r="G8" s="241"/>
      <c r="H8" s="129">
        <v>-0.6083278668195439</v>
      </c>
      <c r="I8" s="125">
        <v>-707.6011340457189</v>
      </c>
      <c r="J8" s="126"/>
      <c r="K8" s="130">
        <v>-0.5456130920032942</v>
      </c>
    </row>
    <row r="9" spans="1:11" ht="16.5" customHeight="1">
      <c r="A9" s="123" t="s">
        <v>540</v>
      </c>
      <c r="B9" s="124">
        <v>99971.8472378506</v>
      </c>
      <c r="C9" s="124">
        <v>96833.04006449234</v>
      </c>
      <c r="D9" s="124">
        <v>115579.68382602921</v>
      </c>
      <c r="E9" s="129">
        <v>112901.46353609931</v>
      </c>
      <c r="F9" s="127">
        <v>-3138.807173358262</v>
      </c>
      <c r="G9" s="241"/>
      <c r="H9" s="129">
        <v>-3.139691083121119</v>
      </c>
      <c r="I9" s="125">
        <v>-2678.220289929901</v>
      </c>
      <c r="J9" s="126"/>
      <c r="K9" s="130">
        <v>-2.3172067973132404</v>
      </c>
    </row>
    <row r="10" spans="1:11" ht="16.5" customHeight="1">
      <c r="A10" s="123" t="s">
        <v>541</v>
      </c>
      <c r="B10" s="124">
        <v>13721.1177099241</v>
      </c>
      <c r="C10" s="124">
        <v>16168.298894891683</v>
      </c>
      <c r="D10" s="124">
        <v>14109.494167787452</v>
      </c>
      <c r="E10" s="129">
        <v>16080.113323671634</v>
      </c>
      <c r="F10" s="127">
        <v>2447.1811849675832</v>
      </c>
      <c r="G10" s="241"/>
      <c r="H10" s="129">
        <v>17.835144604856833</v>
      </c>
      <c r="I10" s="125">
        <v>1970.619155884182</v>
      </c>
      <c r="J10" s="126"/>
      <c r="K10" s="130">
        <v>13.966618026485921</v>
      </c>
    </row>
    <row r="11" spans="1:11" ht="16.5" customHeight="1">
      <c r="A11" s="123" t="s">
        <v>542</v>
      </c>
      <c r="B11" s="124">
        <v>469485.19587370654</v>
      </c>
      <c r="C11" s="124">
        <v>541806.2537549979</v>
      </c>
      <c r="D11" s="124">
        <v>589705.9177744807</v>
      </c>
      <c r="E11" s="129">
        <v>645305.7871194427</v>
      </c>
      <c r="F11" s="127">
        <v>72321.05788129132</v>
      </c>
      <c r="G11" s="241"/>
      <c r="H11" s="129">
        <v>15.404331918646053</v>
      </c>
      <c r="I11" s="125">
        <v>55599.86934496206</v>
      </c>
      <c r="J11" s="126"/>
      <c r="K11" s="130">
        <v>9.428406205383366</v>
      </c>
    </row>
    <row r="12" spans="1:11" ht="16.5" customHeight="1">
      <c r="A12" s="123" t="s">
        <v>540</v>
      </c>
      <c r="B12" s="124">
        <v>462333.8378084924</v>
      </c>
      <c r="C12" s="124">
        <v>532932.0410407536</v>
      </c>
      <c r="D12" s="124">
        <v>580319.7405492043</v>
      </c>
      <c r="E12" s="129">
        <v>635636.0488746499</v>
      </c>
      <c r="F12" s="127">
        <v>70598.20323226118</v>
      </c>
      <c r="G12" s="241"/>
      <c r="H12" s="129">
        <v>15.269962407879026</v>
      </c>
      <c r="I12" s="125">
        <v>55316.30832544563</v>
      </c>
      <c r="J12" s="126"/>
      <c r="K12" s="130">
        <v>9.532039746415528</v>
      </c>
    </row>
    <row r="13" spans="1:11" ht="16.5" customHeight="1">
      <c r="A13" s="123" t="s">
        <v>541</v>
      </c>
      <c r="B13" s="124">
        <v>7151.358065214099</v>
      </c>
      <c r="C13" s="124">
        <v>8874.212714244222</v>
      </c>
      <c r="D13" s="124">
        <v>9386.177225276386</v>
      </c>
      <c r="E13" s="129">
        <v>9669.738244792836</v>
      </c>
      <c r="F13" s="127">
        <v>1722.8546490301233</v>
      </c>
      <c r="G13" s="241"/>
      <c r="H13" s="129">
        <v>24.09129333644328</v>
      </c>
      <c r="I13" s="125">
        <v>283.56101951644996</v>
      </c>
      <c r="J13" s="126"/>
      <c r="K13" s="130">
        <v>3.0210490672692387</v>
      </c>
    </row>
    <row r="14" spans="1:11" ht="16.5" customHeight="1">
      <c r="A14" s="123" t="s">
        <v>543</v>
      </c>
      <c r="B14" s="124">
        <v>420994.578874641</v>
      </c>
      <c r="C14" s="124">
        <v>439374.30600672786</v>
      </c>
      <c r="D14" s="124">
        <v>452941.93633577344</v>
      </c>
      <c r="E14" s="129">
        <v>482429.81620214455</v>
      </c>
      <c r="F14" s="127">
        <v>18379.727132086875</v>
      </c>
      <c r="G14" s="241"/>
      <c r="H14" s="129">
        <v>4.365787127524932</v>
      </c>
      <c r="I14" s="125">
        <v>29487.879866371106</v>
      </c>
      <c r="J14" s="126"/>
      <c r="K14" s="130">
        <v>6.510300217489963</v>
      </c>
    </row>
    <row r="15" spans="1:11" ht="16.5" customHeight="1">
      <c r="A15" s="123" t="s">
        <v>540</v>
      </c>
      <c r="B15" s="124">
        <v>380750.22321905615</v>
      </c>
      <c r="C15" s="124">
        <v>403458.13832579</v>
      </c>
      <c r="D15" s="124">
        <v>424742.3652231101</v>
      </c>
      <c r="E15" s="129">
        <v>458909.870389618</v>
      </c>
      <c r="F15" s="127">
        <v>22707.915106733853</v>
      </c>
      <c r="G15" s="241"/>
      <c r="H15" s="129">
        <v>5.963992591980533</v>
      </c>
      <c r="I15" s="125">
        <v>34167.50516650791</v>
      </c>
      <c r="J15" s="126"/>
      <c r="K15" s="130">
        <v>8.044289424380892</v>
      </c>
    </row>
    <row r="16" spans="1:11" ht="16.5" customHeight="1">
      <c r="A16" s="123" t="s">
        <v>541</v>
      </c>
      <c r="B16" s="124">
        <v>40244.35565558483</v>
      </c>
      <c r="C16" s="124">
        <v>35916.16768093784</v>
      </c>
      <c r="D16" s="124">
        <v>28199.571112663358</v>
      </c>
      <c r="E16" s="129">
        <v>23519.94581252655</v>
      </c>
      <c r="F16" s="127">
        <v>-4328.187974646993</v>
      </c>
      <c r="G16" s="241"/>
      <c r="H16" s="129">
        <v>-10.754770213463107</v>
      </c>
      <c r="I16" s="125">
        <v>-4679.6253001368095</v>
      </c>
      <c r="J16" s="126"/>
      <c r="K16" s="130">
        <v>-16.59466834243932</v>
      </c>
    </row>
    <row r="17" spans="1:11" ht="16.5" customHeight="1">
      <c r="A17" s="123" t="s">
        <v>544</v>
      </c>
      <c r="B17" s="124">
        <v>174760.5806539773</v>
      </c>
      <c r="C17" s="124">
        <v>197421.3182777878</v>
      </c>
      <c r="D17" s="124">
        <v>223381.38271278306</v>
      </c>
      <c r="E17" s="129">
        <v>244474.24500627132</v>
      </c>
      <c r="F17" s="127">
        <v>22660.737623810506</v>
      </c>
      <c r="G17" s="241"/>
      <c r="H17" s="129">
        <v>12.966732851888576</v>
      </c>
      <c r="I17" s="125">
        <v>21092.86229348826</v>
      </c>
      <c r="J17" s="126"/>
      <c r="K17" s="130">
        <v>9.442533678202187</v>
      </c>
    </row>
    <row r="18" spans="1:11" ht="16.5" customHeight="1">
      <c r="A18" s="123" t="s">
        <v>540</v>
      </c>
      <c r="B18" s="124">
        <v>161545.09966419524</v>
      </c>
      <c r="C18" s="124">
        <v>174722.57139205636</v>
      </c>
      <c r="D18" s="124">
        <v>195023.93855927695</v>
      </c>
      <c r="E18" s="129">
        <v>207234.8851626385</v>
      </c>
      <c r="F18" s="127">
        <v>13177.47172786112</v>
      </c>
      <c r="G18" s="241"/>
      <c r="H18" s="129">
        <v>8.157147295246473</v>
      </c>
      <c r="I18" s="125">
        <v>12210.946603361546</v>
      </c>
      <c r="J18" s="126"/>
      <c r="K18" s="130">
        <v>6.261255255928526</v>
      </c>
    </row>
    <row r="19" spans="1:11" ht="16.5" customHeight="1">
      <c r="A19" s="123" t="s">
        <v>541</v>
      </c>
      <c r="B19" s="124">
        <v>13215.48098978205</v>
      </c>
      <c r="C19" s="124">
        <v>22698.74688573144</v>
      </c>
      <c r="D19" s="124">
        <v>28357.444153506094</v>
      </c>
      <c r="E19" s="129">
        <v>37239.35984363281</v>
      </c>
      <c r="F19" s="127">
        <v>9483.265895949391</v>
      </c>
      <c r="G19" s="241"/>
      <c r="H19" s="129">
        <v>71.75876461312052</v>
      </c>
      <c r="I19" s="125">
        <v>8881.915690126716</v>
      </c>
      <c r="J19" s="126"/>
      <c r="K19" s="130">
        <v>31.32128425272262</v>
      </c>
    </row>
    <row r="20" spans="1:11" ht="16.5" customHeight="1">
      <c r="A20" s="123" t="s">
        <v>545</v>
      </c>
      <c r="B20" s="124">
        <v>9156.922533078347</v>
      </c>
      <c r="C20" s="124">
        <v>11952.63560014001</v>
      </c>
      <c r="D20" s="124">
        <v>11051.086695369997</v>
      </c>
      <c r="E20" s="129">
        <v>12199.264989089996</v>
      </c>
      <c r="F20" s="127">
        <v>2795.7130670616643</v>
      </c>
      <c r="G20" s="241"/>
      <c r="H20" s="129">
        <v>30.53114249861203</v>
      </c>
      <c r="I20" s="125">
        <v>1148.1782937199987</v>
      </c>
      <c r="J20" s="126"/>
      <c r="K20" s="130">
        <v>10.389732026996437</v>
      </c>
    </row>
    <row r="21" spans="1:11" ht="16.5" customHeight="1">
      <c r="A21" s="113" t="s">
        <v>569</v>
      </c>
      <c r="B21" s="114">
        <v>2757.62425603</v>
      </c>
      <c r="C21" s="114">
        <v>1302.1707266300002</v>
      </c>
      <c r="D21" s="114">
        <v>1932.98868759</v>
      </c>
      <c r="E21" s="119">
        <v>2275.36250541</v>
      </c>
      <c r="F21" s="117">
        <v>-1455.4535294</v>
      </c>
      <c r="G21" s="239"/>
      <c r="H21" s="119">
        <v>-52.77925468697959</v>
      </c>
      <c r="I21" s="115">
        <v>342.3738178199999</v>
      </c>
      <c r="J21" s="116"/>
      <c r="K21" s="121">
        <v>17.712148033668146</v>
      </c>
    </row>
    <row r="22" spans="1:11" ht="16.5" customHeight="1">
      <c r="A22" s="113" t="s">
        <v>546</v>
      </c>
      <c r="B22" s="114">
        <v>2954.25889217</v>
      </c>
      <c r="C22" s="114">
        <v>3115.3399172500003</v>
      </c>
      <c r="D22" s="114">
        <v>4.119</v>
      </c>
      <c r="E22" s="119">
        <v>0</v>
      </c>
      <c r="F22" s="117">
        <v>161.08102508000047</v>
      </c>
      <c r="G22" s="239"/>
      <c r="H22" s="119">
        <v>5.452501996589784</v>
      </c>
      <c r="I22" s="115">
        <v>-4.119</v>
      </c>
      <c r="J22" s="116"/>
      <c r="K22" s="121">
        <v>-100</v>
      </c>
    </row>
    <row r="23" spans="1:11" ht="16.5" customHeight="1">
      <c r="A23" s="187" t="s">
        <v>547</v>
      </c>
      <c r="B23" s="114">
        <v>293180.06781227357</v>
      </c>
      <c r="C23" s="114">
        <v>339979.8958230483</v>
      </c>
      <c r="D23" s="114">
        <v>348672.1139714704</v>
      </c>
      <c r="E23" s="119">
        <v>386331.846317206</v>
      </c>
      <c r="F23" s="117">
        <v>46799.82801077474</v>
      </c>
      <c r="G23" s="239"/>
      <c r="H23" s="119">
        <v>15.962827336796028</v>
      </c>
      <c r="I23" s="115">
        <v>37659.732345735596</v>
      </c>
      <c r="J23" s="116"/>
      <c r="K23" s="121">
        <v>10.80090171731286</v>
      </c>
    </row>
    <row r="24" spans="1:11" ht="16.5" customHeight="1">
      <c r="A24" s="188" t="s">
        <v>548</v>
      </c>
      <c r="B24" s="124">
        <v>117449.02539002002</v>
      </c>
      <c r="C24" s="124">
        <v>125807.79546566</v>
      </c>
      <c r="D24" s="124">
        <v>129485.04956404002</v>
      </c>
      <c r="E24" s="129">
        <v>139081.87450424</v>
      </c>
      <c r="F24" s="127">
        <v>8358.770075639986</v>
      </c>
      <c r="G24" s="241"/>
      <c r="H24" s="129">
        <v>7.1169343873927575</v>
      </c>
      <c r="I24" s="125">
        <v>9596.824940199978</v>
      </c>
      <c r="J24" s="126"/>
      <c r="K24" s="130">
        <v>7.411531271379429</v>
      </c>
    </row>
    <row r="25" spans="1:11" ht="16.5" customHeight="1">
      <c r="A25" s="188" t="s">
        <v>549</v>
      </c>
      <c r="B25" s="124">
        <v>58425.39876097281</v>
      </c>
      <c r="C25" s="124">
        <v>70260.56036463713</v>
      </c>
      <c r="D25" s="124">
        <v>68466.47765642044</v>
      </c>
      <c r="E25" s="129">
        <v>85204.10294187476</v>
      </c>
      <c r="F25" s="127">
        <v>11835.161603664325</v>
      </c>
      <c r="G25" s="241"/>
      <c r="H25" s="129">
        <v>20.256877752916623</v>
      </c>
      <c r="I25" s="125">
        <v>16737.625285454327</v>
      </c>
      <c r="J25" s="126"/>
      <c r="K25" s="130">
        <v>24.44645300645864</v>
      </c>
    </row>
    <row r="26" spans="1:11" ht="16.5" customHeight="1">
      <c r="A26" s="188" t="s">
        <v>550</v>
      </c>
      <c r="B26" s="124">
        <v>117305.64366128076</v>
      </c>
      <c r="C26" s="124">
        <v>143911.53999275115</v>
      </c>
      <c r="D26" s="124">
        <v>150720.5867510099</v>
      </c>
      <c r="E26" s="129">
        <v>162045.86887109122</v>
      </c>
      <c r="F26" s="127">
        <v>26605.896331470387</v>
      </c>
      <c r="G26" s="241"/>
      <c r="H26" s="129">
        <v>22.680832312121936</v>
      </c>
      <c r="I26" s="125">
        <v>11325.282120081334</v>
      </c>
      <c r="J26" s="126"/>
      <c r="K26" s="130">
        <v>7.514091050342497</v>
      </c>
    </row>
    <row r="27" spans="1:11" ht="16.5" customHeight="1">
      <c r="A27" s="189" t="s">
        <v>551</v>
      </c>
      <c r="B27" s="262">
        <v>1486982.1938436513</v>
      </c>
      <c r="C27" s="262">
        <v>1647953.2590659657</v>
      </c>
      <c r="D27" s="262">
        <v>1757378.7231712842</v>
      </c>
      <c r="E27" s="263">
        <v>1901997.8989993357</v>
      </c>
      <c r="F27" s="264">
        <v>160971.06522231433</v>
      </c>
      <c r="G27" s="265"/>
      <c r="H27" s="263">
        <v>10.82535257575785</v>
      </c>
      <c r="I27" s="266">
        <v>144619.17582805152</v>
      </c>
      <c r="J27" s="267"/>
      <c r="K27" s="268">
        <v>8.229254964864856</v>
      </c>
    </row>
    <row r="28" spans="1:11" ht="16.5" customHeight="1">
      <c r="A28" s="113" t="s">
        <v>552</v>
      </c>
      <c r="B28" s="114">
        <v>230696.75456026205</v>
      </c>
      <c r="C28" s="114">
        <v>237450.04177394224</v>
      </c>
      <c r="D28" s="114">
        <v>286916.3921421314</v>
      </c>
      <c r="E28" s="119">
        <v>257350.32041621397</v>
      </c>
      <c r="F28" s="117">
        <v>6753.287213680189</v>
      </c>
      <c r="G28" s="239"/>
      <c r="H28" s="119">
        <v>2.927343831322131</v>
      </c>
      <c r="I28" s="115">
        <v>-29566.071725917427</v>
      </c>
      <c r="J28" s="116"/>
      <c r="K28" s="121">
        <v>-10.304769101958843</v>
      </c>
    </row>
    <row r="29" spans="1:11" ht="16.5" customHeight="1">
      <c r="A29" s="123" t="s">
        <v>553</v>
      </c>
      <c r="B29" s="124">
        <v>34872.066018842</v>
      </c>
      <c r="C29" s="124">
        <v>31046.646240888997</v>
      </c>
      <c r="D29" s="124">
        <v>41129.87280457899</v>
      </c>
      <c r="E29" s="129">
        <v>38557.844787749</v>
      </c>
      <c r="F29" s="127">
        <v>-3825.419777953004</v>
      </c>
      <c r="G29" s="241"/>
      <c r="H29" s="129">
        <v>-10.96986847835761</v>
      </c>
      <c r="I29" s="125">
        <v>-2572.028016829987</v>
      </c>
      <c r="J29" s="126"/>
      <c r="K29" s="130">
        <v>-6.253430515213368</v>
      </c>
    </row>
    <row r="30" spans="1:11" ht="16.5" customHeight="1">
      <c r="A30" s="123" t="s">
        <v>765</v>
      </c>
      <c r="B30" s="124">
        <v>117729.82158840002</v>
      </c>
      <c r="C30" s="124">
        <v>105913.29807053</v>
      </c>
      <c r="D30" s="124">
        <v>156213.95132914</v>
      </c>
      <c r="E30" s="129">
        <v>110232.73144104001</v>
      </c>
      <c r="F30" s="127">
        <v>-11816.523517870024</v>
      </c>
      <c r="G30" s="241"/>
      <c r="H30" s="129">
        <v>-10.036984137445012</v>
      </c>
      <c r="I30" s="125">
        <v>-45981.21988809998</v>
      </c>
      <c r="J30" s="126"/>
      <c r="K30" s="130">
        <v>-29.43477166851658</v>
      </c>
    </row>
    <row r="31" spans="1:11" ht="16.5" customHeight="1">
      <c r="A31" s="123" t="s">
        <v>554</v>
      </c>
      <c r="B31" s="124">
        <v>852.0615380589996</v>
      </c>
      <c r="C31" s="124">
        <v>964.2832155877502</v>
      </c>
      <c r="D31" s="124">
        <v>788.6985832094999</v>
      </c>
      <c r="E31" s="129">
        <v>1558.4339210095</v>
      </c>
      <c r="F31" s="127">
        <v>112.22167752875055</v>
      </c>
      <c r="G31" s="241"/>
      <c r="H31" s="129">
        <v>13.170607111828106</v>
      </c>
      <c r="I31" s="125">
        <v>769.7353378</v>
      </c>
      <c r="J31" s="126"/>
      <c r="K31" s="130">
        <v>97.59562831565746</v>
      </c>
    </row>
    <row r="32" spans="1:11" ht="16.5" customHeight="1">
      <c r="A32" s="123" t="s">
        <v>555</v>
      </c>
      <c r="B32" s="125">
        <v>77062.17386891104</v>
      </c>
      <c r="C32" s="125">
        <v>98854.75029935547</v>
      </c>
      <c r="D32" s="125">
        <v>88693.80612722292</v>
      </c>
      <c r="E32" s="126">
        <v>105841.10069469541</v>
      </c>
      <c r="F32" s="127">
        <v>21792.57643044443</v>
      </c>
      <c r="G32" s="241"/>
      <c r="H32" s="129">
        <v>28.27921318118453</v>
      </c>
      <c r="I32" s="125">
        <v>17147.29456747249</v>
      </c>
      <c r="J32" s="126"/>
      <c r="K32" s="130">
        <v>19.33313645698811</v>
      </c>
    </row>
    <row r="33" spans="1:11" ht="16.5" customHeight="1">
      <c r="A33" s="123" t="s">
        <v>556</v>
      </c>
      <c r="B33" s="124">
        <v>180.63154604999997</v>
      </c>
      <c r="C33" s="124">
        <v>671.0639475800001</v>
      </c>
      <c r="D33" s="124">
        <v>90.06329798</v>
      </c>
      <c r="E33" s="129">
        <v>1160.2095717199998</v>
      </c>
      <c r="F33" s="127">
        <v>490.4324015300001</v>
      </c>
      <c r="G33" s="241"/>
      <c r="H33" s="129">
        <v>271.5098288502969</v>
      </c>
      <c r="I33" s="125">
        <v>1070.1462737399997</v>
      </c>
      <c r="J33" s="126"/>
      <c r="K33" s="130">
        <v>1188.215730205264</v>
      </c>
    </row>
    <row r="34" spans="1:11" ht="16.5" customHeight="1">
      <c r="A34" s="180" t="s">
        <v>557</v>
      </c>
      <c r="B34" s="114">
        <v>1147854.3727136806</v>
      </c>
      <c r="C34" s="114">
        <v>1259309.8006455642</v>
      </c>
      <c r="D34" s="114">
        <v>1313333.350838007</v>
      </c>
      <c r="E34" s="119">
        <v>1455932.521588834</v>
      </c>
      <c r="F34" s="117">
        <v>111455.4279318836</v>
      </c>
      <c r="G34" s="239"/>
      <c r="H34" s="119">
        <v>9.709892699052766</v>
      </c>
      <c r="I34" s="115">
        <v>142599.17075082706</v>
      </c>
      <c r="J34" s="116"/>
      <c r="K34" s="121">
        <v>10.85780473478709</v>
      </c>
    </row>
    <row r="35" spans="1:11" ht="16.5" customHeight="1">
      <c r="A35" s="123" t="s">
        <v>558</v>
      </c>
      <c r="B35" s="124">
        <v>152256.024</v>
      </c>
      <c r="C35" s="124">
        <v>148007.7</v>
      </c>
      <c r="D35" s="124">
        <v>142157.69999999998</v>
      </c>
      <c r="E35" s="129">
        <v>130231.35</v>
      </c>
      <c r="F35" s="127">
        <v>-4248.323999999993</v>
      </c>
      <c r="G35" s="241"/>
      <c r="H35" s="129">
        <v>-2.7902501906919577</v>
      </c>
      <c r="I35" s="125">
        <v>-11926.349999999977</v>
      </c>
      <c r="J35" s="126"/>
      <c r="K35" s="130">
        <v>-8.389520933442212</v>
      </c>
    </row>
    <row r="36" spans="1:11" ht="16.5" customHeight="1">
      <c r="A36" s="123" t="s">
        <v>559</v>
      </c>
      <c r="B36" s="124">
        <v>11358.098520938094</v>
      </c>
      <c r="C36" s="124">
        <v>11617.45034319</v>
      </c>
      <c r="D36" s="124">
        <v>10386.33065354</v>
      </c>
      <c r="E36" s="129">
        <v>10306.846498930001</v>
      </c>
      <c r="F36" s="127">
        <v>259.3518222519051</v>
      </c>
      <c r="G36" s="241"/>
      <c r="H36" s="129">
        <v>2.283408809791558</v>
      </c>
      <c r="I36" s="125">
        <v>-79.48415460999968</v>
      </c>
      <c r="J36" s="126"/>
      <c r="K36" s="130">
        <v>-0.7652765664927957</v>
      </c>
    </row>
    <row r="37" spans="1:11" ht="16.5" customHeight="1">
      <c r="A37" s="131" t="s">
        <v>560</v>
      </c>
      <c r="B37" s="124">
        <v>13412.977248478774</v>
      </c>
      <c r="C37" s="124">
        <v>19989.305323923854</v>
      </c>
      <c r="D37" s="124">
        <v>10566.5361392257</v>
      </c>
      <c r="E37" s="129">
        <v>21124.818103557798</v>
      </c>
      <c r="F37" s="127">
        <v>6576.328075445081</v>
      </c>
      <c r="G37" s="241"/>
      <c r="H37" s="129">
        <v>49.02959241350336</v>
      </c>
      <c r="I37" s="125">
        <v>10558.281964332098</v>
      </c>
      <c r="J37" s="126"/>
      <c r="K37" s="130">
        <v>99.92188381523667</v>
      </c>
    </row>
    <row r="38" spans="1:11" ht="16.5" customHeight="1">
      <c r="A38" s="190" t="s">
        <v>561</v>
      </c>
      <c r="B38" s="124">
        <v>1083.5204343599999</v>
      </c>
      <c r="C38" s="124">
        <v>1088.7</v>
      </c>
      <c r="D38" s="124">
        <v>996.6286769799999</v>
      </c>
      <c r="E38" s="269">
        <v>882.5902750800001</v>
      </c>
      <c r="F38" s="127">
        <v>5.179565640000192</v>
      </c>
      <c r="G38" s="241"/>
      <c r="H38" s="129">
        <v>0.47803119126771165</v>
      </c>
      <c r="I38" s="125">
        <v>-114.03840189999983</v>
      </c>
      <c r="J38" s="126"/>
      <c r="K38" s="130">
        <v>-11.44241627138011</v>
      </c>
    </row>
    <row r="39" spans="1:11" ht="16.5" customHeight="1">
      <c r="A39" s="190" t="s">
        <v>562</v>
      </c>
      <c r="B39" s="124">
        <v>12329.456814118774</v>
      </c>
      <c r="C39" s="124">
        <v>18900.605323923854</v>
      </c>
      <c r="D39" s="124">
        <v>9569.907462245701</v>
      </c>
      <c r="E39" s="129">
        <v>20242.227828477797</v>
      </c>
      <c r="F39" s="127">
        <v>6571.14850980508</v>
      </c>
      <c r="G39" s="241"/>
      <c r="H39" s="129">
        <v>53.2963342089839</v>
      </c>
      <c r="I39" s="125">
        <v>10672.320366232096</v>
      </c>
      <c r="J39" s="126"/>
      <c r="K39" s="130">
        <v>111.51957747068641</v>
      </c>
    </row>
    <row r="40" spans="1:11" ht="16.5" customHeight="1">
      <c r="A40" s="123" t="s">
        <v>563</v>
      </c>
      <c r="B40" s="124">
        <v>968439.0776656836</v>
      </c>
      <c r="C40" s="124">
        <v>1076519.1322899996</v>
      </c>
      <c r="D40" s="124">
        <v>1146699.2038779212</v>
      </c>
      <c r="E40" s="129">
        <v>1288990.2067134304</v>
      </c>
      <c r="F40" s="127">
        <v>108080.05462431605</v>
      </c>
      <c r="G40" s="241"/>
      <c r="H40" s="129">
        <v>11.160232699906244</v>
      </c>
      <c r="I40" s="125">
        <v>142291.00283550913</v>
      </c>
      <c r="J40" s="126"/>
      <c r="K40" s="130">
        <v>12.408746980403205</v>
      </c>
    </row>
    <row r="41" spans="1:11" ht="16.5" customHeight="1">
      <c r="A41" s="131" t="s">
        <v>564</v>
      </c>
      <c r="B41" s="124">
        <v>941182.1099787491</v>
      </c>
      <c r="C41" s="124">
        <v>1044990.0085876419</v>
      </c>
      <c r="D41" s="124">
        <v>1117321.0223590338</v>
      </c>
      <c r="E41" s="129">
        <v>1249720.8361506995</v>
      </c>
      <c r="F41" s="127">
        <v>103807.8986088928</v>
      </c>
      <c r="G41" s="241"/>
      <c r="H41" s="129">
        <v>11.029523139919933</v>
      </c>
      <c r="I41" s="125">
        <v>132399.8137916657</v>
      </c>
      <c r="J41" s="126"/>
      <c r="K41" s="130">
        <v>11.849755902034847</v>
      </c>
    </row>
    <row r="42" spans="1:11" ht="16.5" customHeight="1">
      <c r="A42" s="131" t="s">
        <v>565</v>
      </c>
      <c r="B42" s="124">
        <v>27256.96768693456</v>
      </c>
      <c r="C42" s="124">
        <v>31529.12370235777</v>
      </c>
      <c r="D42" s="124">
        <v>29378.181518887475</v>
      </c>
      <c r="E42" s="129">
        <v>39269.37056273078</v>
      </c>
      <c r="F42" s="127">
        <v>4272.15601542321</v>
      </c>
      <c r="G42" s="241"/>
      <c r="H42" s="129">
        <v>15.673629086301624</v>
      </c>
      <c r="I42" s="125">
        <v>9891.189043843304</v>
      </c>
      <c r="J42" s="126"/>
      <c r="K42" s="130">
        <v>33.668486381582795</v>
      </c>
    </row>
    <row r="43" spans="1:11" ht="16.5" customHeight="1">
      <c r="A43" s="142" t="s">
        <v>566</v>
      </c>
      <c r="B43" s="270">
        <v>2388.19527858</v>
      </c>
      <c r="C43" s="270">
        <v>3176.21268845075</v>
      </c>
      <c r="D43" s="270">
        <v>3523.58016732</v>
      </c>
      <c r="E43" s="146">
        <v>5279.30027291565</v>
      </c>
      <c r="F43" s="145">
        <v>788.0174098707503</v>
      </c>
      <c r="G43" s="271"/>
      <c r="H43" s="146">
        <v>32.99635573935556</v>
      </c>
      <c r="I43" s="143">
        <v>1755.7201055956498</v>
      </c>
      <c r="J43" s="144"/>
      <c r="K43" s="147">
        <v>49.82773265326422</v>
      </c>
    </row>
    <row r="44" spans="1:11" s="122" customFormat="1" ht="16.5" customHeight="1" thickBot="1">
      <c r="A44" s="191" t="s">
        <v>515</v>
      </c>
      <c r="B44" s="149">
        <v>108431.08036682903</v>
      </c>
      <c r="C44" s="150">
        <v>151193.4246772229</v>
      </c>
      <c r="D44" s="149">
        <v>157128.9695125641</v>
      </c>
      <c r="E44" s="153">
        <v>188715.05827046203</v>
      </c>
      <c r="F44" s="152">
        <v>42762.34431039388</v>
      </c>
      <c r="G44" s="249"/>
      <c r="H44" s="153">
        <v>39.437349665544446</v>
      </c>
      <c r="I44" s="150">
        <v>31586.08875789793</v>
      </c>
      <c r="J44" s="151"/>
      <c r="K44" s="154">
        <v>20.10201483270868</v>
      </c>
    </row>
    <row r="45" spans="1:1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</sheetData>
  <sheetProtection/>
  <mergeCells count="5">
    <mergeCell ref="A1:K1"/>
    <mergeCell ref="A2:K2"/>
    <mergeCell ref="I3:K3"/>
    <mergeCell ref="F4:K4"/>
    <mergeCell ref="F5:H5"/>
  </mergeCells>
  <printOptions/>
  <pageMargins left="0.86" right="0.47" top="1" bottom="1" header="0.5" footer="0.5"/>
  <pageSetup fitToHeight="1" fitToWidth="1" horizontalDpi="1200" verticalDpi="12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41.140625" style="11" bestFit="1" customWidth="1"/>
    <col min="4" max="4" width="15.140625" style="11" customWidth="1"/>
    <col min="5" max="7" width="11.7109375" style="11" customWidth="1"/>
    <col min="8" max="8" width="11.00390625" style="11" customWidth="1"/>
    <col min="9" max="16384" width="9.140625" style="11" customWidth="1"/>
  </cols>
  <sheetData>
    <row r="1" spans="2:8" ht="12.75">
      <c r="B1" s="1776" t="s">
        <v>1084</v>
      </c>
      <c r="C1" s="1776"/>
      <c r="D1" s="1776"/>
      <c r="E1" s="1776"/>
      <c r="F1" s="1776"/>
      <c r="G1" s="1776"/>
      <c r="H1" s="1776"/>
    </row>
    <row r="2" spans="2:8" ht="15" customHeight="1">
      <c r="B2" s="1956" t="s">
        <v>1083</v>
      </c>
      <c r="C2" s="1956"/>
      <c r="D2" s="1956"/>
      <c r="E2" s="1956"/>
      <c r="F2" s="1956"/>
      <c r="G2" s="1956"/>
      <c r="H2" s="1956"/>
    </row>
    <row r="3" spans="2:8" ht="15" customHeight="1" thickBot="1">
      <c r="B3" s="1957" t="s">
        <v>434</v>
      </c>
      <c r="C3" s="1957"/>
      <c r="D3" s="1957"/>
      <c r="E3" s="1957"/>
      <c r="F3" s="1957"/>
      <c r="G3" s="1957"/>
      <c r="H3" s="1957"/>
    </row>
    <row r="4" spans="2:8" ht="15" customHeight="1" thickTop="1">
      <c r="B4" s="794"/>
      <c r="C4" s="793"/>
      <c r="D4" s="1958" t="s">
        <v>880</v>
      </c>
      <c r="E4" s="1958"/>
      <c r="F4" s="1958"/>
      <c r="G4" s="1959" t="s">
        <v>64</v>
      </c>
      <c r="H4" s="1960"/>
    </row>
    <row r="5" spans="2:8" ht="15" customHeight="1">
      <c r="B5" s="792"/>
      <c r="C5" s="791"/>
      <c r="D5" s="790" t="s">
        <v>61</v>
      </c>
      <c r="E5" s="790" t="s">
        <v>914</v>
      </c>
      <c r="F5" s="790" t="s">
        <v>974</v>
      </c>
      <c r="G5" s="766" t="s">
        <v>62</v>
      </c>
      <c r="H5" s="764" t="s">
        <v>63</v>
      </c>
    </row>
    <row r="6" spans="2:8" ht="15" customHeight="1">
      <c r="B6" s="762"/>
      <c r="C6" s="761" t="s">
        <v>995</v>
      </c>
      <c r="D6" s="760">
        <v>31899.996664000006</v>
      </c>
      <c r="E6" s="760">
        <v>36341.037451000004</v>
      </c>
      <c r="F6" s="760">
        <v>48952.474405999994</v>
      </c>
      <c r="G6" s="789">
        <v>13.921759408871125</v>
      </c>
      <c r="H6" s="749">
        <v>34.70301851454977</v>
      </c>
    </row>
    <row r="7" spans="2:8" ht="15" customHeight="1">
      <c r="B7" s="759">
        <v>1</v>
      </c>
      <c r="C7" s="758" t="s">
        <v>1082</v>
      </c>
      <c r="D7" s="757">
        <v>379.574713</v>
      </c>
      <c r="E7" s="757">
        <v>714.0473270000001</v>
      </c>
      <c r="F7" s="757">
        <v>1018.9514190000001</v>
      </c>
      <c r="G7" s="788">
        <v>88.11772822179546</v>
      </c>
      <c r="H7" s="755">
        <v>42.70082394692585</v>
      </c>
    </row>
    <row r="8" spans="2:8" ht="15" customHeight="1">
      <c r="B8" s="759">
        <v>2</v>
      </c>
      <c r="C8" s="758" t="s">
        <v>1081</v>
      </c>
      <c r="D8" s="757">
        <v>302.60097499999995</v>
      </c>
      <c r="E8" s="757">
        <v>313.465688</v>
      </c>
      <c r="F8" s="757">
        <v>412.85759700000006</v>
      </c>
      <c r="G8" s="788">
        <v>3.590442165627536</v>
      </c>
      <c r="H8" s="755">
        <v>31.70742853361358</v>
      </c>
    </row>
    <row r="9" spans="2:8" ht="15" customHeight="1">
      <c r="B9" s="759">
        <v>3</v>
      </c>
      <c r="C9" s="758" t="s">
        <v>1080</v>
      </c>
      <c r="D9" s="757">
        <v>242.85666</v>
      </c>
      <c r="E9" s="757">
        <v>170.591703</v>
      </c>
      <c r="F9" s="757">
        <v>399.04337599999997</v>
      </c>
      <c r="G9" s="788">
        <v>-29.75621792706859</v>
      </c>
      <c r="H9" s="755">
        <v>133.9172239812859</v>
      </c>
    </row>
    <row r="10" spans="2:8" ht="15" customHeight="1">
      <c r="B10" s="759">
        <v>4</v>
      </c>
      <c r="C10" s="758" t="s">
        <v>1079</v>
      </c>
      <c r="D10" s="757">
        <v>618.2077270000001</v>
      </c>
      <c r="E10" s="757">
        <v>619.6912780000001</v>
      </c>
      <c r="F10" s="757">
        <v>797.1941330000001</v>
      </c>
      <c r="G10" s="788">
        <v>0.23997613345909485</v>
      </c>
      <c r="H10" s="755">
        <v>28.643755576627626</v>
      </c>
    </row>
    <row r="11" spans="2:8" ht="15" customHeight="1">
      <c r="B11" s="759">
        <v>5</v>
      </c>
      <c r="C11" s="758" t="s">
        <v>1039</v>
      </c>
      <c r="D11" s="757">
        <v>2343.7723690000003</v>
      </c>
      <c r="E11" s="757">
        <v>3089.2618879999995</v>
      </c>
      <c r="F11" s="757">
        <v>4884.67741</v>
      </c>
      <c r="G11" s="788">
        <v>31.807249238887124</v>
      </c>
      <c r="H11" s="755">
        <v>58.11794490373751</v>
      </c>
    </row>
    <row r="12" spans="2:8" ht="15" customHeight="1">
      <c r="B12" s="759">
        <v>6</v>
      </c>
      <c r="C12" s="758" t="s">
        <v>1078</v>
      </c>
      <c r="D12" s="757">
        <v>155.009048</v>
      </c>
      <c r="E12" s="757">
        <v>191.44240100000002</v>
      </c>
      <c r="F12" s="757">
        <v>207.761233</v>
      </c>
      <c r="G12" s="788">
        <v>23.504017004220316</v>
      </c>
      <c r="H12" s="755">
        <v>8.52414716633227</v>
      </c>
    </row>
    <row r="13" spans="2:8" ht="15" customHeight="1">
      <c r="B13" s="759">
        <v>7</v>
      </c>
      <c r="C13" s="758" t="s">
        <v>1033</v>
      </c>
      <c r="D13" s="757">
        <v>105.06043500000001</v>
      </c>
      <c r="E13" s="757">
        <v>93.326096</v>
      </c>
      <c r="F13" s="757">
        <v>147.94137999999998</v>
      </c>
      <c r="G13" s="788">
        <v>-11.16913231893625</v>
      </c>
      <c r="H13" s="755">
        <v>58.520913593128284</v>
      </c>
    </row>
    <row r="14" spans="2:8" ht="15" customHeight="1">
      <c r="B14" s="759">
        <v>8</v>
      </c>
      <c r="C14" s="758" t="s">
        <v>1077</v>
      </c>
      <c r="D14" s="757">
        <v>3902.5446039999997</v>
      </c>
      <c r="E14" s="757">
        <v>4315.471816</v>
      </c>
      <c r="F14" s="757">
        <v>5651.657592</v>
      </c>
      <c r="G14" s="788">
        <v>10.580973541641555</v>
      </c>
      <c r="H14" s="755">
        <v>30.96268109192536</v>
      </c>
    </row>
    <row r="15" spans="2:8" ht="15" customHeight="1">
      <c r="B15" s="759">
        <v>9</v>
      </c>
      <c r="C15" s="758" t="s">
        <v>1076</v>
      </c>
      <c r="D15" s="757">
        <v>92.48319699999999</v>
      </c>
      <c r="E15" s="757">
        <v>142.242483</v>
      </c>
      <c r="F15" s="757">
        <v>168.97137700000002</v>
      </c>
      <c r="G15" s="788">
        <v>53.803596344101294</v>
      </c>
      <c r="H15" s="755">
        <v>18.791076643396337</v>
      </c>
    </row>
    <row r="16" spans="2:8" ht="15" customHeight="1">
      <c r="B16" s="759">
        <v>10</v>
      </c>
      <c r="C16" s="758" t="s">
        <v>1075</v>
      </c>
      <c r="D16" s="757">
        <v>63.984353999999996</v>
      </c>
      <c r="E16" s="757">
        <v>253.39405899999997</v>
      </c>
      <c r="F16" s="757">
        <v>359.91200000000003</v>
      </c>
      <c r="G16" s="788">
        <v>296.02503293226965</v>
      </c>
      <c r="H16" s="755">
        <v>42.03647923726581</v>
      </c>
    </row>
    <row r="17" spans="2:8" ht="15" customHeight="1">
      <c r="B17" s="759">
        <v>11</v>
      </c>
      <c r="C17" s="758" t="s">
        <v>958</v>
      </c>
      <c r="D17" s="757">
        <v>313.097963</v>
      </c>
      <c r="E17" s="757">
        <v>0</v>
      </c>
      <c r="F17" s="757">
        <v>0</v>
      </c>
      <c r="G17" s="788">
        <v>-100</v>
      </c>
      <c r="H17" s="755" t="s">
        <v>382</v>
      </c>
    </row>
    <row r="18" spans="2:8" ht="15" customHeight="1">
      <c r="B18" s="759">
        <v>12</v>
      </c>
      <c r="C18" s="758" t="s">
        <v>1074</v>
      </c>
      <c r="D18" s="757">
        <v>325.67910400000005</v>
      </c>
      <c r="E18" s="757">
        <v>344.823374</v>
      </c>
      <c r="F18" s="757">
        <v>646.377398</v>
      </c>
      <c r="G18" s="788">
        <v>5.878261689150293</v>
      </c>
      <c r="H18" s="755">
        <v>87.45173521792637</v>
      </c>
    </row>
    <row r="19" spans="2:8" ht="15" customHeight="1">
      <c r="B19" s="759">
        <v>13</v>
      </c>
      <c r="C19" s="758" t="s">
        <v>1073</v>
      </c>
      <c r="D19" s="757">
        <v>409.234732</v>
      </c>
      <c r="E19" s="757">
        <v>461.473667</v>
      </c>
      <c r="F19" s="757">
        <v>1361.1082869999998</v>
      </c>
      <c r="G19" s="788">
        <v>12.765029679836658</v>
      </c>
      <c r="H19" s="755">
        <v>194.9482027541129</v>
      </c>
    </row>
    <row r="20" spans="2:8" ht="15" customHeight="1">
      <c r="B20" s="759">
        <v>14</v>
      </c>
      <c r="C20" s="758" t="s">
        <v>1024</v>
      </c>
      <c r="D20" s="757">
        <v>313.90690400000005</v>
      </c>
      <c r="E20" s="757">
        <v>257.962292</v>
      </c>
      <c r="F20" s="757">
        <v>276.840733</v>
      </c>
      <c r="G20" s="788">
        <v>-17.82203936489401</v>
      </c>
      <c r="H20" s="755">
        <v>7.3182947994585135</v>
      </c>
    </row>
    <row r="21" spans="2:8" ht="15" customHeight="1">
      <c r="B21" s="759">
        <v>15</v>
      </c>
      <c r="C21" s="758" t="s">
        <v>1072</v>
      </c>
      <c r="D21" s="757">
        <v>340.74607399999996</v>
      </c>
      <c r="E21" s="757">
        <v>485.511042</v>
      </c>
      <c r="F21" s="757">
        <v>460.48186100000004</v>
      </c>
      <c r="G21" s="788">
        <v>42.48470607470597</v>
      </c>
      <c r="H21" s="755">
        <v>-5.155223843498064</v>
      </c>
    </row>
    <row r="22" spans="2:8" ht="15" customHeight="1">
      <c r="B22" s="759">
        <v>16</v>
      </c>
      <c r="C22" s="758" t="s">
        <v>1071</v>
      </c>
      <c r="D22" s="757">
        <v>358.35120799999993</v>
      </c>
      <c r="E22" s="757">
        <v>414.393808</v>
      </c>
      <c r="F22" s="757">
        <v>558.909594</v>
      </c>
      <c r="G22" s="788">
        <v>15.639015231113731</v>
      </c>
      <c r="H22" s="755">
        <v>34.8740215732181</v>
      </c>
    </row>
    <row r="23" spans="2:8" ht="15" customHeight="1">
      <c r="B23" s="759">
        <v>17</v>
      </c>
      <c r="C23" s="758" t="s">
        <v>1070</v>
      </c>
      <c r="D23" s="757">
        <v>3118.6277779999996</v>
      </c>
      <c r="E23" s="757">
        <v>3128.7703290000004</v>
      </c>
      <c r="F23" s="757">
        <v>6456.582790999999</v>
      </c>
      <c r="G23" s="788">
        <v>0.325224801483202</v>
      </c>
      <c r="H23" s="755">
        <v>106.36167286409977</v>
      </c>
    </row>
    <row r="24" spans="2:8" ht="15" customHeight="1">
      <c r="B24" s="759">
        <v>18</v>
      </c>
      <c r="C24" s="758" t="s">
        <v>1069</v>
      </c>
      <c r="D24" s="757">
        <v>152.77823700000002</v>
      </c>
      <c r="E24" s="757">
        <v>195.98743199999998</v>
      </c>
      <c r="F24" s="757">
        <v>304.98669600000005</v>
      </c>
      <c r="G24" s="788">
        <v>28.282297170375102</v>
      </c>
      <c r="H24" s="755">
        <v>55.61543558568596</v>
      </c>
    </row>
    <row r="25" spans="2:8" ht="15" customHeight="1">
      <c r="B25" s="759">
        <v>19</v>
      </c>
      <c r="C25" s="758" t="s">
        <v>1068</v>
      </c>
      <c r="D25" s="757">
        <v>194.786905</v>
      </c>
      <c r="E25" s="757">
        <v>119.794173</v>
      </c>
      <c r="F25" s="757">
        <v>209.084907</v>
      </c>
      <c r="G25" s="788">
        <v>-38.499883757586275</v>
      </c>
      <c r="H25" s="755">
        <v>74.53679236969228</v>
      </c>
    </row>
    <row r="26" spans="2:8" ht="15" customHeight="1">
      <c r="B26" s="759">
        <v>20</v>
      </c>
      <c r="C26" s="758" t="s">
        <v>1019</v>
      </c>
      <c r="D26" s="757">
        <v>2639.9219519999992</v>
      </c>
      <c r="E26" s="757">
        <v>80.867418</v>
      </c>
      <c r="F26" s="757">
        <v>365.952358</v>
      </c>
      <c r="G26" s="788">
        <v>-96.93674966645378</v>
      </c>
      <c r="H26" s="755">
        <v>352.5337485116689</v>
      </c>
    </row>
    <row r="27" spans="2:8" ht="15" customHeight="1">
      <c r="B27" s="759">
        <v>21</v>
      </c>
      <c r="C27" s="758" t="s">
        <v>1067</v>
      </c>
      <c r="D27" s="757">
        <v>137.200594</v>
      </c>
      <c r="E27" s="757">
        <v>144.348732</v>
      </c>
      <c r="F27" s="757">
        <v>287.99280300000004</v>
      </c>
      <c r="G27" s="788">
        <v>5.209990563160403</v>
      </c>
      <c r="H27" s="755">
        <v>99.51183429862064</v>
      </c>
    </row>
    <row r="28" spans="2:8" ht="15" customHeight="1">
      <c r="B28" s="759">
        <v>22</v>
      </c>
      <c r="C28" s="758" t="s">
        <v>1066</v>
      </c>
      <c r="D28" s="757">
        <v>0</v>
      </c>
      <c r="E28" s="757">
        <v>97.732137</v>
      </c>
      <c r="F28" s="757">
        <v>39.080847000000006</v>
      </c>
      <c r="G28" s="788" t="s">
        <v>382</v>
      </c>
      <c r="H28" s="755">
        <v>-60.01228643961811</v>
      </c>
    </row>
    <row r="29" spans="2:8" ht="15" customHeight="1">
      <c r="B29" s="759">
        <v>23</v>
      </c>
      <c r="C29" s="758" t="s">
        <v>1065</v>
      </c>
      <c r="D29" s="757">
        <v>248.19431399999996</v>
      </c>
      <c r="E29" s="757">
        <v>948.6165570000001</v>
      </c>
      <c r="F29" s="757">
        <v>1094.526095</v>
      </c>
      <c r="G29" s="788">
        <v>282.20720761556214</v>
      </c>
      <c r="H29" s="755">
        <v>15.381297840872477</v>
      </c>
    </row>
    <row r="30" spans="2:8" ht="15" customHeight="1">
      <c r="B30" s="759">
        <v>24</v>
      </c>
      <c r="C30" s="758" t="s">
        <v>1064</v>
      </c>
      <c r="D30" s="757">
        <v>249.125822</v>
      </c>
      <c r="E30" s="757">
        <v>348.54927100000003</v>
      </c>
      <c r="F30" s="757">
        <v>396.817065</v>
      </c>
      <c r="G30" s="788">
        <v>39.908929633155424</v>
      </c>
      <c r="H30" s="755">
        <v>13.84819823651273</v>
      </c>
    </row>
    <row r="31" spans="2:8" ht="15" customHeight="1">
      <c r="B31" s="759">
        <v>25</v>
      </c>
      <c r="C31" s="758" t="s">
        <v>987</v>
      </c>
      <c r="D31" s="757">
        <v>3318.318225</v>
      </c>
      <c r="E31" s="757">
        <v>4562.975415999999</v>
      </c>
      <c r="F31" s="757">
        <v>3427.2375599999996</v>
      </c>
      <c r="G31" s="788">
        <v>37.508674774553896</v>
      </c>
      <c r="H31" s="755">
        <v>-24.890290927659905</v>
      </c>
    </row>
    <row r="32" spans="2:8" ht="15" customHeight="1">
      <c r="B32" s="759">
        <v>26</v>
      </c>
      <c r="C32" s="758" t="s">
        <v>1063</v>
      </c>
      <c r="D32" s="757">
        <v>28.001502000000002</v>
      </c>
      <c r="E32" s="757">
        <v>33.602638999999996</v>
      </c>
      <c r="F32" s="757">
        <v>30.589669</v>
      </c>
      <c r="G32" s="788">
        <v>20.00298769687423</v>
      </c>
      <c r="H32" s="755">
        <v>-8.966468377677103</v>
      </c>
    </row>
    <row r="33" spans="2:8" ht="15" customHeight="1">
      <c r="B33" s="759">
        <v>27</v>
      </c>
      <c r="C33" s="758" t="s">
        <v>932</v>
      </c>
      <c r="D33" s="757">
        <v>1388.3100200000001</v>
      </c>
      <c r="E33" s="757">
        <v>1514.718451</v>
      </c>
      <c r="F33" s="757">
        <v>1379.0981140000001</v>
      </c>
      <c r="G33" s="788">
        <v>9.105201949057445</v>
      </c>
      <c r="H33" s="755">
        <v>-8.953501352707818</v>
      </c>
    </row>
    <row r="34" spans="2:8" ht="15" customHeight="1">
      <c r="B34" s="759">
        <v>28</v>
      </c>
      <c r="C34" s="758" t="s">
        <v>1062</v>
      </c>
      <c r="D34" s="757">
        <v>75.98948399999999</v>
      </c>
      <c r="E34" s="757">
        <v>180.83328799999998</v>
      </c>
      <c r="F34" s="757">
        <v>129.719423</v>
      </c>
      <c r="G34" s="788">
        <v>137.9714645779145</v>
      </c>
      <c r="H34" s="755">
        <v>-28.265738883208257</v>
      </c>
    </row>
    <row r="35" spans="2:8" ht="15" customHeight="1">
      <c r="B35" s="759">
        <v>29</v>
      </c>
      <c r="C35" s="758" t="s">
        <v>1061</v>
      </c>
      <c r="D35" s="757">
        <v>210.031953</v>
      </c>
      <c r="E35" s="757">
        <v>580.9813230000001</v>
      </c>
      <c r="F35" s="757">
        <v>478.20555100000007</v>
      </c>
      <c r="G35" s="788">
        <v>176.6156838050257</v>
      </c>
      <c r="H35" s="755">
        <v>-17.69003028691165</v>
      </c>
    </row>
    <row r="36" spans="2:8" ht="15" customHeight="1">
      <c r="B36" s="759">
        <v>30</v>
      </c>
      <c r="C36" s="758" t="s">
        <v>1060</v>
      </c>
      <c r="D36" s="757">
        <v>27.358901</v>
      </c>
      <c r="E36" s="757">
        <v>15.703195000000001</v>
      </c>
      <c r="F36" s="757">
        <v>511.129856</v>
      </c>
      <c r="G36" s="788">
        <v>-42.602975901700134</v>
      </c>
      <c r="H36" s="755">
        <v>3154.9417873241714</v>
      </c>
    </row>
    <row r="37" spans="2:8" ht="15" customHeight="1">
      <c r="B37" s="759">
        <v>31</v>
      </c>
      <c r="C37" s="758" t="s">
        <v>1059</v>
      </c>
      <c r="D37" s="757">
        <v>399.49101099999996</v>
      </c>
      <c r="E37" s="757">
        <v>369.318784</v>
      </c>
      <c r="F37" s="757">
        <v>348.310875</v>
      </c>
      <c r="G37" s="788">
        <v>-7.552667311455465</v>
      </c>
      <c r="H37" s="755">
        <v>-5.688286085118264</v>
      </c>
    </row>
    <row r="38" spans="2:8" ht="15" customHeight="1">
      <c r="B38" s="759">
        <v>32</v>
      </c>
      <c r="C38" s="758" t="s">
        <v>1058</v>
      </c>
      <c r="D38" s="757">
        <v>6345.664762</v>
      </c>
      <c r="E38" s="757">
        <v>7642.9788419999995</v>
      </c>
      <c r="F38" s="757">
        <v>10642.504699000001</v>
      </c>
      <c r="G38" s="788">
        <v>20.44410047894047</v>
      </c>
      <c r="H38" s="755">
        <v>39.24550779228758</v>
      </c>
    </row>
    <row r="39" spans="2:8" ht="15" customHeight="1">
      <c r="B39" s="759">
        <v>33</v>
      </c>
      <c r="C39" s="758" t="s">
        <v>1057</v>
      </c>
      <c r="D39" s="757">
        <v>69.225527</v>
      </c>
      <c r="E39" s="757">
        <v>179.35376000000002</v>
      </c>
      <c r="F39" s="757">
        <v>288.29409799999996</v>
      </c>
      <c r="G39" s="788">
        <v>159.08616051416988</v>
      </c>
      <c r="H39" s="755">
        <v>60.74048182764608</v>
      </c>
    </row>
    <row r="40" spans="2:8" ht="15" customHeight="1">
      <c r="B40" s="759">
        <v>34</v>
      </c>
      <c r="C40" s="758" t="s">
        <v>1056</v>
      </c>
      <c r="D40" s="757">
        <v>283.8827289999999</v>
      </c>
      <c r="E40" s="757">
        <v>318.36668999999995</v>
      </c>
      <c r="F40" s="757">
        <v>393.822207</v>
      </c>
      <c r="G40" s="788">
        <v>12.147255707126874</v>
      </c>
      <c r="H40" s="755">
        <v>23.70082027111569</v>
      </c>
    </row>
    <row r="41" spans="2:8" ht="15" customHeight="1">
      <c r="B41" s="759">
        <v>35</v>
      </c>
      <c r="C41" s="758" t="s">
        <v>1055</v>
      </c>
      <c r="D41" s="757">
        <v>442.4111869999999</v>
      </c>
      <c r="E41" s="757">
        <v>788.8201220000001</v>
      </c>
      <c r="F41" s="757">
        <v>892.4367459999999</v>
      </c>
      <c r="G41" s="788">
        <v>78.30022051408935</v>
      </c>
      <c r="H41" s="755">
        <v>13.135646658871593</v>
      </c>
    </row>
    <row r="42" spans="2:8" ht="15" customHeight="1">
      <c r="B42" s="759">
        <v>36</v>
      </c>
      <c r="C42" s="758" t="s">
        <v>1054</v>
      </c>
      <c r="D42" s="757">
        <v>203.848211</v>
      </c>
      <c r="E42" s="757">
        <v>114.187445</v>
      </c>
      <c r="F42" s="757">
        <v>147.620465</v>
      </c>
      <c r="G42" s="788">
        <v>-43.9840828428953</v>
      </c>
      <c r="H42" s="755">
        <v>29.279068289863233</v>
      </c>
    </row>
    <row r="43" spans="2:8" ht="15" customHeight="1">
      <c r="B43" s="759">
        <v>37</v>
      </c>
      <c r="C43" s="758" t="s">
        <v>1053</v>
      </c>
      <c r="D43" s="757">
        <v>1660.04585</v>
      </c>
      <c r="E43" s="757">
        <v>2370.989486</v>
      </c>
      <c r="F43" s="757">
        <v>3049.368818</v>
      </c>
      <c r="G43" s="788">
        <v>42.826746984127</v>
      </c>
      <c r="H43" s="755">
        <v>28.611655007566753</v>
      </c>
    </row>
    <row r="44" spans="2:8" ht="15" customHeight="1">
      <c r="B44" s="759">
        <v>38</v>
      </c>
      <c r="C44" s="758" t="s">
        <v>1052</v>
      </c>
      <c r="D44" s="757">
        <v>153.05656999999997</v>
      </c>
      <c r="E44" s="757">
        <v>305.168797</v>
      </c>
      <c r="F44" s="757">
        <v>182.19123799999997</v>
      </c>
      <c r="G44" s="788">
        <v>99.38301047776</v>
      </c>
      <c r="H44" s="755">
        <v>-40.29820879753968</v>
      </c>
    </row>
    <row r="45" spans="2:8" ht="15" customHeight="1">
      <c r="B45" s="759">
        <v>39</v>
      </c>
      <c r="C45" s="758" t="s">
        <v>1051</v>
      </c>
      <c r="D45" s="757">
        <v>65.38077999999999</v>
      </c>
      <c r="E45" s="757">
        <v>95.893285</v>
      </c>
      <c r="F45" s="757">
        <v>98.34972</v>
      </c>
      <c r="G45" s="788">
        <v>46.668921661687165</v>
      </c>
      <c r="H45" s="755">
        <v>2.5616340080538436</v>
      </c>
    </row>
    <row r="46" spans="2:8" ht="15" customHeight="1">
      <c r="B46" s="759">
        <v>40</v>
      </c>
      <c r="C46" s="758" t="s">
        <v>1050</v>
      </c>
      <c r="D46" s="757">
        <v>221.234283</v>
      </c>
      <c r="E46" s="757">
        <v>335.38095699999997</v>
      </c>
      <c r="F46" s="757">
        <v>445.886415</v>
      </c>
      <c r="G46" s="788">
        <v>51.59538225818281</v>
      </c>
      <c r="H46" s="755">
        <v>32.94923450289994</v>
      </c>
    </row>
    <row r="47" spans="2:8" ht="15" customHeight="1">
      <c r="B47" s="759"/>
      <c r="C47" s="752" t="s">
        <v>1049</v>
      </c>
      <c r="D47" s="751">
        <v>10151.286497999994</v>
      </c>
      <c r="E47" s="751">
        <v>11909.501541999998</v>
      </c>
      <c r="F47" s="751">
        <v>22748.600842999993</v>
      </c>
      <c r="G47" s="787">
        <v>17.320120403915368</v>
      </c>
      <c r="H47" s="786">
        <v>91.01219948437702</v>
      </c>
    </row>
    <row r="48" spans="2:8" ht="15" customHeight="1" thickBot="1">
      <c r="B48" s="785"/>
      <c r="C48" s="784" t="s">
        <v>1048</v>
      </c>
      <c r="D48" s="783">
        <v>42051.283162</v>
      </c>
      <c r="E48" s="783">
        <v>48250.538993</v>
      </c>
      <c r="F48" s="783">
        <v>71701.07524899999</v>
      </c>
      <c r="G48" s="782">
        <v>14.742132379451405</v>
      </c>
      <c r="H48" s="781">
        <v>48.60160476010867</v>
      </c>
    </row>
    <row r="49" spans="2:8" ht="15" customHeight="1" thickTop="1">
      <c r="B49" s="699" t="s">
        <v>917</v>
      </c>
      <c r="C49" s="699"/>
      <c r="D49" s="699"/>
      <c r="E49" s="780"/>
      <c r="F49" s="780"/>
      <c r="G49" s="780"/>
      <c r="H49" s="779"/>
    </row>
    <row r="50" spans="2:8" ht="15" customHeight="1">
      <c r="B50" s="778"/>
      <c r="C50" s="776"/>
      <c r="D50" s="776">
        <f>D47+D6</f>
        <v>42051.283162</v>
      </c>
      <c r="E50" s="777"/>
      <c r="F50" s="777"/>
      <c r="G50" s="777"/>
      <c r="H50" s="754"/>
    </row>
    <row r="51" spans="2:8" ht="15" customHeight="1">
      <c r="B51" s="778"/>
      <c r="C51" s="776"/>
      <c r="D51" s="776"/>
      <c r="E51" s="777"/>
      <c r="F51" s="777"/>
      <c r="G51" s="777"/>
      <c r="H51" s="754"/>
    </row>
    <row r="52" spans="2:8" ht="15" customHeight="1">
      <c r="B52" s="778"/>
      <c r="C52" s="776"/>
      <c r="D52" s="776"/>
      <c r="E52" s="777"/>
      <c r="F52" s="777"/>
      <c r="G52" s="777"/>
      <c r="H52" s="754"/>
    </row>
    <row r="53" spans="2:8" ht="15" customHeight="1">
      <c r="B53" s="778"/>
      <c r="C53" s="776"/>
      <c r="D53" s="776"/>
      <c r="E53" s="777"/>
      <c r="F53" s="777"/>
      <c r="G53" s="777"/>
      <c r="H53" s="754"/>
    </row>
    <row r="54" spans="2:8" ht="15" customHeight="1">
      <c r="B54" s="778"/>
      <c r="C54" s="776"/>
      <c r="D54" s="776"/>
      <c r="E54" s="777"/>
      <c r="F54" s="777"/>
      <c r="G54" s="777"/>
      <c r="H54" s="754"/>
    </row>
    <row r="55" spans="2:8" ht="15" customHeight="1">
      <c r="B55" s="778"/>
      <c r="C55" s="776"/>
      <c r="D55" s="776"/>
      <c r="E55" s="777"/>
      <c r="F55" s="777"/>
      <c r="G55" s="777"/>
      <c r="H55" s="754"/>
    </row>
    <row r="56" spans="2:8" ht="15" customHeight="1">
      <c r="B56" s="776"/>
      <c r="C56" s="775"/>
      <c r="D56" s="775"/>
      <c r="E56" s="774"/>
      <c r="F56" s="774"/>
      <c r="G56" s="774"/>
      <c r="H56" s="743"/>
    </row>
    <row r="57" spans="2:8" ht="15" customHeight="1">
      <c r="B57" s="776"/>
      <c r="C57" s="775"/>
      <c r="D57" s="775"/>
      <c r="E57" s="774"/>
      <c r="F57" s="774"/>
      <c r="G57" s="774"/>
      <c r="H57" s="743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776" t="s">
        <v>1125</v>
      </c>
      <c r="C1" s="1776"/>
      <c r="D1" s="1776"/>
      <c r="E1" s="1776"/>
      <c r="F1" s="1776"/>
      <c r="G1" s="1776"/>
      <c r="H1" s="1776"/>
    </row>
    <row r="2" spans="2:8" ht="15" customHeight="1">
      <c r="B2" s="1961" t="s">
        <v>1124</v>
      </c>
      <c r="C2" s="1961"/>
      <c r="D2" s="1961"/>
      <c r="E2" s="1961"/>
      <c r="F2" s="1961"/>
      <c r="G2" s="1961"/>
      <c r="H2" s="1961"/>
    </row>
    <row r="3" spans="2:8" ht="15" customHeight="1" thickBot="1">
      <c r="B3" s="1962" t="s">
        <v>434</v>
      </c>
      <c r="C3" s="1962"/>
      <c r="D3" s="1962"/>
      <c r="E3" s="1962"/>
      <c r="F3" s="1962"/>
      <c r="G3" s="1962"/>
      <c r="H3" s="1962"/>
    </row>
    <row r="4" spans="2:8" ht="15" customHeight="1" thickTop="1">
      <c r="B4" s="819"/>
      <c r="C4" s="818"/>
      <c r="D4" s="1963" t="s">
        <v>880</v>
      </c>
      <c r="E4" s="1963"/>
      <c r="F4" s="1963"/>
      <c r="G4" s="1964" t="s">
        <v>64</v>
      </c>
      <c r="H4" s="1965"/>
    </row>
    <row r="5" spans="2:8" ht="15" customHeight="1">
      <c r="B5" s="817"/>
      <c r="C5" s="816"/>
      <c r="D5" s="815" t="s">
        <v>61</v>
      </c>
      <c r="E5" s="815" t="s">
        <v>1003</v>
      </c>
      <c r="F5" s="815" t="s">
        <v>913</v>
      </c>
      <c r="G5" s="815" t="s">
        <v>62</v>
      </c>
      <c r="H5" s="814" t="s">
        <v>63</v>
      </c>
    </row>
    <row r="6" spans="2:8" ht="15" customHeight="1">
      <c r="B6" s="813"/>
      <c r="C6" s="812" t="s">
        <v>973</v>
      </c>
      <c r="D6" s="811">
        <v>63322.336421000015</v>
      </c>
      <c r="E6" s="811">
        <v>82094.94784600002</v>
      </c>
      <c r="F6" s="811">
        <v>82298.84611799999</v>
      </c>
      <c r="G6" s="810">
        <v>29.646113024304498</v>
      </c>
      <c r="H6" s="800">
        <v>0.2483688428457782</v>
      </c>
    </row>
    <row r="7" spans="2:8" ht="15" customHeight="1">
      <c r="B7" s="809">
        <v>1</v>
      </c>
      <c r="C7" s="808" t="s">
        <v>1123</v>
      </c>
      <c r="D7" s="807">
        <v>1364.3283660000002</v>
      </c>
      <c r="E7" s="807">
        <v>1324.99375</v>
      </c>
      <c r="F7" s="807">
        <v>6856.652647000001</v>
      </c>
      <c r="G7" s="806">
        <v>-2.883075436987582</v>
      </c>
      <c r="H7" s="805">
        <v>417.48565961160193</v>
      </c>
    </row>
    <row r="8" spans="2:8" ht="15" customHeight="1">
      <c r="B8" s="809">
        <v>2</v>
      </c>
      <c r="C8" s="808" t="s">
        <v>1081</v>
      </c>
      <c r="D8" s="807">
        <v>16.698183999999998</v>
      </c>
      <c r="E8" s="807">
        <v>14.797295</v>
      </c>
      <c r="F8" s="807">
        <v>24.583244</v>
      </c>
      <c r="G8" s="806">
        <v>-11.383806766053112</v>
      </c>
      <c r="H8" s="805">
        <v>66.13336423988304</v>
      </c>
    </row>
    <row r="9" spans="2:8" ht="15" customHeight="1">
      <c r="B9" s="809">
        <v>3</v>
      </c>
      <c r="C9" s="808" t="s">
        <v>1122</v>
      </c>
      <c r="D9" s="807">
        <v>3045.449634</v>
      </c>
      <c r="E9" s="807">
        <v>5052.101968999999</v>
      </c>
      <c r="F9" s="807">
        <v>1901.13627</v>
      </c>
      <c r="G9" s="806">
        <v>65.89018293382156</v>
      </c>
      <c r="H9" s="805">
        <v>-62.3694002681362</v>
      </c>
    </row>
    <row r="10" spans="2:8" ht="15" customHeight="1">
      <c r="B10" s="809">
        <v>4</v>
      </c>
      <c r="C10" s="808" t="s">
        <v>1121</v>
      </c>
      <c r="D10" s="807">
        <v>2.7989749999999995</v>
      </c>
      <c r="E10" s="807">
        <v>3.1117919999999994</v>
      </c>
      <c r="F10" s="807">
        <v>1.5778910000000002</v>
      </c>
      <c r="G10" s="806">
        <v>11.176126975053364</v>
      </c>
      <c r="H10" s="805">
        <v>-49.29317255137874</v>
      </c>
    </row>
    <row r="11" spans="2:8" ht="15" customHeight="1">
      <c r="B11" s="809">
        <v>5</v>
      </c>
      <c r="C11" s="808" t="s">
        <v>1080</v>
      </c>
      <c r="D11" s="807">
        <v>206.65113499999998</v>
      </c>
      <c r="E11" s="807">
        <v>502.41851600000007</v>
      </c>
      <c r="F11" s="807">
        <v>337.412338</v>
      </c>
      <c r="G11" s="806">
        <v>143.12400510164153</v>
      </c>
      <c r="H11" s="805">
        <v>-32.84237597644591</v>
      </c>
    </row>
    <row r="12" spans="2:8" ht="15" customHeight="1">
      <c r="B12" s="809">
        <v>6</v>
      </c>
      <c r="C12" s="808" t="s">
        <v>1039</v>
      </c>
      <c r="D12" s="807">
        <v>279.62284800000003</v>
      </c>
      <c r="E12" s="807">
        <v>1381.939006</v>
      </c>
      <c r="F12" s="807">
        <v>644.7158330000001</v>
      </c>
      <c r="G12" s="806">
        <v>394.2153389411154</v>
      </c>
      <c r="H12" s="805">
        <v>-53.34701240786889</v>
      </c>
    </row>
    <row r="13" spans="2:8" ht="15" customHeight="1">
      <c r="B13" s="809">
        <v>7</v>
      </c>
      <c r="C13" s="808" t="s">
        <v>1120</v>
      </c>
      <c r="D13" s="807">
        <v>15.708473999999999</v>
      </c>
      <c r="E13" s="807">
        <v>21.517789</v>
      </c>
      <c r="F13" s="807">
        <v>26.068651999999997</v>
      </c>
      <c r="G13" s="806">
        <v>36.98204548704095</v>
      </c>
      <c r="H13" s="805">
        <v>21.149305813901222</v>
      </c>
    </row>
    <row r="14" spans="2:8" ht="15" customHeight="1">
      <c r="B14" s="809">
        <v>8</v>
      </c>
      <c r="C14" s="808" t="s">
        <v>1119</v>
      </c>
      <c r="D14" s="807">
        <v>302.928944</v>
      </c>
      <c r="E14" s="807">
        <v>23.875459999999997</v>
      </c>
      <c r="F14" s="807">
        <v>40.31481</v>
      </c>
      <c r="G14" s="806">
        <v>-92.11846194532009</v>
      </c>
      <c r="H14" s="805">
        <v>68.85458960790706</v>
      </c>
    </row>
    <row r="15" spans="2:8" ht="15" customHeight="1">
      <c r="B15" s="809">
        <v>9</v>
      </c>
      <c r="C15" s="808" t="s">
        <v>1118</v>
      </c>
      <c r="D15" s="807">
        <v>1034.8931460000001</v>
      </c>
      <c r="E15" s="807">
        <v>6.893680000000001</v>
      </c>
      <c r="F15" s="807">
        <v>24.422676</v>
      </c>
      <c r="G15" s="806">
        <v>-99.33387519024114</v>
      </c>
      <c r="H15" s="805">
        <v>254.2763226607559</v>
      </c>
    </row>
    <row r="16" spans="2:8" ht="15" customHeight="1">
      <c r="B16" s="809">
        <v>10</v>
      </c>
      <c r="C16" s="808" t="s">
        <v>1117</v>
      </c>
      <c r="D16" s="807">
        <v>784.5714</v>
      </c>
      <c r="E16" s="807">
        <v>888.1412619999999</v>
      </c>
      <c r="F16" s="807">
        <v>950.784298</v>
      </c>
      <c r="G16" s="806">
        <v>13.20082047344573</v>
      </c>
      <c r="H16" s="805">
        <v>7.053273919391458</v>
      </c>
    </row>
    <row r="17" spans="2:8" ht="15" customHeight="1">
      <c r="B17" s="809">
        <v>11</v>
      </c>
      <c r="C17" s="808" t="s">
        <v>1116</v>
      </c>
      <c r="D17" s="807">
        <v>711.2514639999999</v>
      </c>
      <c r="E17" s="807">
        <v>2138.060095</v>
      </c>
      <c r="F17" s="807">
        <v>2040.943462</v>
      </c>
      <c r="G17" s="806">
        <v>200.60537000174105</v>
      </c>
      <c r="H17" s="805">
        <v>-4.542277984941293</v>
      </c>
    </row>
    <row r="18" spans="2:8" ht="15" customHeight="1">
      <c r="B18" s="809">
        <v>12</v>
      </c>
      <c r="C18" s="808" t="s">
        <v>1078</v>
      </c>
      <c r="D18" s="807">
        <v>657.9730110000002</v>
      </c>
      <c r="E18" s="807">
        <v>569.3941120000001</v>
      </c>
      <c r="F18" s="807">
        <v>731.226495</v>
      </c>
      <c r="G18" s="806">
        <v>-13.462390936882983</v>
      </c>
      <c r="H18" s="805">
        <v>28.421857477865842</v>
      </c>
    </row>
    <row r="19" spans="2:8" ht="15" customHeight="1">
      <c r="B19" s="809">
        <v>13</v>
      </c>
      <c r="C19" s="808" t="s">
        <v>1115</v>
      </c>
      <c r="D19" s="807">
        <v>87.895639</v>
      </c>
      <c r="E19" s="807">
        <v>6.418858</v>
      </c>
      <c r="F19" s="807">
        <v>10.007018</v>
      </c>
      <c r="G19" s="806">
        <v>-92.69718262131299</v>
      </c>
      <c r="H19" s="805">
        <v>55.900286312611996</v>
      </c>
    </row>
    <row r="20" spans="2:8" ht="15" customHeight="1">
      <c r="B20" s="809">
        <v>14</v>
      </c>
      <c r="C20" s="808" t="s">
        <v>1114</v>
      </c>
      <c r="D20" s="807">
        <v>1831.1633359999998</v>
      </c>
      <c r="E20" s="807">
        <v>2667.2633859999996</v>
      </c>
      <c r="F20" s="807">
        <v>3400.399716</v>
      </c>
      <c r="G20" s="806">
        <v>45.65950145257821</v>
      </c>
      <c r="H20" s="805">
        <v>27.48646173632889</v>
      </c>
    </row>
    <row r="21" spans="2:8" ht="15" customHeight="1">
      <c r="B21" s="809">
        <v>15</v>
      </c>
      <c r="C21" s="808" t="s">
        <v>1113</v>
      </c>
      <c r="D21" s="807">
        <v>6346.1360700000005</v>
      </c>
      <c r="E21" s="807">
        <v>10794.418744</v>
      </c>
      <c r="F21" s="807">
        <v>8234.698396</v>
      </c>
      <c r="G21" s="806">
        <v>70.09434756730641</v>
      </c>
      <c r="H21" s="805">
        <v>-23.713368998426176</v>
      </c>
    </row>
    <row r="22" spans="2:8" ht="15" customHeight="1">
      <c r="B22" s="809">
        <v>16</v>
      </c>
      <c r="C22" s="808" t="s">
        <v>1112</v>
      </c>
      <c r="D22" s="807">
        <v>0.006877</v>
      </c>
      <c r="E22" s="807">
        <v>0.39461</v>
      </c>
      <c r="F22" s="807">
        <v>0</v>
      </c>
      <c r="G22" s="806" t="s">
        <v>382</v>
      </c>
      <c r="H22" s="805">
        <v>-100</v>
      </c>
    </row>
    <row r="23" spans="2:8" ht="15" customHeight="1">
      <c r="B23" s="809">
        <v>17</v>
      </c>
      <c r="C23" s="808" t="s">
        <v>1111</v>
      </c>
      <c r="D23" s="807">
        <v>18.300148</v>
      </c>
      <c r="E23" s="807">
        <v>2.102738</v>
      </c>
      <c r="F23" s="807">
        <v>2.270847</v>
      </c>
      <c r="G23" s="806">
        <v>-88.50972134214433</v>
      </c>
      <c r="H23" s="805">
        <v>7.99476682306593</v>
      </c>
    </row>
    <row r="24" spans="2:8" ht="15" customHeight="1">
      <c r="B24" s="809">
        <v>18</v>
      </c>
      <c r="C24" s="808" t="s">
        <v>1110</v>
      </c>
      <c r="D24" s="807">
        <v>2210.909466</v>
      </c>
      <c r="E24" s="807">
        <v>10.135601000000001</v>
      </c>
      <c r="F24" s="807">
        <v>15.048089000000001</v>
      </c>
      <c r="G24" s="806">
        <v>-99.54156417728232</v>
      </c>
      <c r="H24" s="805">
        <v>48.46765376813866</v>
      </c>
    </row>
    <row r="25" spans="2:8" ht="15" customHeight="1">
      <c r="B25" s="809">
        <v>19</v>
      </c>
      <c r="C25" s="808" t="s">
        <v>1109</v>
      </c>
      <c r="D25" s="807">
        <v>1582.944619</v>
      </c>
      <c r="E25" s="807">
        <v>1328.547579</v>
      </c>
      <c r="F25" s="807">
        <v>2759.296467</v>
      </c>
      <c r="G25" s="806">
        <v>-16.071126996262905</v>
      </c>
      <c r="H25" s="805">
        <v>107.69270973922721</v>
      </c>
    </row>
    <row r="26" spans="2:8" ht="15" customHeight="1">
      <c r="B26" s="809">
        <v>20</v>
      </c>
      <c r="C26" s="808" t="s">
        <v>1077</v>
      </c>
      <c r="D26" s="807">
        <v>848.916454</v>
      </c>
      <c r="E26" s="807">
        <v>966.316145</v>
      </c>
      <c r="F26" s="807">
        <v>933.2323279999998</v>
      </c>
      <c r="G26" s="806">
        <v>13.829357464662834</v>
      </c>
      <c r="H26" s="805">
        <v>-3.4237052926400366</v>
      </c>
    </row>
    <row r="27" spans="2:8" ht="15" customHeight="1">
      <c r="B27" s="809">
        <v>21</v>
      </c>
      <c r="C27" s="808" t="s">
        <v>1076</v>
      </c>
      <c r="D27" s="807">
        <v>0.46158899999999997</v>
      </c>
      <c r="E27" s="807">
        <v>7.980869</v>
      </c>
      <c r="F27" s="807">
        <v>10.59717</v>
      </c>
      <c r="G27" s="806" t="s">
        <v>382</v>
      </c>
      <c r="H27" s="805">
        <v>32.78215693052974</v>
      </c>
    </row>
    <row r="28" spans="2:8" ht="15" customHeight="1">
      <c r="B28" s="809">
        <v>22</v>
      </c>
      <c r="C28" s="808" t="s">
        <v>1108</v>
      </c>
      <c r="D28" s="807">
        <v>284.981375</v>
      </c>
      <c r="E28" s="807">
        <v>9.757419</v>
      </c>
      <c r="F28" s="807">
        <v>7.421265</v>
      </c>
      <c r="G28" s="806">
        <v>-96.57612045699477</v>
      </c>
      <c r="H28" s="805">
        <v>-23.94233557050282</v>
      </c>
    </row>
    <row r="29" spans="2:8" ht="15" customHeight="1">
      <c r="B29" s="809">
        <v>23</v>
      </c>
      <c r="C29" s="808" t="s">
        <v>1107</v>
      </c>
      <c r="D29" s="807">
        <v>206.094907</v>
      </c>
      <c r="E29" s="807">
        <v>3.000469</v>
      </c>
      <c r="F29" s="807">
        <v>1.9618929999999999</v>
      </c>
      <c r="G29" s="806">
        <v>-98.54413238848255</v>
      </c>
      <c r="H29" s="805">
        <v>-34.61378871103152</v>
      </c>
    </row>
    <row r="30" spans="2:8" ht="15" customHeight="1">
      <c r="B30" s="809">
        <v>24</v>
      </c>
      <c r="C30" s="808" t="s">
        <v>1074</v>
      </c>
      <c r="D30" s="807">
        <v>465.09988400000003</v>
      </c>
      <c r="E30" s="807">
        <v>127.76604799999998</v>
      </c>
      <c r="F30" s="807">
        <v>128.187274</v>
      </c>
      <c r="G30" s="806">
        <v>-72.5293313554127</v>
      </c>
      <c r="H30" s="805">
        <v>0.32968539498068594</v>
      </c>
    </row>
    <row r="31" spans="2:8" ht="15" customHeight="1">
      <c r="B31" s="809">
        <v>25</v>
      </c>
      <c r="C31" s="808" t="s">
        <v>1106</v>
      </c>
      <c r="D31" s="807">
        <v>14998.520247</v>
      </c>
      <c r="E31" s="807">
        <v>17086.877397999997</v>
      </c>
      <c r="F31" s="807">
        <v>3612.0385480000004</v>
      </c>
      <c r="G31" s="806">
        <v>13.923754587841472</v>
      </c>
      <c r="H31" s="805">
        <v>-78.86074521478812</v>
      </c>
    </row>
    <row r="32" spans="2:8" ht="15" customHeight="1">
      <c r="B32" s="809">
        <v>26</v>
      </c>
      <c r="C32" s="808" t="s">
        <v>1027</v>
      </c>
      <c r="D32" s="807">
        <v>72.13094799999999</v>
      </c>
      <c r="E32" s="807">
        <v>31.981651</v>
      </c>
      <c r="F32" s="807">
        <v>47.297974</v>
      </c>
      <c r="G32" s="806">
        <v>-55.661679366809366</v>
      </c>
      <c r="H32" s="805">
        <v>47.89097035672111</v>
      </c>
    </row>
    <row r="33" spans="2:8" ht="15" customHeight="1">
      <c r="B33" s="809">
        <v>27</v>
      </c>
      <c r="C33" s="808" t="s">
        <v>1026</v>
      </c>
      <c r="D33" s="807">
        <v>245.443628</v>
      </c>
      <c r="E33" s="807">
        <v>0</v>
      </c>
      <c r="F33" s="807">
        <v>0</v>
      </c>
      <c r="G33" s="806">
        <v>-100</v>
      </c>
      <c r="H33" s="805" t="s">
        <v>382</v>
      </c>
    </row>
    <row r="34" spans="2:8" ht="15" customHeight="1">
      <c r="B34" s="809">
        <v>28</v>
      </c>
      <c r="C34" s="808" t="s">
        <v>1105</v>
      </c>
      <c r="D34" s="807">
        <v>1.374925</v>
      </c>
      <c r="E34" s="807">
        <v>0.004421</v>
      </c>
      <c r="F34" s="807">
        <v>41.078621000000005</v>
      </c>
      <c r="G34" s="806">
        <v>-99.67845518846482</v>
      </c>
      <c r="H34" s="805" t="s">
        <v>382</v>
      </c>
    </row>
    <row r="35" spans="2:8" ht="15" customHeight="1">
      <c r="B35" s="809">
        <v>29</v>
      </c>
      <c r="C35" s="808" t="s">
        <v>1073</v>
      </c>
      <c r="D35" s="807">
        <v>1830.553866</v>
      </c>
      <c r="E35" s="807">
        <v>2487.226208</v>
      </c>
      <c r="F35" s="807">
        <v>2856.61782</v>
      </c>
      <c r="G35" s="806">
        <v>35.872877285764616</v>
      </c>
      <c r="H35" s="805">
        <v>14.851548717678995</v>
      </c>
    </row>
    <row r="36" spans="2:8" ht="15" customHeight="1">
      <c r="B36" s="809">
        <v>30</v>
      </c>
      <c r="C36" s="808" t="s">
        <v>1024</v>
      </c>
      <c r="D36" s="807">
        <v>1042.355744</v>
      </c>
      <c r="E36" s="807">
        <v>1558.2682250000003</v>
      </c>
      <c r="F36" s="807">
        <v>1949.7085780000002</v>
      </c>
      <c r="G36" s="806">
        <v>49.494856623536805</v>
      </c>
      <c r="H36" s="805">
        <v>25.12021657888839</v>
      </c>
    </row>
    <row r="37" spans="2:8" ht="15" customHeight="1">
      <c r="B37" s="809">
        <v>31</v>
      </c>
      <c r="C37" s="808" t="s">
        <v>1071</v>
      </c>
      <c r="D37" s="807">
        <v>204.310833</v>
      </c>
      <c r="E37" s="807">
        <v>250.778824</v>
      </c>
      <c r="F37" s="807">
        <v>311.538948</v>
      </c>
      <c r="G37" s="806">
        <v>22.74377247534396</v>
      </c>
      <c r="H37" s="805">
        <v>24.228570431449185</v>
      </c>
    </row>
    <row r="38" spans="2:8" ht="15" customHeight="1">
      <c r="B38" s="809">
        <v>32</v>
      </c>
      <c r="C38" s="808" t="s">
        <v>1104</v>
      </c>
      <c r="D38" s="807">
        <v>2491.822604</v>
      </c>
      <c r="E38" s="807">
        <v>3686.850404</v>
      </c>
      <c r="F38" s="807">
        <v>3596.23333</v>
      </c>
      <c r="G38" s="806">
        <v>47.95798055935768</v>
      </c>
      <c r="H38" s="805">
        <v>-2.4578451542727606</v>
      </c>
    </row>
    <row r="39" spans="2:8" ht="15" customHeight="1">
      <c r="B39" s="809">
        <v>33</v>
      </c>
      <c r="C39" s="808" t="s">
        <v>1069</v>
      </c>
      <c r="D39" s="807">
        <v>482.36534099999994</v>
      </c>
      <c r="E39" s="807">
        <v>2271.780885</v>
      </c>
      <c r="F39" s="807">
        <v>643.583244</v>
      </c>
      <c r="G39" s="806">
        <v>370.96685684139993</v>
      </c>
      <c r="H39" s="805">
        <v>-71.67054057680392</v>
      </c>
    </row>
    <row r="40" spans="2:8" ht="15" customHeight="1">
      <c r="B40" s="809">
        <v>34</v>
      </c>
      <c r="C40" s="808" t="s">
        <v>1103</v>
      </c>
      <c r="D40" s="807">
        <v>473.460816</v>
      </c>
      <c r="E40" s="807">
        <v>1089.679875</v>
      </c>
      <c r="F40" s="807">
        <v>1657.5099839999998</v>
      </c>
      <c r="G40" s="806">
        <v>130.1520713384653</v>
      </c>
      <c r="H40" s="805">
        <v>52.10980968149016</v>
      </c>
    </row>
    <row r="41" spans="2:8" ht="15" customHeight="1">
      <c r="B41" s="809">
        <v>35</v>
      </c>
      <c r="C41" s="808" t="s">
        <v>1102</v>
      </c>
      <c r="D41" s="807">
        <v>271.88723699999997</v>
      </c>
      <c r="E41" s="807">
        <v>297.029668</v>
      </c>
      <c r="F41" s="807">
        <v>355.81593599999997</v>
      </c>
      <c r="G41" s="806">
        <v>9.24737449150659</v>
      </c>
      <c r="H41" s="805">
        <v>19.79137922343837</v>
      </c>
    </row>
    <row r="42" spans="2:8" ht="15" customHeight="1">
      <c r="B42" s="809">
        <v>36</v>
      </c>
      <c r="C42" s="808" t="s">
        <v>1068</v>
      </c>
      <c r="D42" s="807">
        <v>39.486078</v>
      </c>
      <c r="E42" s="807">
        <v>45.858409</v>
      </c>
      <c r="F42" s="807">
        <v>83.86434899999999</v>
      </c>
      <c r="G42" s="806">
        <v>16.13817153478753</v>
      </c>
      <c r="H42" s="805">
        <v>82.87670860975572</v>
      </c>
    </row>
    <row r="43" spans="2:8" ht="15" customHeight="1">
      <c r="B43" s="809">
        <v>37</v>
      </c>
      <c r="C43" s="808" t="s">
        <v>1020</v>
      </c>
      <c r="D43" s="807">
        <v>1295.8237480000003</v>
      </c>
      <c r="E43" s="807">
        <v>773.5864809999999</v>
      </c>
      <c r="F43" s="807">
        <v>1408.958272</v>
      </c>
      <c r="G43" s="806">
        <v>-40.30156630529665</v>
      </c>
      <c r="H43" s="805">
        <v>82.13325938409207</v>
      </c>
    </row>
    <row r="44" spans="2:8" ht="15" customHeight="1">
      <c r="B44" s="809">
        <v>38</v>
      </c>
      <c r="C44" s="808" t="s">
        <v>1101</v>
      </c>
      <c r="D44" s="807">
        <v>27.669651999999996</v>
      </c>
      <c r="E44" s="807">
        <v>33.192023</v>
      </c>
      <c r="F44" s="807">
        <v>155.609241</v>
      </c>
      <c r="G44" s="806">
        <v>19.95822354397521</v>
      </c>
      <c r="H44" s="805">
        <v>368.8151758631886</v>
      </c>
    </row>
    <row r="45" spans="2:8" ht="15" customHeight="1">
      <c r="B45" s="809">
        <v>39</v>
      </c>
      <c r="C45" s="808" t="s">
        <v>1100</v>
      </c>
      <c r="D45" s="807">
        <v>2796.6130800000005</v>
      </c>
      <c r="E45" s="807">
        <v>4765.023962</v>
      </c>
      <c r="F45" s="807">
        <v>4488.811994</v>
      </c>
      <c r="G45" s="806">
        <v>70.3855279830129</v>
      </c>
      <c r="H45" s="805">
        <v>-5.796654333802493</v>
      </c>
    </row>
    <row r="46" spans="2:8" ht="15" customHeight="1">
      <c r="B46" s="809">
        <v>40</v>
      </c>
      <c r="C46" s="808" t="s">
        <v>1099</v>
      </c>
      <c r="D46" s="807">
        <v>191.71903500000002</v>
      </c>
      <c r="E46" s="807">
        <v>83.59480400000001</v>
      </c>
      <c r="F46" s="807">
        <v>379.54685900000004</v>
      </c>
      <c r="G46" s="806">
        <v>-56.39723306556388</v>
      </c>
      <c r="H46" s="805">
        <v>354.0316393349041</v>
      </c>
    </row>
    <row r="47" spans="2:8" ht="15" customHeight="1">
      <c r="B47" s="809">
        <v>41</v>
      </c>
      <c r="C47" s="808" t="s">
        <v>1065</v>
      </c>
      <c r="D47" s="807">
        <v>46.373113000000004</v>
      </c>
      <c r="E47" s="807">
        <v>7.271406000000001</v>
      </c>
      <c r="F47" s="807">
        <v>17.120677999999998</v>
      </c>
      <c r="G47" s="806">
        <v>-84.31978030027874</v>
      </c>
      <c r="H47" s="805">
        <v>135.45209825995133</v>
      </c>
    </row>
    <row r="48" spans="2:8" ht="15" customHeight="1">
      <c r="B48" s="809">
        <v>42</v>
      </c>
      <c r="C48" s="808" t="s">
        <v>1064</v>
      </c>
      <c r="D48" s="807">
        <v>337.88737399999997</v>
      </c>
      <c r="E48" s="807">
        <v>460.888981</v>
      </c>
      <c r="F48" s="807">
        <v>594.850629</v>
      </c>
      <c r="G48" s="806">
        <v>36.403137987630174</v>
      </c>
      <c r="H48" s="805">
        <v>29.065925531424227</v>
      </c>
    </row>
    <row r="49" spans="2:8" ht="15" customHeight="1">
      <c r="B49" s="809">
        <v>43</v>
      </c>
      <c r="C49" s="808" t="s">
        <v>987</v>
      </c>
      <c r="D49" s="807">
        <v>579.195891</v>
      </c>
      <c r="E49" s="807">
        <v>363.70227700000004</v>
      </c>
      <c r="F49" s="807">
        <v>586.897187</v>
      </c>
      <c r="G49" s="806">
        <v>-37.20565310433115</v>
      </c>
      <c r="H49" s="805">
        <v>61.367476673785006</v>
      </c>
    </row>
    <row r="50" spans="2:8" ht="15" customHeight="1">
      <c r="B50" s="809">
        <v>44</v>
      </c>
      <c r="C50" s="808" t="s">
        <v>1098</v>
      </c>
      <c r="D50" s="807">
        <v>285.163523</v>
      </c>
      <c r="E50" s="807">
        <v>80.06652000000001</v>
      </c>
      <c r="F50" s="807">
        <v>116.99015099999998</v>
      </c>
      <c r="G50" s="806">
        <v>-71.9225940408935</v>
      </c>
      <c r="H50" s="805">
        <v>46.116193135407855</v>
      </c>
    </row>
    <row r="51" spans="2:8" ht="15" customHeight="1">
      <c r="B51" s="809">
        <v>45</v>
      </c>
      <c r="C51" s="808" t="s">
        <v>1097</v>
      </c>
      <c r="D51" s="807">
        <v>4773.772914</v>
      </c>
      <c r="E51" s="807">
        <v>6894.141116</v>
      </c>
      <c r="F51" s="807">
        <v>16815.002864</v>
      </c>
      <c r="G51" s="806">
        <v>44.41703114493811</v>
      </c>
      <c r="H51" s="805">
        <v>143.9027948670147</v>
      </c>
    </row>
    <row r="52" spans="2:8" ht="15" customHeight="1">
      <c r="B52" s="809">
        <v>46</v>
      </c>
      <c r="C52" s="808" t="s">
        <v>1096</v>
      </c>
      <c r="D52" s="807">
        <v>465.737251</v>
      </c>
      <c r="E52" s="807">
        <v>414.648883</v>
      </c>
      <c r="F52" s="807">
        <v>250.034931</v>
      </c>
      <c r="G52" s="806">
        <v>-10.969354048942066</v>
      </c>
      <c r="H52" s="805">
        <v>-39.699600975411286</v>
      </c>
    </row>
    <row r="53" spans="2:8" ht="15" customHeight="1">
      <c r="B53" s="809">
        <v>47</v>
      </c>
      <c r="C53" s="808" t="s">
        <v>1060</v>
      </c>
      <c r="D53" s="807">
        <v>11.200916</v>
      </c>
      <c r="E53" s="807">
        <v>2.013841</v>
      </c>
      <c r="F53" s="807">
        <v>1.880808</v>
      </c>
      <c r="G53" s="806">
        <v>-82.02074723174425</v>
      </c>
      <c r="H53" s="805">
        <v>-6.605933636270194</v>
      </c>
    </row>
    <row r="54" spans="2:8" ht="15" customHeight="1">
      <c r="B54" s="809">
        <v>48</v>
      </c>
      <c r="C54" s="808" t="s">
        <v>1059</v>
      </c>
      <c r="D54" s="807">
        <v>347.684526</v>
      </c>
      <c r="E54" s="807">
        <v>631.4649820000001</v>
      </c>
      <c r="F54" s="807">
        <v>522.63561</v>
      </c>
      <c r="G54" s="806">
        <v>81.62009948064241</v>
      </c>
      <c r="H54" s="805">
        <v>-17.23442710240424</v>
      </c>
    </row>
    <row r="55" spans="2:8" ht="15" customHeight="1">
      <c r="B55" s="809">
        <v>49</v>
      </c>
      <c r="C55" s="808" t="s">
        <v>1095</v>
      </c>
      <c r="D55" s="807">
        <v>156.088964</v>
      </c>
      <c r="E55" s="807">
        <v>115.99059</v>
      </c>
      <c r="F55" s="807">
        <v>117.31787899999999</v>
      </c>
      <c r="G55" s="806">
        <v>-25.689435673363818</v>
      </c>
      <c r="H55" s="805">
        <v>1.1443074821845443</v>
      </c>
    </row>
    <row r="56" spans="2:8" ht="15" customHeight="1">
      <c r="B56" s="809">
        <v>50</v>
      </c>
      <c r="C56" s="808" t="s">
        <v>1094</v>
      </c>
      <c r="D56" s="807">
        <v>213.40940999999998</v>
      </c>
      <c r="E56" s="807">
        <v>271.854367</v>
      </c>
      <c r="F56" s="807">
        <v>361.489601</v>
      </c>
      <c r="G56" s="806">
        <v>27.38630737979176</v>
      </c>
      <c r="H56" s="805">
        <v>32.97178374920128</v>
      </c>
    </row>
    <row r="57" spans="2:8" ht="15" customHeight="1">
      <c r="B57" s="809">
        <v>51</v>
      </c>
      <c r="C57" s="808" t="s">
        <v>1093</v>
      </c>
      <c r="D57" s="807">
        <v>1604.645487</v>
      </c>
      <c r="E57" s="807">
        <v>2267.2030369999998</v>
      </c>
      <c r="F57" s="807">
        <v>2689.3773629999996</v>
      </c>
      <c r="G57" s="806">
        <v>41.28996437952776</v>
      </c>
      <c r="H57" s="805">
        <v>18.62093156679201</v>
      </c>
    </row>
    <row r="58" spans="2:8" ht="15" customHeight="1">
      <c r="B58" s="809">
        <v>52</v>
      </c>
      <c r="C58" s="808" t="s">
        <v>1092</v>
      </c>
      <c r="D58" s="807">
        <v>243.69996899999995</v>
      </c>
      <c r="E58" s="807">
        <v>105.11206100000001</v>
      </c>
      <c r="F58" s="807">
        <v>201.08903200000003</v>
      </c>
      <c r="G58" s="806">
        <v>-56.868250155583716</v>
      </c>
      <c r="H58" s="805">
        <v>91.30918953249335</v>
      </c>
    </row>
    <row r="59" spans="2:8" ht="15" customHeight="1">
      <c r="B59" s="809">
        <v>53</v>
      </c>
      <c r="C59" s="808" t="s">
        <v>1091</v>
      </c>
      <c r="D59" s="807">
        <v>76.486741</v>
      </c>
      <c r="E59" s="807">
        <v>107.76641700000002</v>
      </c>
      <c r="F59" s="807">
        <v>86.243519</v>
      </c>
      <c r="G59" s="806">
        <v>40.895553387481925</v>
      </c>
      <c r="H59" s="805">
        <v>-19.971804388745724</v>
      </c>
    </row>
    <row r="60" spans="2:8" ht="15" customHeight="1">
      <c r="B60" s="809">
        <v>54</v>
      </c>
      <c r="C60" s="808" t="s">
        <v>1010</v>
      </c>
      <c r="D60" s="807">
        <v>454.05073699999997</v>
      </c>
      <c r="E60" s="807">
        <v>619.500387</v>
      </c>
      <c r="F60" s="807">
        <v>631.286317</v>
      </c>
      <c r="G60" s="806">
        <v>36.43858197283362</v>
      </c>
      <c r="H60" s="805">
        <v>1.902489529841091</v>
      </c>
    </row>
    <row r="61" spans="2:8" ht="15" customHeight="1">
      <c r="B61" s="809">
        <v>55</v>
      </c>
      <c r="C61" s="808" t="s">
        <v>1090</v>
      </c>
      <c r="D61" s="807">
        <v>849.6594709999999</v>
      </c>
      <c r="E61" s="807">
        <v>1365.950348</v>
      </c>
      <c r="F61" s="807">
        <v>1698.0685119999998</v>
      </c>
      <c r="G61" s="806">
        <v>60.764446772111626</v>
      </c>
      <c r="H61" s="805">
        <v>24.3140729446192</v>
      </c>
    </row>
    <row r="62" spans="2:8" ht="15" customHeight="1">
      <c r="B62" s="809">
        <v>56</v>
      </c>
      <c r="C62" s="808" t="s">
        <v>1056</v>
      </c>
      <c r="D62" s="807">
        <v>75.73446999999999</v>
      </c>
      <c r="E62" s="807">
        <v>49.506264</v>
      </c>
      <c r="F62" s="807">
        <v>73.073311</v>
      </c>
      <c r="G62" s="806">
        <v>-34.631794478788834</v>
      </c>
      <c r="H62" s="805">
        <v>47.60417186802866</v>
      </c>
    </row>
    <row r="63" spans="2:8" ht="15" customHeight="1">
      <c r="B63" s="809">
        <v>57</v>
      </c>
      <c r="C63" s="808" t="s">
        <v>1055</v>
      </c>
      <c r="D63" s="807">
        <v>1710.6514280000001</v>
      </c>
      <c r="E63" s="807">
        <v>2898.3538000000003</v>
      </c>
      <c r="F63" s="807">
        <v>3151.5534319999997</v>
      </c>
      <c r="G63" s="806">
        <v>69.42982962862263</v>
      </c>
      <c r="H63" s="805">
        <v>8.735980817800765</v>
      </c>
    </row>
    <row r="64" spans="2:8" ht="15" customHeight="1">
      <c r="B64" s="809">
        <v>58</v>
      </c>
      <c r="C64" s="808" t="s">
        <v>1089</v>
      </c>
      <c r="D64" s="807">
        <v>175.27496099999996</v>
      </c>
      <c r="E64" s="807">
        <v>256.083391</v>
      </c>
      <c r="F64" s="807">
        <v>308.584446</v>
      </c>
      <c r="G64" s="806">
        <v>46.103807149042865</v>
      </c>
      <c r="H64" s="805">
        <v>20.501546310748438</v>
      </c>
    </row>
    <row r="65" spans="2:8" ht="15" customHeight="1">
      <c r="B65" s="809">
        <v>59</v>
      </c>
      <c r="C65" s="808" t="s">
        <v>1088</v>
      </c>
      <c r="D65" s="807">
        <v>17.339225999999996</v>
      </c>
      <c r="E65" s="807">
        <v>0.200659</v>
      </c>
      <c r="F65" s="807">
        <v>0.53794</v>
      </c>
      <c r="G65" s="806">
        <v>-98.84274534514978</v>
      </c>
      <c r="H65" s="805">
        <v>168.08665447350978</v>
      </c>
    </row>
    <row r="66" spans="2:8" ht="15" customHeight="1">
      <c r="B66" s="809">
        <v>60</v>
      </c>
      <c r="C66" s="808" t="s">
        <v>1053</v>
      </c>
      <c r="D66" s="807">
        <v>831.893997</v>
      </c>
      <c r="E66" s="807">
        <v>1080.1677650000001</v>
      </c>
      <c r="F66" s="807">
        <v>1358.6685360000001</v>
      </c>
      <c r="G66" s="806">
        <v>29.844399514280923</v>
      </c>
      <c r="H66" s="805">
        <v>25.783103331175596</v>
      </c>
    </row>
    <row r="67" spans="2:8" ht="15" customHeight="1">
      <c r="B67" s="809">
        <v>61</v>
      </c>
      <c r="C67" s="808" t="s">
        <v>1087</v>
      </c>
      <c r="D67" s="807">
        <v>252.212264</v>
      </c>
      <c r="E67" s="807">
        <v>243.03563099999997</v>
      </c>
      <c r="F67" s="807">
        <v>288.91927799999996</v>
      </c>
      <c r="G67" s="806">
        <v>-3.638456296478921</v>
      </c>
      <c r="H67" s="805">
        <v>18.879390981152056</v>
      </c>
    </row>
    <row r="68" spans="2:8" ht="15" customHeight="1">
      <c r="B68" s="809">
        <v>62</v>
      </c>
      <c r="C68" s="808" t="s">
        <v>1050</v>
      </c>
      <c r="D68" s="807">
        <v>717.549287</v>
      </c>
      <c r="E68" s="807">
        <v>1246.2014759999997</v>
      </c>
      <c r="F68" s="807">
        <v>1361.139127</v>
      </c>
      <c r="G68" s="806">
        <v>73.67468668392664</v>
      </c>
      <c r="H68" s="805">
        <v>9.223039228690524</v>
      </c>
    </row>
    <row r="69" spans="2:8" ht="15" customHeight="1">
      <c r="B69" s="809">
        <v>63</v>
      </c>
      <c r="C69" s="808" t="s">
        <v>1086</v>
      </c>
      <c r="D69" s="807">
        <v>258.867029</v>
      </c>
      <c r="E69" s="807">
        <v>255.94862899999998</v>
      </c>
      <c r="F69" s="807">
        <v>241.052096</v>
      </c>
      <c r="G69" s="806">
        <v>-1.1273741624314795</v>
      </c>
      <c r="H69" s="805">
        <v>-5.820126116010556</v>
      </c>
    </row>
    <row r="70" spans="2:8" ht="15" customHeight="1">
      <c r="B70" s="809">
        <v>64</v>
      </c>
      <c r="C70" s="808" t="s">
        <v>1085</v>
      </c>
      <c r="D70" s="807">
        <v>66.433745</v>
      </c>
      <c r="E70" s="807">
        <v>44.794588</v>
      </c>
      <c r="F70" s="807">
        <v>153.860094</v>
      </c>
      <c r="G70" s="806">
        <v>-32.57253824844588</v>
      </c>
      <c r="H70" s="805">
        <v>243.47920333590298</v>
      </c>
    </row>
    <row r="71" spans="2:8" ht="15" customHeight="1">
      <c r="B71" s="804"/>
      <c r="C71" s="803" t="s">
        <v>920</v>
      </c>
      <c r="D71" s="802">
        <v>17545.160090999983</v>
      </c>
      <c r="E71" s="802">
        <v>23095.169924999966</v>
      </c>
      <c r="F71" s="802">
        <v>31996.851377000014</v>
      </c>
      <c r="G71" s="801">
        <v>31.632711273161505</v>
      </c>
      <c r="H71" s="800">
        <v>38.543476756861594</v>
      </c>
    </row>
    <row r="72" spans="2:8" ht="15" customHeight="1" thickBot="1">
      <c r="B72" s="799"/>
      <c r="C72" s="798" t="s">
        <v>919</v>
      </c>
      <c r="D72" s="797">
        <v>80867.496512</v>
      </c>
      <c r="E72" s="797">
        <v>105190.1617771</v>
      </c>
      <c r="F72" s="797">
        <v>114295.697495</v>
      </c>
      <c r="G72" s="796">
        <v>30.077129017331117</v>
      </c>
      <c r="H72" s="795">
        <v>8.656307186405996</v>
      </c>
    </row>
    <row r="73" ht="13.5" thickTop="1">
      <c r="B73" s="11" t="s">
        <v>917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O16" sqref="O16"/>
    </sheetView>
  </sheetViews>
  <sheetFormatPr defaultColWidth="9.140625" defaultRowHeight="21" customHeight="1"/>
  <cols>
    <col min="1" max="1" width="15.57421875" style="820" customWidth="1"/>
    <col min="2" max="2" width="16.00390625" style="820" customWidth="1"/>
    <col min="3" max="3" width="12.00390625" style="820" customWidth="1"/>
    <col min="4" max="5" width="12.28125" style="820" customWidth="1"/>
    <col min="6" max="6" width="13.8515625" style="820" customWidth="1"/>
    <col min="7" max="7" width="12.57421875" style="820" customWidth="1"/>
    <col min="8" max="8" width="13.8515625" style="820" customWidth="1"/>
    <col min="9" max="9" width="11.57421875" style="820" bestFit="1" customWidth="1"/>
    <col min="10" max="10" width="11.00390625" style="820" customWidth="1"/>
    <col min="11" max="16384" width="9.140625" style="820" customWidth="1"/>
  </cols>
  <sheetData>
    <row r="1" spans="1:9" ht="12.75">
      <c r="A1" s="1966" t="s">
        <v>1136</v>
      </c>
      <c r="B1" s="1966"/>
      <c r="C1" s="1966"/>
      <c r="D1" s="1966"/>
      <c r="E1" s="1966"/>
      <c r="F1" s="1966"/>
      <c r="G1" s="1966"/>
      <c r="H1" s="1966"/>
      <c r="I1" s="1966"/>
    </row>
    <row r="2" spans="1:9" ht="15.75">
      <c r="A2" s="1967" t="s">
        <v>1135</v>
      </c>
      <c r="B2" s="1967"/>
      <c r="C2" s="1967"/>
      <c r="D2" s="1967"/>
      <c r="E2" s="1967"/>
      <c r="F2" s="1967"/>
      <c r="G2" s="1967"/>
      <c r="H2" s="1967"/>
      <c r="I2" s="1967"/>
    </row>
    <row r="3" spans="1:10" ht="13.5" thickBot="1">
      <c r="A3" s="1968" t="s">
        <v>434</v>
      </c>
      <c r="B3" s="1968"/>
      <c r="C3" s="1968"/>
      <c r="D3" s="1968"/>
      <c r="E3" s="1968"/>
      <c r="F3" s="1968"/>
      <c r="G3" s="1968"/>
      <c r="H3" s="1968"/>
      <c r="I3" s="1968"/>
      <c r="J3" s="1968"/>
    </row>
    <row r="4" spans="1:10" ht="21" customHeight="1" thickTop="1">
      <c r="A4" s="840" t="s">
        <v>1134</v>
      </c>
      <c r="B4" s="839" t="s">
        <v>1133</v>
      </c>
      <c r="C4" s="839" t="s">
        <v>1132</v>
      </c>
      <c r="D4" s="839" t="s">
        <v>1131</v>
      </c>
      <c r="E4" s="839" t="s">
        <v>1130</v>
      </c>
      <c r="F4" s="838" t="s">
        <v>1129</v>
      </c>
      <c r="G4" s="838" t="s">
        <v>1128</v>
      </c>
      <c r="H4" s="838" t="s">
        <v>61</v>
      </c>
      <c r="I4" s="837" t="s">
        <v>1003</v>
      </c>
      <c r="J4" s="836" t="s">
        <v>1127</v>
      </c>
    </row>
    <row r="5" spans="1:10" ht="21" customHeight="1">
      <c r="A5" s="834" t="s">
        <v>284</v>
      </c>
      <c r="B5" s="832">
        <v>957.5</v>
      </c>
      <c r="C5" s="832">
        <v>2133.8</v>
      </c>
      <c r="D5" s="832">
        <v>3417.43</v>
      </c>
      <c r="E5" s="832">
        <v>3939.5</v>
      </c>
      <c r="F5" s="832">
        <v>2628.646</v>
      </c>
      <c r="G5" s="832">
        <v>3023.9850000000006</v>
      </c>
      <c r="H5" s="832">
        <v>3350.8</v>
      </c>
      <c r="I5" s="835">
        <v>5513.375582999998</v>
      </c>
      <c r="J5" s="830">
        <v>6551.1245</v>
      </c>
    </row>
    <row r="6" spans="1:10" ht="21" customHeight="1">
      <c r="A6" s="834" t="s">
        <v>285</v>
      </c>
      <c r="B6" s="832">
        <v>1207.954</v>
      </c>
      <c r="C6" s="832">
        <v>1655.209</v>
      </c>
      <c r="D6" s="832">
        <v>2820.1</v>
      </c>
      <c r="E6" s="832">
        <v>4235.2</v>
      </c>
      <c r="F6" s="832">
        <v>4914.036</v>
      </c>
      <c r="G6" s="832">
        <v>5135.26</v>
      </c>
      <c r="H6" s="832">
        <v>3193.1</v>
      </c>
      <c r="I6" s="835">
        <v>6800.915908000001</v>
      </c>
      <c r="J6" s="830">
        <v>6873.778996</v>
      </c>
    </row>
    <row r="7" spans="1:10" ht="21" customHeight="1">
      <c r="A7" s="834" t="s">
        <v>286</v>
      </c>
      <c r="B7" s="832">
        <v>865.719</v>
      </c>
      <c r="C7" s="832">
        <v>2411.6</v>
      </c>
      <c r="D7" s="832">
        <v>1543.517</v>
      </c>
      <c r="E7" s="832">
        <v>4145.5</v>
      </c>
      <c r="F7" s="832">
        <v>4589.347</v>
      </c>
      <c r="G7" s="832">
        <v>3823.28</v>
      </c>
      <c r="H7" s="832">
        <v>2878.583504</v>
      </c>
      <c r="I7" s="835">
        <v>5499.626733</v>
      </c>
      <c r="J7" s="830">
        <v>4687.56</v>
      </c>
    </row>
    <row r="8" spans="1:10" ht="21" customHeight="1">
      <c r="A8" s="834" t="s">
        <v>287</v>
      </c>
      <c r="B8" s="832">
        <v>1188.259</v>
      </c>
      <c r="C8" s="832">
        <v>2065.7</v>
      </c>
      <c r="D8" s="832">
        <v>1571.367</v>
      </c>
      <c r="E8" s="832">
        <v>3894.8</v>
      </c>
      <c r="F8" s="832">
        <v>2064.913</v>
      </c>
      <c r="G8" s="832">
        <v>3673.03</v>
      </c>
      <c r="H8" s="832">
        <v>4227.3</v>
      </c>
      <c r="I8" s="835">
        <v>4878.920368</v>
      </c>
      <c r="J8" s="830">
        <v>6661.43</v>
      </c>
    </row>
    <row r="9" spans="1:10" ht="21" customHeight="1">
      <c r="A9" s="834" t="s">
        <v>288</v>
      </c>
      <c r="B9" s="832">
        <v>1661.361</v>
      </c>
      <c r="C9" s="832">
        <v>2859.9</v>
      </c>
      <c r="D9" s="832">
        <v>2301.56</v>
      </c>
      <c r="E9" s="832">
        <v>4767.4</v>
      </c>
      <c r="F9" s="832">
        <v>3784.984</v>
      </c>
      <c r="G9" s="832">
        <v>5468.766</v>
      </c>
      <c r="H9" s="832">
        <v>3117</v>
      </c>
      <c r="I9" s="835">
        <v>6215.803716</v>
      </c>
      <c r="J9" s="830">
        <v>6053</v>
      </c>
    </row>
    <row r="10" spans="1:10" ht="21" customHeight="1">
      <c r="A10" s="834" t="s">
        <v>289</v>
      </c>
      <c r="B10" s="832">
        <v>1643.985</v>
      </c>
      <c r="C10" s="832">
        <v>3805.5</v>
      </c>
      <c r="D10" s="832">
        <v>2016.824</v>
      </c>
      <c r="E10" s="832">
        <v>4917.8</v>
      </c>
      <c r="F10" s="832">
        <v>4026.84</v>
      </c>
      <c r="G10" s="832">
        <v>5113.109</v>
      </c>
      <c r="H10" s="832">
        <v>3147.629993000001</v>
      </c>
      <c r="I10" s="835">
        <v>7250.6900829999995</v>
      </c>
      <c r="J10" s="830">
        <v>6521.12</v>
      </c>
    </row>
    <row r="11" spans="1:10" ht="21" customHeight="1">
      <c r="A11" s="834" t="s">
        <v>290</v>
      </c>
      <c r="B11" s="832">
        <v>716.981</v>
      </c>
      <c r="C11" s="832">
        <v>2962.1</v>
      </c>
      <c r="D11" s="832">
        <v>2007.5</v>
      </c>
      <c r="E11" s="832">
        <v>5107.5</v>
      </c>
      <c r="F11" s="832">
        <v>5404.078</v>
      </c>
      <c r="G11" s="832">
        <v>5923.4</v>
      </c>
      <c r="H11" s="832">
        <v>3693.200732</v>
      </c>
      <c r="I11" s="831">
        <v>7103.718668</v>
      </c>
      <c r="J11" s="830">
        <v>5399.75</v>
      </c>
    </row>
    <row r="12" spans="1:10" ht="21" customHeight="1">
      <c r="A12" s="834" t="s">
        <v>291</v>
      </c>
      <c r="B12" s="832">
        <v>1428.479</v>
      </c>
      <c r="C12" s="832">
        <v>1963.1</v>
      </c>
      <c r="D12" s="832">
        <v>2480.095</v>
      </c>
      <c r="E12" s="832">
        <v>3755.8</v>
      </c>
      <c r="F12" s="832">
        <v>4548.177</v>
      </c>
      <c r="G12" s="832">
        <v>5524.553</v>
      </c>
      <c r="H12" s="832">
        <v>2894.6</v>
      </c>
      <c r="I12" s="831">
        <v>6370.281666999998</v>
      </c>
      <c r="J12" s="830">
        <v>7039.43</v>
      </c>
    </row>
    <row r="13" spans="1:10" ht="21" customHeight="1">
      <c r="A13" s="834" t="s">
        <v>292</v>
      </c>
      <c r="B13" s="832">
        <v>2052.853</v>
      </c>
      <c r="C13" s="832">
        <v>3442.1</v>
      </c>
      <c r="D13" s="832">
        <v>3768.18</v>
      </c>
      <c r="E13" s="832">
        <v>4382.1</v>
      </c>
      <c r="F13" s="832">
        <v>4505.977</v>
      </c>
      <c r="G13" s="832">
        <v>4638.701</v>
      </c>
      <c r="H13" s="832">
        <v>3614.076429</v>
      </c>
      <c r="I13" s="831">
        <v>7574.0239679999995</v>
      </c>
      <c r="J13" s="830"/>
    </row>
    <row r="14" spans="1:10" ht="21" customHeight="1">
      <c r="A14" s="834" t="s">
        <v>293</v>
      </c>
      <c r="B14" s="832">
        <v>2714.843</v>
      </c>
      <c r="C14" s="832">
        <v>3420.2</v>
      </c>
      <c r="D14" s="832">
        <v>3495.035</v>
      </c>
      <c r="E14" s="832">
        <v>3427.2</v>
      </c>
      <c r="F14" s="832">
        <v>3263.921</v>
      </c>
      <c r="G14" s="832">
        <v>5139.568</v>
      </c>
      <c r="H14" s="832">
        <v>3358.239235000001</v>
      </c>
      <c r="I14" s="831">
        <v>5302.327289999998</v>
      </c>
      <c r="J14" s="830"/>
    </row>
    <row r="15" spans="1:10" ht="21" customHeight="1">
      <c r="A15" s="834" t="s">
        <v>294</v>
      </c>
      <c r="B15" s="832">
        <v>1711.2</v>
      </c>
      <c r="C15" s="832">
        <v>2205.73</v>
      </c>
      <c r="D15" s="832">
        <v>3452.1</v>
      </c>
      <c r="E15" s="832">
        <v>3016.2</v>
      </c>
      <c r="F15" s="832">
        <v>4066.715</v>
      </c>
      <c r="G15" s="832">
        <v>5497.373</v>
      </c>
      <c r="H15" s="832">
        <v>3799.3208210000007</v>
      </c>
      <c r="I15" s="831">
        <v>5892.200164999999</v>
      </c>
      <c r="J15" s="830"/>
    </row>
    <row r="16" spans="1:10" ht="21" customHeight="1">
      <c r="A16" s="834" t="s">
        <v>295</v>
      </c>
      <c r="B16" s="832">
        <v>1571.796</v>
      </c>
      <c r="C16" s="832">
        <v>3091.435</v>
      </c>
      <c r="D16" s="832">
        <v>4253.095</v>
      </c>
      <c r="E16" s="832">
        <v>2113.92</v>
      </c>
      <c r="F16" s="833">
        <v>3970.419</v>
      </c>
      <c r="G16" s="833">
        <v>7717.93</v>
      </c>
      <c r="H16" s="832">
        <v>4485.520859</v>
      </c>
      <c r="I16" s="831">
        <v>6628.0436819999995</v>
      </c>
      <c r="J16" s="830"/>
    </row>
    <row r="17" spans="1:10" ht="21" customHeight="1" thickBot="1">
      <c r="A17" s="829" t="s">
        <v>588</v>
      </c>
      <c r="B17" s="828">
        <v>17720.93</v>
      </c>
      <c r="C17" s="828">
        <v>32016.374</v>
      </c>
      <c r="D17" s="828">
        <v>33126.803</v>
      </c>
      <c r="E17" s="828">
        <v>47702.92</v>
      </c>
      <c r="F17" s="828">
        <v>47768.05300000001</v>
      </c>
      <c r="G17" s="828">
        <v>60678.955</v>
      </c>
      <c r="H17" s="828">
        <v>41759.371573</v>
      </c>
      <c r="I17" s="827">
        <v>75029.92783100001</v>
      </c>
      <c r="J17" s="826">
        <f>SUM(J5:J12)</f>
        <v>49787.193496</v>
      </c>
    </row>
    <row r="18" spans="1:9" ht="21" customHeight="1" thickTop="1">
      <c r="A18" s="824" t="s">
        <v>1126</v>
      </c>
      <c r="B18" s="824"/>
      <c r="C18" s="824"/>
      <c r="D18" s="825"/>
      <c r="E18" s="824"/>
      <c r="F18" s="824"/>
      <c r="G18" s="825"/>
      <c r="H18" s="822"/>
      <c r="I18" s="822"/>
    </row>
    <row r="19" spans="1:9" ht="21" customHeight="1">
      <c r="A19" s="824" t="s">
        <v>917</v>
      </c>
      <c r="B19" s="824"/>
      <c r="C19" s="824"/>
      <c r="D19" s="825"/>
      <c r="E19" s="824"/>
      <c r="F19" s="824"/>
      <c r="G19" s="823"/>
      <c r="H19" s="822"/>
      <c r="I19" s="821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9.140625" style="174" customWidth="1"/>
    <col min="2" max="2" width="3.28125" style="174" customWidth="1"/>
    <col min="3" max="3" width="4.8515625" style="174" customWidth="1"/>
    <col min="4" max="4" width="6.140625" style="174" customWidth="1"/>
    <col min="5" max="5" width="5.28125" style="174" customWidth="1"/>
    <col min="6" max="6" width="26.140625" style="174" customWidth="1"/>
    <col min="7" max="16384" width="9.140625" style="174" customWidth="1"/>
  </cols>
  <sheetData>
    <row r="1" spans="1:13" ht="12.75">
      <c r="A1" s="1698" t="s">
        <v>1201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</row>
    <row r="2" spans="1:13" ht="15.75">
      <c r="A2" s="1699" t="s">
        <v>1200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</row>
    <row r="3" spans="1:13" ht="16.5" thickBot="1">
      <c r="A3" s="228"/>
      <c r="B3" s="1733" t="s">
        <v>1199</v>
      </c>
      <c r="C3" s="1733"/>
      <c r="D3" s="1733"/>
      <c r="E3" s="1733"/>
      <c r="F3" s="1733"/>
      <c r="G3" s="1733"/>
      <c r="H3" s="1733"/>
      <c r="I3" s="1733"/>
      <c r="J3" s="1733"/>
      <c r="K3" s="1733"/>
      <c r="L3" s="1733"/>
      <c r="M3" s="1733"/>
    </row>
    <row r="4" spans="1:13" ht="13.5" thickTop="1">
      <c r="A4" s="97"/>
      <c r="B4" s="1969" t="s">
        <v>1198</v>
      </c>
      <c r="C4" s="1970"/>
      <c r="D4" s="1970"/>
      <c r="E4" s="1970"/>
      <c r="F4" s="1971"/>
      <c r="G4" s="1970" t="s">
        <v>61</v>
      </c>
      <c r="H4" s="1971"/>
      <c r="I4" s="1970" t="s">
        <v>62</v>
      </c>
      <c r="J4" s="1971"/>
      <c r="K4" s="1978" t="s">
        <v>1193</v>
      </c>
      <c r="L4" s="1979" t="s">
        <v>1197</v>
      </c>
      <c r="M4" s="1730"/>
    </row>
    <row r="5" spans="1:13" ht="12.75">
      <c r="A5" s="97"/>
      <c r="B5" s="1972"/>
      <c r="C5" s="1973"/>
      <c r="D5" s="1973"/>
      <c r="E5" s="1973"/>
      <c r="F5" s="1974"/>
      <c r="G5" s="1976"/>
      <c r="H5" s="1977"/>
      <c r="I5" s="1976"/>
      <c r="J5" s="1977"/>
      <c r="K5" s="1791"/>
      <c r="L5" s="1725" t="s">
        <v>1548</v>
      </c>
      <c r="M5" s="1980"/>
    </row>
    <row r="6" spans="1:13" ht="15.75">
      <c r="A6" s="97"/>
      <c r="B6" s="1975"/>
      <c r="C6" s="1976"/>
      <c r="D6" s="1976"/>
      <c r="E6" s="1976"/>
      <c r="F6" s="1977"/>
      <c r="G6" s="868" t="s">
        <v>1195</v>
      </c>
      <c r="H6" s="868" t="s">
        <v>1196</v>
      </c>
      <c r="I6" s="868" t="s">
        <v>1195</v>
      </c>
      <c r="J6" s="868" t="s">
        <v>1196</v>
      </c>
      <c r="K6" s="868" t="s">
        <v>1195</v>
      </c>
      <c r="L6" s="868" t="s">
        <v>1194</v>
      </c>
      <c r="M6" s="867" t="s">
        <v>1193</v>
      </c>
    </row>
    <row r="7" spans="1:13" ht="12.75">
      <c r="A7" s="97"/>
      <c r="B7" s="851" t="s">
        <v>1192</v>
      </c>
      <c r="C7" s="97"/>
      <c r="D7" s="97"/>
      <c r="E7" s="97"/>
      <c r="F7" s="97"/>
      <c r="G7" s="850">
        <v>9509.83999999991</v>
      </c>
      <c r="H7" s="850">
        <v>57060.74</v>
      </c>
      <c r="I7" s="850">
        <v>68406.00000000015</v>
      </c>
      <c r="J7" s="850">
        <v>89721.50000000012</v>
      </c>
      <c r="K7" s="849">
        <v>11646.600000000093</v>
      </c>
      <c r="L7" s="849">
        <v>619.3180957829028</v>
      </c>
      <c r="M7" s="866">
        <v>-82.97430049995604</v>
      </c>
    </row>
    <row r="8" spans="1:13" ht="12.75">
      <c r="A8" s="97"/>
      <c r="B8" s="851"/>
      <c r="C8" s="97" t="s">
        <v>1191</v>
      </c>
      <c r="D8" s="97"/>
      <c r="E8" s="97"/>
      <c r="F8" s="97"/>
      <c r="G8" s="850">
        <v>56175.700000000004</v>
      </c>
      <c r="H8" s="850">
        <v>85989.8</v>
      </c>
      <c r="I8" s="850">
        <v>67809.00000000001</v>
      </c>
      <c r="J8" s="850">
        <v>100960.6</v>
      </c>
      <c r="K8" s="849">
        <v>64686.7</v>
      </c>
      <c r="L8" s="849">
        <v>20.708776214626624</v>
      </c>
      <c r="M8" s="848">
        <v>-4.604551018301436</v>
      </c>
    </row>
    <row r="9" spans="1:13" ht="12.75">
      <c r="A9" s="97"/>
      <c r="B9" s="851"/>
      <c r="C9" s="97"/>
      <c r="D9" s="97" t="s">
        <v>1189</v>
      </c>
      <c r="E9" s="97"/>
      <c r="F9" s="97"/>
      <c r="G9" s="850">
        <v>0</v>
      </c>
      <c r="H9" s="850">
        <v>0</v>
      </c>
      <c r="I9" s="850">
        <v>0</v>
      </c>
      <c r="J9" s="850">
        <v>0</v>
      </c>
      <c r="K9" s="849">
        <v>0</v>
      </c>
      <c r="L9" s="849" t="s">
        <v>382</v>
      </c>
      <c r="M9" s="848" t="s">
        <v>382</v>
      </c>
    </row>
    <row r="10" spans="1:13" ht="12.75">
      <c r="A10" s="97"/>
      <c r="B10" s="851"/>
      <c r="C10" s="97"/>
      <c r="D10" s="97" t="s">
        <v>1159</v>
      </c>
      <c r="E10" s="97"/>
      <c r="F10" s="97"/>
      <c r="G10" s="850">
        <v>56175.700000000004</v>
      </c>
      <c r="H10" s="850">
        <v>85989.8</v>
      </c>
      <c r="I10" s="850">
        <v>67809.00000000001</v>
      </c>
      <c r="J10" s="850">
        <v>100960.6</v>
      </c>
      <c r="K10" s="849">
        <v>64686.7</v>
      </c>
      <c r="L10" s="849">
        <v>20.708776214626624</v>
      </c>
      <c r="M10" s="848">
        <v>-4.604551018301436</v>
      </c>
    </row>
    <row r="11" spans="1:13" ht="12.75">
      <c r="A11" s="97"/>
      <c r="B11" s="851"/>
      <c r="C11" s="97" t="s">
        <v>1190</v>
      </c>
      <c r="D11" s="97"/>
      <c r="E11" s="97"/>
      <c r="F11" s="97"/>
      <c r="G11" s="850">
        <v>-354038.00000000006</v>
      </c>
      <c r="H11" s="850">
        <v>-547294.3</v>
      </c>
      <c r="I11" s="850">
        <v>-449401.1</v>
      </c>
      <c r="J11" s="850">
        <v>-696373.3</v>
      </c>
      <c r="K11" s="849">
        <v>-499855.79999999993</v>
      </c>
      <c r="L11" s="849">
        <v>26.935837395985715</v>
      </c>
      <c r="M11" s="848">
        <v>11.22709757497256</v>
      </c>
    </row>
    <row r="12" spans="1:13" ht="12.75">
      <c r="A12" s="97"/>
      <c r="B12" s="851"/>
      <c r="C12" s="97"/>
      <c r="D12" s="97" t="s">
        <v>1189</v>
      </c>
      <c r="E12" s="97"/>
      <c r="F12" s="97"/>
      <c r="G12" s="850">
        <v>-68079.8</v>
      </c>
      <c r="H12" s="850">
        <v>-107138.9</v>
      </c>
      <c r="I12" s="850">
        <v>-87234.59999999999</v>
      </c>
      <c r="J12" s="850">
        <v>-132976.4</v>
      </c>
      <c r="K12" s="849">
        <v>-75557.2</v>
      </c>
      <c r="L12" s="849">
        <v>28.13580533432824</v>
      </c>
      <c r="M12" s="848">
        <v>-13.386202263780646</v>
      </c>
    </row>
    <row r="13" spans="1:13" ht="12.75">
      <c r="A13" s="97"/>
      <c r="B13" s="851"/>
      <c r="C13" s="97"/>
      <c r="D13" s="97" t="s">
        <v>1159</v>
      </c>
      <c r="E13" s="97"/>
      <c r="F13" s="97"/>
      <c r="G13" s="850">
        <v>-285958.2</v>
      </c>
      <c r="H13" s="850">
        <v>-440155.4</v>
      </c>
      <c r="I13" s="850">
        <v>-362166.5</v>
      </c>
      <c r="J13" s="850">
        <v>-563396.9</v>
      </c>
      <c r="K13" s="849">
        <v>-424298.6</v>
      </c>
      <c r="L13" s="849">
        <v>26.650153763731893</v>
      </c>
      <c r="M13" s="848">
        <v>17.15567287421669</v>
      </c>
    </row>
    <row r="14" spans="1:13" ht="12.75">
      <c r="A14" s="97"/>
      <c r="B14" s="851"/>
      <c r="C14" s="97" t="s">
        <v>1188</v>
      </c>
      <c r="D14" s="97"/>
      <c r="E14" s="97"/>
      <c r="F14" s="97"/>
      <c r="G14" s="850">
        <v>-297862.30000000005</v>
      </c>
      <c r="H14" s="850">
        <v>-461304.5</v>
      </c>
      <c r="I14" s="850">
        <v>-381592.0999999999</v>
      </c>
      <c r="J14" s="850">
        <v>-595412.7</v>
      </c>
      <c r="K14" s="849">
        <v>-435169.1</v>
      </c>
      <c r="L14" s="849">
        <v>28.110237515791653</v>
      </c>
      <c r="M14" s="848">
        <v>14.04038500797057</v>
      </c>
    </row>
    <row r="15" spans="1:13" ht="12.75">
      <c r="A15" s="97"/>
      <c r="B15" s="851"/>
      <c r="C15" s="97" t="s">
        <v>1187</v>
      </c>
      <c r="D15" s="97"/>
      <c r="E15" s="97"/>
      <c r="F15" s="97"/>
      <c r="G15" s="850">
        <v>2017.0000000000146</v>
      </c>
      <c r="H15" s="850">
        <v>7585.8000000000175</v>
      </c>
      <c r="I15" s="850">
        <v>13891.800000000003</v>
      </c>
      <c r="J15" s="850">
        <v>20882.2</v>
      </c>
      <c r="K15" s="849">
        <v>10604.200000000015</v>
      </c>
      <c r="L15" s="849">
        <v>588.7357461576552</v>
      </c>
      <c r="M15" s="848">
        <v>-23.665759656775847</v>
      </c>
    </row>
    <row r="16" spans="1:13" ht="12.75">
      <c r="A16" s="97"/>
      <c r="B16" s="851"/>
      <c r="C16" s="97"/>
      <c r="D16" s="97" t="s">
        <v>1186</v>
      </c>
      <c r="E16" s="97"/>
      <c r="F16" s="97"/>
      <c r="G16" s="850">
        <v>60164.00000000001</v>
      </c>
      <c r="H16" s="850">
        <v>95190.8</v>
      </c>
      <c r="I16" s="850">
        <v>81243.5</v>
      </c>
      <c r="J16" s="850">
        <v>125061.2</v>
      </c>
      <c r="K16" s="849">
        <v>93784.80000000002</v>
      </c>
      <c r="L16" s="849">
        <v>35.03673292999133</v>
      </c>
      <c r="M16" s="848">
        <v>15.436681088333245</v>
      </c>
    </row>
    <row r="17" spans="1:13" ht="12.75">
      <c r="A17" s="97"/>
      <c r="B17" s="851"/>
      <c r="C17" s="97"/>
      <c r="D17" s="97"/>
      <c r="E17" s="97" t="s">
        <v>1182</v>
      </c>
      <c r="F17" s="97"/>
      <c r="G17" s="850">
        <v>21454.300000000003</v>
      </c>
      <c r="H17" s="850">
        <v>34210.6</v>
      </c>
      <c r="I17" s="850">
        <v>30430</v>
      </c>
      <c r="J17" s="850">
        <v>46374.9</v>
      </c>
      <c r="K17" s="849">
        <v>34313.3</v>
      </c>
      <c r="L17" s="849">
        <v>41.836368466927354</v>
      </c>
      <c r="M17" s="848">
        <v>12.761419651659551</v>
      </c>
    </row>
    <row r="18" spans="1:13" ht="12.75">
      <c r="A18" s="97"/>
      <c r="B18" s="851"/>
      <c r="C18" s="97"/>
      <c r="D18" s="97"/>
      <c r="E18" s="97" t="s">
        <v>1185</v>
      </c>
      <c r="F18" s="97"/>
      <c r="G18" s="850">
        <v>11192.2</v>
      </c>
      <c r="H18" s="850">
        <v>18389.7</v>
      </c>
      <c r="I18" s="850">
        <v>14181.700000000003</v>
      </c>
      <c r="J18" s="850">
        <v>24352.8</v>
      </c>
      <c r="K18" s="849">
        <v>18580.600000000002</v>
      </c>
      <c r="L18" s="849">
        <v>26.710566287235764</v>
      </c>
      <c r="M18" s="848">
        <v>31.018143099910418</v>
      </c>
    </row>
    <row r="19" spans="1:13" ht="12.75">
      <c r="A19" s="97"/>
      <c r="B19" s="851"/>
      <c r="C19" s="97"/>
      <c r="D19" s="97"/>
      <c r="E19" s="97" t="s">
        <v>1159</v>
      </c>
      <c r="F19" s="97"/>
      <c r="G19" s="850">
        <v>27517.5</v>
      </c>
      <c r="H19" s="850">
        <v>42590.5</v>
      </c>
      <c r="I19" s="850">
        <v>36631.8</v>
      </c>
      <c r="J19" s="850">
        <v>54333.5</v>
      </c>
      <c r="K19" s="849">
        <v>40890.9</v>
      </c>
      <c r="L19" s="849">
        <v>33.121831561733444</v>
      </c>
      <c r="M19" s="848">
        <v>11.626783286652568</v>
      </c>
    </row>
    <row r="20" spans="1:13" ht="12.75">
      <c r="A20" s="97"/>
      <c r="B20" s="851"/>
      <c r="C20" s="97"/>
      <c r="D20" s="97" t="s">
        <v>1184</v>
      </c>
      <c r="E20" s="97"/>
      <c r="F20" s="97"/>
      <c r="G20" s="850">
        <v>-58146.99999999999</v>
      </c>
      <c r="H20" s="850">
        <v>-87605</v>
      </c>
      <c r="I20" s="850">
        <v>-67351.7</v>
      </c>
      <c r="J20" s="850">
        <v>-104179</v>
      </c>
      <c r="K20" s="849">
        <v>-83180.6</v>
      </c>
      <c r="L20" s="849">
        <v>15.8300514213975</v>
      </c>
      <c r="M20" s="848">
        <v>23.50185667176926</v>
      </c>
    </row>
    <row r="21" spans="1:13" ht="12.75">
      <c r="A21" s="97"/>
      <c r="B21" s="851"/>
      <c r="C21" s="97"/>
      <c r="D21" s="97"/>
      <c r="E21" s="97" t="s">
        <v>1183</v>
      </c>
      <c r="F21" s="97"/>
      <c r="G21" s="850">
        <v>-22354.8</v>
      </c>
      <c r="H21" s="850">
        <v>-33276.7</v>
      </c>
      <c r="I21" s="850">
        <v>-26539.5</v>
      </c>
      <c r="J21" s="850">
        <v>-39822</v>
      </c>
      <c r="K21" s="849">
        <v>-30611.9</v>
      </c>
      <c r="L21" s="849">
        <v>18.719469644103285</v>
      </c>
      <c r="M21" s="848">
        <v>15.344674918517697</v>
      </c>
    </row>
    <row r="22" spans="1:13" ht="12.75">
      <c r="A22" s="97"/>
      <c r="B22" s="851"/>
      <c r="C22" s="97"/>
      <c r="D22" s="97"/>
      <c r="E22" s="97" t="s">
        <v>1182</v>
      </c>
      <c r="F22" s="97"/>
      <c r="G22" s="850">
        <v>-26415.899999999994</v>
      </c>
      <c r="H22" s="850">
        <v>-39611.9</v>
      </c>
      <c r="I22" s="850">
        <v>-26875.9</v>
      </c>
      <c r="J22" s="850">
        <v>-42175.6</v>
      </c>
      <c r="K22" s="849">
        <v>-36523.100000000006</v>
      </c>
      <c r="L22" s="849">
        <v>1.7413754594770836</v>
      </c>
      <c r="M22" s="848">
        <v>35.89535606249467</v>
      </c>
    </row>
    <row r="23" spans="1:13" ht="12.75">
      <c r="A23" s="97"/>
      <c r="B23" s="851"/>
      <c r="C23" s="97"/>
      <c r="D23" s="97"/>
      <c r="E23" s="97"/>
      <c r="F23" s="136" t="s">
        <v>1181</v>
      </c>
      <c r="G23" s="850">
        <v>-6254.8</v>
      </c>
      <c r="H23" s="850">
        <v>-9508.5</v>
      </c>
      <c r="I23" s="850">
        <v>-9973.5</v>
      </c>
      <c r="J23" s="850">
        <v>-15121.3</v>
      </c>
      <c r="K23" s="849">
        <v>-11475.4</v>
      </c>
      <c r="L23" s="849">
        <v>59.453539681524575</v>
      </c>
      <c r="M23" s="848">
        <v>15.058906101168091</v>
      </c>
    </row>
    <row r="24" spans="1:13" ht="12.75">
      <c r="A24" s="97"/>
      <c r="B24" s="851"/>
      <c r="C24" s="97"/>
      <c r="D24" s="97"/>
      <c r="E24" s="97" t="s">
        <v>1180</v>
      </c>
      <c r="F24" s="97"/>
      <c r="G24" s="850">
        <v>-743.8000000000001</v>
      </c>
      <c r="H24" s="850">
        <v>-1177.9</v>
      </c>
      <c r="I24" s="850">
        <v>-832.1999999999999</v>
      </c>
      <c r="J24" s="850">
        <v>-1625.7</v>
      </c>
      <c r="K24" s="849">
        <v>-1418.1000000000001</v>
      </c>
      <c r="L24" s="849">
        <v>11.884915299811766</v>
      </c>
      <c r="M24" s="848">
        <v>70.40374909877437</v>
      </c>
    </row>
    <row r="25" spans="1:13" ht="12.75">
      <c r="A25" s="97"/>
      <c r="B25" s="851"/>
      <c r="C25" s="97"/>
      <c r="D25" s="97"/>
      <c r="E25" s="97" t="s">
        <v>1159</v>
      </c>
      <c r="F25" s="97"/>
      <c r="G25" s="850">
        <v>-8632.5</v>
      </c>
      <c r="H25" s="850">
        <v>-13538.5</v>
      </c>
      <c r="I25" s="850">
        <v>-13104.1</v>
      </c>
      <c r="J25" s="850">
        <v>-20555.7</v>
      </c>
      <c r="K25" s="849">
        <v>-14627.5</v>
      </c>
      <c r="L25" s="849">
        <v>51.79959455545901</v>
      </c>
      <c r="M25" s="848">
        <v>11.625369159270761</v>
      </c>
    </row>
    <row r="26" spans="1:13" ht="12.75">
      <c r="A26" s="865"/>
      <c r="B26" s="851"/>
      <c r="C26" s="97" t="s">
        <v>1179</v>
      </c>
      <c r="D26" s="97"/>
      <c r="E26" s="97"/>
      <c r="F26" s="97"/>
      <c r="G26" s="850">
        <v>-295845.30000000005</v>
      </c>
      <c r="H26" s="850">
        <v>-453718.7</v>
      </c>
      <c r="I26" s="850">
        <v>-367700.29999999993</v>
      </c>
      <c r="J26" s="850">
        <v>-574530.5</v>
      </c>
      <c r="K26" s="849">
        <v>-424564.8999999999</v>
      </c>
      <c r="L26" s="849">
        <v>24.288031616523867</v>
      </c>
      <c r="M26" s="848">
        <v>15.464931630460995</v>
      </c>
    </row>
    <row r="27" spans="1:13" ht="12.75">
      <c r="A27" s="97"/>
      <c r="B27" s="851"/>
      <c r="C27" s="97" t="s">
        <v>1178</v>
      </c>
      <c r="D27" s="97"/>
      <c r="E27" s="97"/>
      <c r="F27" s="97"/>
      <c r="G27" s="850">
        <v>5415.94</v>
      </c>
      <c r="H27" s="850">
        <v>13078.84</v>
      </c>
      <c r="I27" s="850">
        <v>20669.9</v>
      </c>
      <c r="J27" s="850">
        <v>32751.7</v>
      </c>
      <c r="K27" s="849">
        <v>15552.900000000001</v>
      </c>
      <c r="L27" s="849">
        <v>281.64935357481806</v>
      </c>
      <c r="M27" s="848">
        <v>-24.755804333838086</v>
      </c>
    </row>
    <row r="28" spans="1:13" ht="12.75">
      <c r="A28" s="97"/>
      <c r="B28" s="851"/>
      <c r="C28" s="97"/>
      <c r="D28" s="97" t="s">
        <v>1177</v>
      </c>
      <c r="E28" s="97"/>
      <c r="F28" s="97"/>
      <c r="G28" s="850">
        <v>13401.24</v>
      </c>
      <c r="H28" s="850">
        <v>23320.14</v>
      </c>
      <c r="I28" s="850">
        <v>24637.7</v>
      </c>
      <c r="J28" s="850">
        <v>39539.8</v>
      </c>
      <c r="K28" s="849">
        <v>21769.9</v>
      </c>
      <c r="L28" s="849">
        <v>83.84642018201302</v>
      </c>
      <c r="M28" s="848">
        <v>-11.639885216558355</v>
      </c>
    </row>
    <row r="29" spans="1:13" ht="12.75">
      <c r="A29" s="97"/>
      <c r="B29" s="851"/>
      <c r="C29" s="97"/>
      <c r="D29" s="97" t="s">
        <v>1176</v>
      </c>
      <c r="E29" s="97"/>
      <c r="F29" s="97"/>
      <c r="G29" s="850">
        <v>-7985.3</v>
      </c>
      <c r="H29" s="850">
        <v>-10241.3</v>
      </c>
      <c r="I29" s="850">
        <v>-3967.8</v>
      </c>
      <c r="J29" s="850">
        <v>-6788.1</v>
      </c>
      <c r="K29" s="849">
        <v>-6217</v>
      </c>
      <c r="L29" s="849">
        <v>-50.311196824164405</v>
      </c>
      <c r="M29" s="848">
        <v>56.68632491557031</v>
      </c>
    </row>
    <row r="30" spans="1:13" ht="12.75">
      <c r="A30" s="97"/>
      <c r="B30" s="851"/>
      <c r="C30" s="97" t="s">
        <v>1175</v>
      </c>
      <c r="D30" s="97"/>
      <c r="E30" s="97"/>
      <c r="F30" s="97"/>
      <c r="G30" s="850">
        <v>-290429.36000000004</v>
      </c>
      <c r="H30" s="850">
        <v>-440639.86</v>
      </c>
      <c r="I30" s="850">
        <v>-347030.3999999999</v>
      </c>
      <c r="J30" s="850">
        <v>-541778.8</v>
      </c>
      <c r="K30" s="849">
        <v>-409011.99999999994</v>
      </c>
      <c r="L30" s="849">
        <v>19.488745903651008</v>
      </c>
      <c r="M30" s="848">
        <v>17.860567834979307</v>
      </c>
    </row>
    <row r="31" spans="1:13" ht="12.75">
      <c r="A31" s="97"/>
      <c r="B31" s="851"/>
      <c r="C31" s="97" t="s">
        <v>1174</v>
      </c>
      <c r="D31" s="97"/>
      <c r="E31" s="97"/>
      <c r="F31" s="97"/>
      <c r="G31" s="850">
        <v>299939.19999999995</v>
      </c>
      <c r="H31" s="850">
        <v>497700.6</v>
      </c>
      <c r="I31" s="850">
        <v>415436.4</v>
      </c>
      <c r="J31" s="850">
        <v>631500.3</v>
      </c>
      <c r="K31" s="849">
        <v>420658.60000000003</v>
      </c>
      <c r="L31" s="849">
        <v>38.50687072580047</v>
      </c>
      <c r="M31" s="848">
        <v>1.257039585361312</v>
      </c>
    </row>
    <row r="32" spans="1:13" ht="12.75">
      <c r="A32" s="97"/>
      <c r="B32" s="851"/>
      <c r="C32" s="97"/>
      <c r="D32" s="97" t="s">
        <v>1173</v>
      </c>
      <c r="E32" s="97"/>
      <c r="F32" s="97"/>
      <c r="G32" s="850">
        <v>305774.69999999995</v>
      </c>
      <c r="H32" s="850">
        <v>505068.2</v>
      </c>
      <c r="I32" s="850">
        <v>417108.20000000007</v>
      </c>
      <c r="J32" s="850">
        <v>634854.8</v>
      </c>
      <c r="K32" s="849">
        <v>422048.9</v>
      </c>
      <c r="L32" s="849">
        <v>36.41030471127931</v>
      </c>
      <c r="M32" s="848">
        <v>1.1845127954808845</v>
      </c>
    </row>
    <row r="33" spans="1:13" ht="12.75">
      <c r="A33" s="97"/>
      <c r="B33" s="851"/>
      <c r="C33" s="97"/>
      <c r="D33" s="97"/>
      <c r="E33" s="97" t="s">
        <v>1172</v>
      </c>
      <c r="F33" s="97"/>
      <c r="G33" s="850">
        <v>16911.9</v>
      </c>
      <c r="H33" s="850">
        <v>34180.5</v>
      </c>
      <c r="I33" s="850">
        <v>31329.800000000003</v>
      </c>
      <c r="J33" s="850">
        <v>48519.8</v>
      </c>
      <c r="K33" s="849">
        <v>23585.500000000004</v>
      </c>
      <c r="L33" s="849">
        <v>85.25298754131705</v>
      </c>
      <c r="M33" s="848">
        <v>-24.718638484765293</v>
      </c>
    </row>
    <row r="34" spans="1:13" ht="12.75">
      <c r="A34" s="97"/>
      <c r="B34" s="851"/>
      <c r="C34" s="97"/>
      <c r="D34" s="97"/>
      <c r="E34" s="97" t="s">
        <v>1171</v>
      </c>
      <c r="F34" s="97"/>
      <c r="G34" s="850">
        <v>266086.79999999993</v>
      </c>
      <c r="H34" s="850">
        <v>434581.7</v>
      </c>
      <c r="I34" s="850">
        <v>356723.20000000007</v>
      </c>
      <c r="J34" s="850">
        <v>543294.1</v>
      </c>
      <c r="K34" s="864">
        <v>370995.50000000006</v>
      </c>
      <c r="L34" s="849">
        <v>34.062719383299026</v>
      </c>
      <c r="M34" s="848">
        <v>4.000945270730909</v>
      </c>
    </row>
    <row r="35" spans="1:13" ht="12.75">
      <c r="A35" s="97"/>
      <c r="B35" s="851"/>
      <c r="C35" s="97"/>
      <c r="D35" s="97"/>
      <c r="E35" s="97" t="s">
        <v>1170</v>
      </c>
      <c r="F35" s="97"/>
      <c r="G35" s="850">
        <v>21796.699999999997</v>
      </c>
      <c r="H35" s="850">
        <v>35326.7</v>
      </c>
      <c r="I35" s="850">
        <v>27387.399999999998</v>
      </c>
      <c r="J35" s="850">
        <v>41373.1</v>
      </c>
      <c r="K35" s="849">
        <v>27467.9</v>
      </c>
      <c r="L35" s="849">
        <v>25.64929553556273</v>
      </c>
      <c r="M35" s="848">
        <v>0.29393078568978126</v>
      </c>
    </row>
    <row r="36" spans="1:13" ht="12.75">
      <c r="A36" s="97"/>
      <c r="B36" s="851"/>
      <c r="C36" s="97"/>
      <c r="D36" s="97"/>
      <c r="E36" s="97" t="s">
        <v>1169</v>
      </c>
      <c r="F36" s="97"/>
      <c r="G36" s="850">
        <v>979.3</v>
      </c>
      <c r="H36" s="850">
        <v>979.3</v>
      </c>
      <c r="I36" s="850">
        <v>1667.8</v>
      </c>
      <c r="J36" s="850">
        <v>1667.8</v>
      </c>
      <c r="K36" s="849">
        <v>0</v>
      </c>
      <c r="L36" s="849" t="s">
        <v>382</v>
      </c>
      <c r="M36" s="848" t="s">
        <v>382</v>
      </c>
    </row>
    <row r="37" spans="1:13" ht="12.75">
      <c r="A37" s="97"/>
      <c r="B37" s="851"/>
      <c r="C37" s="97"/>
      <c r="D37" s="97" t="s">
        <v>1168</v>
      </c>
      <c r="E37" s="97"/>
      <c r="F37" s="97"/>
      <c r="G37" s="850">
        <v>-5835.499999999999</v>
      </c>
      <c r="H37" s="850">
        <v>-7367.6</v>
      </c>
      <c r="I37" s="850">
        <v>-1671.7999999999997</v>
      </c>
      <c r="J37" s="850">
        <v>-3354.5</v>
      </c>
      <c r="K37" s="849">
        <v>-1390.3</v>
      </c>
      <c r="L37" s="849">
        <v>-71.35121240682032</v>
      </c>
      <c r="M37" s="848">
        <v>-16.838138533317363</v>
      </c>
    </row>
    <row r="38" spans="1:13" ht="12.75">
      <c r="A38" s="97"/>
      <c r="B38" s="861" t="s">
        <v>1167</v>
      </c>
      <c r="C38" s="860" t="s">
        <v>1166</v>
      </c>
      <c r="D38" s="860"/>
      <c r="E38" s="860"/>
      <c r="F38" s="860"/>
      <c r="G38" s="859">
        <v>5161.8</v>
      </c>
      <c r="H38" s="859">
        <v>10348.3</v>
      </c>
      <c r="I38" s="859">
        <v>12636.499999999998</v>
      </c>
      <c r="J38" s="859">
        <v>17063.5</v>
      </c>
      <c r="K38" s="858">
        <v>7632.6</v>
      </c>
      <c r="L38" s="858">
        <v>144.80801270874497</v>
      </c>
      <c r="M38" s="857">
        <v>-39.59878130811537</v>
      </c>
    </row>
    <row r="39" spans="1:13" ht="12.75">
      <c r="A39" s="97"/>
      <c r="B39" s="856" t="s">
        <v>1165</v>
      </c>
      <c r="C39" s="856"/>
      <c r="D39" s="855"/>
      <c r="E39" s="855"/>
      <c r="F39" s="855"/>
      <c r="G39" s="854">
        <v>14671.639999999898</v>
      </c>
      <c r="H39" s="854">
        <v>67409.04</v>
      </c>
      <c r="I39" s="854">
        <v>81042.50000000015</v>
      </c>
      <c r="J39" s="854">
        <v>106785</v>
      </c>
      <c r="K39" s="853">
        <v>19279.2000000001</v>
      </c>
      <c r="L39" s="853">
        <v>452.375194593111</v>
      </c>
      <c r="M39" s="863">
        <v>-76.21100040102408</v>
      </c>
    </row>
    <row r="40" spans="1:13" ht="12.75">
      <c r="A40" s="97"/>
      <c r="B40" s="851" t="s">
        <v>1164</v>
      </c>
      <c r="C40" s="97" t="s">
        <v>1163</v>
      </c>
      <c r="D40" s="97"/>
      <c r="E40" s="97"/>
      <c r="F40" s="97"/>
      <c r="G40" s="850">
        <v>8145.699999999997</v>
      </c>
      <c r="H40" s="850">
        <v>12496.32</v>
      </c>
      <c r="I40" s="850">
        <v>20199.439999999995</v>
      </c>
      <c r="J40" s="850">
        <v>11147.97</v>
      </c>
      <c r="K40" s="849">
        <v>8588.750000000007</v>
      </c>
      <c r="L40" s="849">
        <v>147.97672391568562</v>
      </c>
      <c r="M40" s="848">
        <v>-57.48025687840847</v>
      </c>
    </row>
    <row r="41" spans="1:13" ht="12.75">
      <c r="A41" s="97"/>
      <c r="B41" s="851"/>
      <c r="C41" s="97" t="s">
        <v>1162</v>
      </c>
      <c r="D41" s="97"/>
      <c r="E41" s="97"/>
      <c r="F41" s="97"/>
      <c r="G41" s="850">
        <v>4819.099999999999</v>
      </c>
      <c r="H41" s="850">
        <v>9081.9</v>
      </c>
      <c r="I41" s="850">
        <v>1798.1000000000001</v>
      </c>
      <c r="J41" s="850">
        <v>3194.6</v>
      </c>
      <c r="K41" s="849">
        <v>2671.9999999999995</v>
      </c>
      <c r="L41" s="849" t="s">
        <v>382</v>
      </c>
      <c r="M41" s="848">
        <v>48.60130137367216</v>
      </c>
    </row>
    <row r="42" spans="1:13" ht="12.75">
      <c r="A42" s="97"/>
      <c r="B42" s="851"/>
      <c r="C42" s="97" t="s">
        <v>1161</v>
      </c>
      <c r="D42" s="97"/>
      <c r="E42" s="97"/>
      <c r="F42" s="97"/>
      <c r="G42" s="850">
        <v>0</v>
      </c>
      <c r="H42" s="850">
        <v>0</v>
      </c>
      <c r="I42" s="850">
        <v>0</v>
      </c>
      <c r="J42" s="850">
        <v>0</v>
      </c>
      <c r="K42" s="849">
        <v>0</v>
      </c>
      <c r="L42" s="849" t="s">
        <v>382</v>
      </c>
      <c r="M42" s="848" t="s">
        <v>382</v>
      </c>
    </row>
    <row r="43" spans="1:13" ht="12.75">
      <c r="A43" s="97"/>
      <c r="B43" s="851"/>
      <c r="C43" s="97" t="s">
        <v>1160</v>
      </c>
      <c r="D43" s="97"/>
      <c r="E43" s="97"/>
      <c r="F43" s="97"/>
      <c r="G43" s="850">
        <v>-14739.100000000002</v>
      </c>
      <c r="H43" s="850">
        <v>-22846.4</v>
      </c>
      <c r="I43" s="850">
        <v>-12927.8</v>
      </c>
      <c r="J43" s="850">
        <v>-21331.6</v>
      </c>
      <c r="K43" s="849">
        <v>-21344.099999999995</v>
      </c>
      <c r="L43" s="849">
        <v>-12.289081422882006</v>
      </c>
      <c r="M43" s="848">
        <v>65.1023375980445</v>
      </c>
    </row>
    <row r="44" spans="1:13" ht="12.75">
      <c r="A44" s="97"/>
      <c r="B44" s="851"/>
      <c r="C44" s="97"/>
      <c r="D44" s="97" t="s">
        <v>1157</v>
      </c>
      <c r="E44" s="97"/>
      <c r="F44" s="97"/>
      <c r="G44" s="850">
        <v>-4048.2000000000007</v>
      </c>
      <c r="H44" s="850">
        <v>-5147.4</v>
      </c>
      <c r="I44" s="850">
        <v>-1384.3</v>
      </c>
      <c r="J44" s="850">
        <v>-1620</v>
      </c>
      <c r="K44" s="849">
        <v>-1330.1999999999998</v>
      </c>
      <c r="L44" s="849">
        <v>-65.8045551109135</v>
      </c>
      <c r="M44" s="848">
        <v>-3.908112403380784</v>
      </c>
    </row>
    <row r="45" spans="1:17" ht="12.75">
      <c r="A45" s="97"/>
      <c r="B45" s="851"/>
      <c r="C45" s="97"/>
      <c r="D45" s="97" t="s">
        <v>1159</v>
      </c>
      <c r="E45" s="97"/>
      <c r="F45" s="97"/>
      <c r="G45" s="850">
        <v>-10690.900000000001</v>
      </c>
      <c r="H45" s="850">
        <v>-17699</v>
      </c>
      <c r="I45" s="850">
        <v>-11543.5</v>
      </c>
      <c r="J45" s="850">
        <v>-19711.6</v>
      </c>
      <c r="K45" s="849">
        <v>-20013.899999999998</v>
      </c>
      <c r="L45" s="849">
        <v>7.975006781468338</v>
      </c>
      <c r="M45" s="848">
        <v>73.37809156668251</v>
      </c>
      <c r="Q45" s="862"/>
    </row>
    <row r="46" spans="1:13" ht="12.75">
      <c r="A46" s="97"/>
      <c r="B46" s="851"/>
      <c r="C46" s="97" t="s">
        <v>1158</v>
      </c>
      <c r="D46" s="97"/>
      <c r="E46" s="97"/>
      <c r="F46" s="97"/>
      <c r="G46" s="850">
        <v>18065.7</v>
      </c>
      <c r="H46" s="850">
        <v>26260.82</v>
      </c>
      <c r="I46" s="850">
        <v>31329.139999999996</v>
      </c>
      <c r="J46" s="850">
        <v>29284.97</v>
      </c>
      <c r="K46" s="849">
        <v>27260.850000000006</v>
      </c>
      <c r="L46" s="849">
        <v>73.41780279756662</v>
      </c>
      <c r="M46" s="848">
        <v>-12.98564212104128</v>
      </c>
    </row>
    <row r="47" spans="1:13" ht="12.75">
      <c r="A47" s="97"/>
      <c r="B47" s="851"/>
      <c r="C47" s="97"/>
      <c r="D47" s="97" t="s">
        <v>1157</v>
      </c>
      <c r="E47" s="97"/>
      <c r="F47" s="97"/>
      <c r="G47" s="850">
        <v>10447.2</v>
      </c>
      <c r="H47" s="850">
        <v>14434.6</v>
      </c>
      <c r="I47" s="850">
        <v>18249.899999999998</v>
      </c>
      <c r="J47" s="850">
        <v>23686.1</v>
      </c>
      <c r="K47" s="849">
        <v>18049.5</v>
      </c>
      <c r="L47" s="849">
        <v>74.6869974730071</v>
      </c>
      <c r="M47" s="848">
        <v>-1.0980882087024924</v>
      </c>
    </row>
    <row r="48" spans="1:13" ht="12.75">
      <c r="A48" s="97"/>
      <c r="B48" s="851"/>
      <c r="C48" s="97"/>
      <c r="D48" s="97" t="s">
        <v>1156</v>
      </c>
      <c r="E48" s="97"/>
      <c r="F48" s="97"/>
      <c r="G48" s="850">
        <v>-1143.8999999999996</v>
      </c>
      <c r="H48" s="850">
        <v>-1281.8</v>
      </c>
      <c r="I48" s="850">
        <v>4368.4</v>
      </c>
      <c r="J48" s="850">
        <v>4192.4</v>
      </c>
      <c r="K48" s="849">
        <v>3416.500000000001</v>
      </c>
      <c r="L48" s="849">
        <v>-481.88652854270487</v>
      </c>
      <c r="M48" s="848">
        <v>-21.79058694258765</v>
      </c>
    </row>
    <row r="49" spans="1:13" ht="12.75">
      <c r="A49" s="97"/>
      <c r="B49" s="851"/>
      <c r="C49" s="97"/>
      <c r="D49" s="97"/>
      <c r="E49" s="97" t="s">
        <v>1155</v>
      </c>
      <c r="F49" s="97"/>
      <c r="G49" s="850">
        <v>-1093.0999999999997</v>
      </c>
      <c r="H49" s="850">
        <v>-1218.9</v>
      </c>
      <c r="I49" s="850">
        <v>4556.4</v>
      </c>
      <c r="J49" s="850">
        <v>4407.8</v>
      </c>
      <c r="K49" s="849">
        <v>3451.300000000001</v>
      </c>
      <c r="L49" s="849">
        <v>-516.8328606714848</v>
      </c>
      <c r="M49" s="848">
        <v>-24.2537968571679</v>
      </c>
    </row>
    <row r="50" spans="1:13" ht="12.75">
      <c r="A50" s="97"/>
      <c r="B50" s="851"/>
      <c r="C50" s="97"/>
      <c r="D50" s="97"/>
      <c r="E50" s="97"/>
      <c r="F50" s="97" t="s">
        <v>1154</v>
      </c>
      <c r="G50" s="850">
        <v>7081.4</v>
      </c>
      <c r="H50" s="850">
        <v>13701</v>
      </c>
      <c r="I50" s="850">
        <v>13456.4</v>
      </c>
      <c r="J50" s="850">
        <v>21132.4</v>
      </c>
      <c r="K50" s="849">
        <v>12838.500000000002</v>
      </c>
      <c r="L50" s="849">
        <v>90.02457141243258</v>
      </c>
      <c r="M50" s="848">
        <v>-4.59186706697183</v>
      </c>
    </row>
    <row r="51" spans="1:13" ht="12.75">
      <c r="A51" s="97"/>
      <c r="B51" s="851"/>
      <c r="C51" s="97"/>
      <c r="D51" s="97"/>
      <c r="E51" s="97"/>
      <c r="F51" s="97" t="s">
        <v>1153</v>
      </c>
      <c r="G51" s="850">
        <v>-8174.499999999999</v>
      </c>
      <c r="H51" s="850">
        <v>-14919.9</v>
      </c>
      <c r="I51" s="850">
        <v>-8900</v>
      </c>
      <c r="J51" s="850">
        <v>-16724.6</v>
      </c>
      <c r="K51" s="849">
        <v>-9387.2</v>
      </c>
      <c r="L51" s="849">
        <v>8.875160560278928</v>
      </c>
      <c r="M51" s="848">
        <v>5.474157303370788</v>
      </c>
    </row>
    <row r="52" spans="1:13" ht="12.75">
      <c r="A52" s="97"/>
      <c r="B52" s="851"/>
      <c r="C52" s="97"/>
      <c r="D52" s="97"/>
      <c r="E52" s="97" t="s">
        <v>1152</v>
      </c>
      <c r="F52" s="97"/>
      <c r="G52" s="850">
        <v>-50.8</v>
      </c>
      <c r="H52" s="850">
        <v>-62.9</v>
      </c>
      <c r="I52" s="850">
        <v>-188</v>
      </c>
      <c r="J52" s="850">
        <v>-215.4</v>
      </c>
      <c r="K52" s="849">
        <v>-34.800000000000004</v>
      </c>
      <c r="L52" s="849">
        <v>270.0787401574803</v>
      </c>
      <c r="M52" s="848">
        <v>-81.48936170212765</v>
      </c>
    </row>
    <row r="53" spans="1:13" ht="12.75">
      <c r="A53" s="97"/>
      <c r="B53" s="851"/>
      <c r="C53" s="97"/>
      <c r="D53" s="97" t="s">
        <v>1151</v>
      </c>
      <c r="E53" s="97"/>
      <c r="F53" s="97"/>
      <c r="G53" s="850">
        <v>9286.7</v>
      </c>
      <c r="H53" s="850">
        <v>14301.1</v>
      </c>
      <c r="I53" s="850">
        <v>9425</v>
      </c>
      <c r="J53" s="850">
        <v>2733.4</v>
      </c>
      <c r="K53" s="849">
        <v>6431.1</v>
      </c>
      <c r="L53" s="849">
        <v>1.4892265282608435</v>
      </c>
      <c r="M53" s="848">
        <v>-31.7655172413793</v>
      </c>
    </row>
    <row r="54" spans="1:13" ht="12.75">
      <c r="A54" s="97"/>
      <c r="B54" s="851"/>
      <c r="C54" s="97"/>
      <c r="D54" s="97"/>
      <c r="E54" s="97" t="s">
        <v>1143</v>
      </c>
      <c r="F54" s="97"/>
      <c r="G54" s="850">
        <v>-57.8</v>
      </c>
      <c r="H54" s="850">
        <v>-11.7</v>
      </c>
      <c r="I54" s="850">
        <v>-61</v>
      </c>
      <c r="J54" s="850">
        <v>-36.7</v>
      </c>
      <c r="K54" s="849">
        <v>-21.2</v>
      </c>
      <c r="L54" s="849" t="s">
        <v>382</v>
      </c>
      <c r="M54" s="848">
        <v>-65.24590163934425</v>
      </c>
    </row>
    <row r="55" spans="1:13" ht="12.75">
      <c r="A55" s="97"/>
      <c r="B55" s="851"/>
      <c r="C55" s="97"/>
      <c r="D55" s="97"/>
      <c r="E55" s="97" t="s">
        <v>1142</v>
      </c>
      <c r="F55" s="97"/>
      <c r="G55" s="850">
        <v>9344.5</v>
      </c>
      <c r="H55" s="850">
        <v>14312.8</v>
      </c>
      <c r="I55" s="850">
        <v>9486</v>
      </c>
      <c r="J55" s="850">
        <v>2770.1</v>
      </c>
      <c r="K55" s="849">
        <v>6452.3</v>
      </c>
      <c r="L55" s="849">
        <v>1.5142597249719216</v>
      </c>
      <c r="M55" s="848">
        <v>-31.9808138309087</v>
      </c>
    </row>
    <row r="56" spans="1:13" ht="12.75">
      <c r="A56" s="97"/>
      <c r="B56" s="851"/>
      <c r="C56" s="97"/>
      <c r="D56" s="97" t="s">
        <v>1150</v>
      </c>
      <c r="E56" s="97"/>
      <c r="F56" s="97"/>
      <c r="G56" s="850">
        <v>-524.3</v>
      </c>
      <c r="H56" s="850">
        <v>-1193.08</v>
      </c>
      <c r="I56" s="850">
        <v>-714.16</v>
      </c>
      <c r="J56" s="850">
        <v>-1326.93</v>
      </c>
      <c r="K56" s="849">
        <v>-636.25</v>
      </c>
      <c r="L56" s="849">
        <v>36.21209231356096</v>
      </c>
      <c r="M56" s="848">
        <v>-10.909320040327088</v>
      </c>
    </row>
    <row r="57" spans="1:13" ht="12.75">
      <c r="A57" s="97"/>
      <c r="B57" s="851" t="s">
        <v>1149</v>
      </c>
      <c r="C57" s="97"/>
      <c r="D57" s="97"/>
      <c r="E57" s="97"/>
      <c r="F57" s="97"/>
      <c r="G57" s="850">
        <v>22817.33999999988</v>
      </c>
      <c r="H57" s="850">
        <v>79905.35999999993</v>
      </c>
      <c r="I57" s="850">
        <v>101241.94000000012</v>
      </c>
      <c r="J57" s="850">
        <v>117932.97</v>
      </c>
      <c r="K57" s="849">
        <v>27867.950000000128</v>
      </c>
      <c r="L57" s="849">
        <v>343.7061462904995</v>
      </c>
      <c r="M57" s="848">
        <v>-72.47390755254186</v>
      </c>
    </row>
    <row r="58" spans="1:13" ht="12.75">
      <c r="A58" s="97"/>
      <c r="B58" s="861" t="s">
        <v>1148</v>
      </c>
      <c r="C58" s="860" t="s">
        <v>1147</v>
      </c>
      <c r="D58" s="860"/>
      <c r="E58" s="860"/>
      <c r="F58" s="860"/>
      <c r="G58" s="859">
        <v>-1753.6399999998685</v>
      </c>
      <c r="H58" s="859">
        <v>3335.3600000001024</v>
      </c>
      <c r="I58" s="859">
        <v>10996.709999999875</v>
      </c>
      <c r="J58" s="859">
        <v>11927.559999999881</v>
      </c>
      <c r="K58" s="858">
        <v>13634.58999999988</v>
      </c>
      <c r="L58" s="858">
        <v>-727.0791040350756</v>
      </c>
      <c r="M58" s="857">
        <v>23.987901836094935</v>
      </c>
    </row>
    <row r="59" spans="1:13" ht="12.75">
      <c r="A59" s="97"/>
      <c r="B59" s="856" t="s">
        <v>1146</v>
      </c>
      <c r="C59" s="855"/>
      <c r="D59" s="855"/>
      <c r="E59" s="855"/>
      <c r="F59" s="855"/>
      <c r="G59" s="854">
        <v>21063.70000000001</v>
      </c>
      <c r="H59" s="854">
        <v>83240.72</v>
      </c>
      <c r="I59" s="854">
        <v>112238.65</v>
      </c>
      <c r="J59" s="854">
        <v>129860.53</v>
      </c>
      <c r="K59" s="853">
        <v>41502.54000000001</v>
      </c>
      <c r="L59" s="853">
        <v>432.85343980402274</v>
      </c>
      <c r="M59" s="852">
        <v>-63.022951541202595</v>
      </c>
    </row>
    <row r="60" spans="1:13" ht="12.75">
      <c r="A60" s="97"/>
      <c r="B60" s="851" t="s">
        <v>1145</v>
      </c>
      <c r="C60" s="97"/>
      <c r="D60" s="97"/>
      <c r="E60" s="97"/>
      <c r="F60" s="97"/>
      <c r="G60" s="850">
        <v>-21063.7</v>
      </c>
      <c r="H60" s="850">
        <v>-83240.72</v>
      </c>
      <c r="I60" s="850">
        <v>-112238.65</v>
      </c>
      <c r="J60" s="850">
        <v>-129860.53</v>
      </c>
      <c r="K60" s="849">
        <v>-41502.54</v>
      </c>
      <c r="L60" s="849">
        <v>432.85343980402297</v>
      </c>
      <c r="M60" s="848">
        <v>-63.0229515412026</v>
      </c>
    </row>
    <row r="61" spans="1:13" ht="12.75">
      <c r="A61" s="97"/>
      <c r="B61" s="851"/>
      <c r="C61" s="97" t="s">
        <v>1144</v>
      </c>
      <c r="D61" s="97"/>
      <c r="E61" s="97"/>
      <c r="F61" s="97"/>
      <c r="G61" s="850">
        <v>-20539.500000000004</v>
      </c>
      <c r="H61" s="850">
        <v>-82049.02</v>
      </c>
      <c r="I61" s="850">
        <v>-111525.85</v>
      </c>
      <c r="J61" s="850">
        <v>-128536.33</v>
      </c>
      <c r="K61" s="849">
        <v>-40867.74</v>
      </c>
      <c r="L61" s="849">
        <v>442.98230239295015</v>
      </c>
      <c r="M61" s="848">
        <v>-63.35581392116716</v>
      </c>
    </row>
    <row r="62" spans="1:13" ht="12.75">
      <c r="A62" s="97"/>
      <c r="B62" s="851"/>
      <c r="C62" s="97"/>
      <c r="D62" s="97" t="s">
        <v>1143</v>
      </c>
      <c r="E62" s="97"/>
      <c r="F62" s="97"/>
      <c r="G62" s="850">
        <v>-3275.8999999999996</v>
      </c>
      <c r="H62" s="850">
        <v>-65763.42</v>
      </c>
      <c r="I62" s="850">
        <v>-88985.95000000001</v>
      </c>
      <c r="J62" s="850">
        <v>-115992.23</v>
      </c>
      <c r="K62" s="849">
        <v>-21254.64</v>
      </c>
      <c r="L62" s="849">
        <v>2616.381757684912</v>
      </c>
      <c r="M62" s="848">
        <v>-76.1146113515673</v>
      </c>
    </row>
    <row r="63" spans="1:13" ht="12.75">
      <c r="A63" s="97"/>
      <c r="B63" s="851"/>
      <c r="C63" s="97"/>
      <c r="D63" s="97" t="s">
        <v>1142</v>
      </c>
      <c r="E63" s="97"/>
      <c r="F63" s="97"/>
      <c r="G63" s="850">
        <v>-17263.600000000002</v>
      </c>
      <c r="H63" s="850">
        <v>-16285.6</v>
      </c>
      <c r="I63" s="850">
        <v>-22539.9</v>
      </c>
      <c r="J63" s="850">
        <v>-12544.1</v>
      </c>
      <c r="K63" s="849">
        <v>-19613.1</v>
      </c>
      <c r="L63" s="849">
        <v>30.563150212006747</v>
      </c>
      <c r="M63" s="848">
        <v>-12.984973313989869</v>
      </c>
    </row>
    <row r="64" spans="1:13" ht="12.75">
      <c r="A64" s="97"/>
      <c r="B64" s="851"/>
      <c r="C64" s="97" t="s">
        <v>1141</v>
      </c>
      <c r="D64" s="97"/>
      <c r="E64" s="97"/>
      <c r="F64" s="97"/>
      <c r="G64" s="850">
        <v>-524.2</v>
      </c>
      <c r="H64" s="850">
        <v>-1191.7</v>
      </c>
      <c r="I64" s="850">
        <v>-712.8</v>
      </c>
      <c r="J64" s="850">
        <v>-1324.2</v>
      </c>
      <c r="K64" s="849">
        <v>-634.8</v>
      </c>
      <c r="L64" s="849">
        <v>35.978634109118616</v>
      </c>
      <c r="M64" s="848">
        <v>-10.942760942760941</v>
      </c>
    </row>
    <row r="65" spans="1:13" ht="13.5" thickBot="1">
      <c r="A65" s="847"/>
      <c r="B65" s="846" t="s">
        <v>1140</v>
      </c>
      <c r="C65" s="845"/>
      <c r="D65" s="845"/>
      <c r="E65" s="845"/>
      <c r="F65" s="845"/>
      <c r="G65" s="844">
        <v>-11777.000000000004</v>
      </c>
      <c r="H65" s="844">
        <v>-68939.62</v>
      </c>
      <c r="I65" s="844">
        <v>-102813.65</v>
      </c>
      <c r="J65" s="844">
        <v>-127127.13</v>
      </c>
      <c r="K65" s="843">
        <v>-35071.439999999995</v>
      </c>
      <c r="L65" s="843">
        <v>773.0037360957796</v>
      </c>
      <c r="M65" s="842">
        <v>-65.8883426471096</v>
      </c>
    </row>
    <row r="66" ht="13.5" thickTop="1">
      <c r="B66" s="174" t="s">
        <v>1139</v>
      </c>
    </row>
    <row r="67" ht="12.75">
      <c r="B67" s="841" t="s">
        <v>1138</v>
      </c>
    </row>
    <row r="68" ht="12.75">
      <c r="B68" s="841" t="s">
        <v>1137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76" t="s">
        <v>1224</v>
      </c>
      <c r="C1" s="1776"/>
      <c r="D1" s="1776"/>
      <c r="E1" s="1776"/>
      <c r="F1" s="1776"/>
      <c r="G1" s="1776"/>
      <c r="H1" s="1776"/>
      <c r="I1" s="1776"/>
    </row>
    <row r="2" spans="2:9" ht="15" customHeight="1">
      <c r="B2" s="955" t="s">
        <v>1223</v>
      </c>
      <c r="C2" s="954"/>
      <c r="D2" s="954"/>
      <c r="E2" s="954"/>
      <c r="F2" s="954"/>
      <c r="G2" s="954"/>
      <c r="H2" s="954"/>
      <c r="I2" s="953"/>
    </row>
    <row r="3" spans="2:9" ht="15" customHeight="1" thickBot="1">
      <c r="B3" s="1981" t="s">
        <v>434</v>
      </c>
      <c r="C3" s="1981"/>
      <c r="D3" s="1981"/>
      <c r="E3" s="1981"/>
      <c r="F3" s="1981"/>
      <c r="G3" s="1981"/>
      <c r="H3" s="1981"/>
      <c r="I3" s="1981"/>
    </row>
    <row r="4" spans="2:9" ht="15" customHeight="1" thickTop="1">
      <c r="B4" s="952"/>
      <c r="C4" s="951"/>
      <c r="D4" s="950"/>
      <c r="E4" s="950"/>
      <c r="F4" s="950"/>
      <c r="G4" s="950"/>
      <c r="H4" s="949" t="s">
        <v>64</v>
      </c>
      <c r="I4" s="948"/>
    </row>
    <row r="5" spans="2:9" ht="15" customHeight="1">
      <c r="B5" s="947"/>
      <c r="C5" s="946"/>
      <c r="D5" s="945" t="s">
        <v>438</v>
      </c>
      <c r="E5" s="945" t="s">
        <v>884</v>
      </c>
      <c r="F5" s="945" t="s">
        <v>438</v>
      </c>
      <c r="G5" s="945" t="str">
        <f>E5</f>
        <v>Mid-Mar</v>
      </c>
      <c r="H5" s="944" t="s">
        <v>883</v>
      </c>
      <c r="I5" s="943"/>
    </row>
    <row r="6" spans="2:9" ht="15" customHeight="1">
      <c r="B6" s="942"/>
      <c r="C6" s="941"/>
      <c r="D6" s="940">
        <v>2013</v>
      </c>
      <c r="E6" s="940">
        <v>2014</v>
      </c>
      <c r="F6" s="940">
        <v>2014</v>
      </c>
      <c r="G6" s="940">
        <v>2015</v>
      </c>
      <c r="H6" s="939" t="s">
        <v>62</v>
      </c>
      <c r="I6" s="938" t="s">
        <v>63</v>
      </c>
    </row>
    <row r="7" spans="2:9" ht="15" customHeight="1">
      <c r="B7" s="927"/>
      <c r="C7" s="893"/>
      <c r="D7" s="937"/>
      <c r="E7" s="937"/>
      <c r="F7" s="893"/>
      <c r="G7" s="937"/>
      <c r="H7" s="936"/>
      <c r="I7" s="935"/>
    </row>
    <row r="8" spans="2:9" ht="15" customHeight="1">
      <c r="B8" s="919" t="s">
        <v>1143</v>
      </c>
      <c r="C8" s="918"/>
      <c r="D8" s="917">
        <v>452994.5</v>
      </c>
      <c r="E8" s="917">
        <v>550424.4</v>
      </c>
      <c r="F8" s="917">
        <v>572400.9</v>
      </c>
      <c r="G8" s="934">
        <v>593047.9</v>
      </c>
      <c r="H8" s="933">
        <v>21.507965328497363</v>
      </c>
      <c r="I8" s="932">
        <v>3.6070872704777344</v>
      </c>
    </row>
    <row r="9" spans="2:9" ht="15" customHeight="1">
      <c r="B9" s="910"/>
      <c r="C9" s="889" t="s">
        <v>1220</v>
      </c>
      <c r="D9" s="888">
        <v>339940.04144639</v>
      </c>
      <c r="E9" s="887">
        <v>407653.98644148</v>
      </c>
      <c r="F9" s="902">
        <v>426132.87371916004</v>
      </c>
      <c r="G9" s="887">
        <v>427900.367126</v>
      </c>
      <c r="H9" s="931">
        <v>19.919378931348632</v>
      </c>
      <c r="I9" s="885">
        <v>0.4147751830113009</v>
      </c>
    </row>
    <row r="10" spans="2:9" ht="15" customHeight="1">
      <c r="B10" s="910"/>
      <c r="C10" s="909" t="s">
        <v>1219</v>
      </c>
      <c r="D10" s="888">
        <v>113054.45855360999</v>
      </c>
      <c r="E10" s="887">
        <v>142770.41355852</v>
      </c>
      <c r="F10" s="902">
        <v>146268.02628084</v>
      </c>
      <c r="G10" s="887">
        <v>165147.532874</v>
      </c>
      <c r="H10" s="931">
        <v>26.284637850721126</v>
      </c>
      <c r="I10" s="885">
        <v>12.907473405644154</v>
      </c>
    </row>
    <row r="11" spans="2:9" ht="15" customHeight="1">
      <c r="B11" s="908"/>
      <c r="C11" s="923"/>
      <c r="D11" s="899"/>
      <c r="E11" s="898"/>
      <c r="F11" s="930"/>
      <c r="G11" s="898"/>
      <c r="H11" s="929"/>
      <c r="I11" s="928"/>
    </row>
    <row r="12" spans="2:9" ht="15" customHeight="1">
      <c r="B12" s="927"/>
      <c r="C12" s="893"/>
      <c r="D12" s="888"/>
      <c r="E12" s="892"/>
      <c r="F12" s="926"/>
      <c r="G12" s="902"/>
      <c r="H12" s="925"/>
      <c r="I12" s="924"/>
    </row>
    <row r="13" spans="2:9" ht="15" customHeight="1">
      <c r="B13" s="919" t="s">
        <v>1222</v>
      </c>
      <c r="C13" s="889"/>
      <c r="D13" s="917">
        <v>80302.5</v>
      </c>
      <c r="E13" s="917">
        <v>102994.90000000001</v>
      </c>
      <c r="F13" s="917">
        <v>93006.1</v>
      </c>
      <c r="G13" s="917">
        <v>112678.8</v>
      </c>
      <c r="H13" s="916">
        <v>28.258646991065035</v>
      </c>
      <c r="I13" s="915">
        <v>21.152053467460746</v>
      </c>
    </row>
    <row r="14" spans="2:9" ht="15" customHeight="1">
      <c r="B14" s="910"/>
      <c r="C14" s="889" t="s">
        <v>1220</v>
      </c>
      <c r="D14" s="888">
        <v>74079.9</v>
      </c>
      <c r="E14" s="887">
        <v>97859.40000000001</v>
      </c>
      <c r="F14" s="902">
        <v>87372.34000000001</v>
      </c>
      <c r="G14" s="887">
        <v>106854.74666666667</v>
      </c>
      <c r="H14" s="886">
        <v>32.099800350702424</v>
      </c>
      <c r="I14" s="891">
        <v>22.29813996817147</v>
      </c>
    </row>
    <row r="15" spans="2:9" ht="15" customHeight="1">
      <c r="B15" s="910"/>
      <c r="C15" s="909" t="s">
        <v>1219</v>
      </c>
      <c r="D15" s="888">
        <v>6222.6</v>
      </c>
      <c r="E15" s="887">
        <v>5135.5</v>
      </c>
      <c r="F15" s="902">
        <v>5633.76</v>
      </c>
      <c r="G15" s="887">
        <v>5824.053333333333</v>
      </c>
      <c r="H15" s="886">
        <v>-17.470189309934753</v>
      </c>
      <c r="I15" s="891">
        <v>3.3777323374324197</v>
      </c>
    </row>
    <row r="16" spans="2:9" ht="15" customHeight="1">
      <c r="B16" s="908"/>
      <c r="C16" s="923"/>
      <c r="D16" s="899"/>
      <c r="E16" s="922"/>
      <c r="F16" s="921"/>
      <c r="G16" s="898"/>
      <c r="H16" s="920"/>
      <c r="I16" s="895"/>
    </row>
    <row r="17" spans="2:9" ht="15" customHeight="1">
      <c r="B17" s="910"/>
      <c r="C17" s="889"/>
      <c r="D17" s="888"/>
      <c r="E17" s="887"/>
      <c r="F17" s="902"/>
      <c r="G17" s="902"/>
      <c r="H17" s="886"/>
      <c r="I17" s="885"/>
    </row>
    <row r="18" spans="2:9" ht="15" customHeight="1">
      <c r="B18" s="919" t="s">
        <v>1221</v>
      </c>
      <c r="C18" s="918"/>
      <c r="D18" s="917">
        <v>533297</v>
      </c>
      <c r="E18" s="917">
        <v>653419.3</v>
      </c>
      <c r="F18" s="917">
        <v>665407</v>
      </c>
      <c r="G18" s="917">
        <v>705726.7000000001</v>
      </c>
      <c r="H18" s="916">
        <v>22.524465729227813</v>
      </c>
      <c r="I18" s="915">
        <v>6.059404244319651</v>
      </c>
    </row>
    <row r="19" spans="2:9" ht="15" customHeight="1">
      <c r="B19" s="910"/>
      <c r="C19" s="889"/>
      <c r="D19" s="888"/>
      <c r="E19" s="914"/>
      <c r="F19" s="913"/>
      <c r="G19" s="887"/>
      <c r="H19" s="912"/>
      <c r="I19" s="911"/>
    </row>
    <row r="20" spans="2:9" ht="15" customHeight="1">
      <c r="B20" s="910"/>
      <c r="C20" s="889" t="s">
        <v>1220</v>
      </c>
      <c r="D20" s="888">
        <v>414019.94144639</v>
      </c>
      <c r="E20" s="887">
        <v>505513.38644148</v>
      </c>
      <c r="F20" s="902">
        <v>513505.21371916006</v>
      </c>
      <c r="G20" s="887">
        <v>534755.1137926667</v>
      </c>
      <c r="H20" s="886">
        <v>22.098801491410086</v>
      </c>
      <c r="I20" s="891">
        <v>4.138205320175842</v>
      </c>
    </row>
    <row r="21" spans="2:9" ht="15" customHeight="1">
      <c r="B21" s="910"/>
      <c r="C21" s="136" t="s">
        <v>1218</v>
      </c>
      <c r="D21" s="888">
        <v>77.63402783934468</v>
      </c>
      <c r="E21" s="887">
        <v>77.36431820141829</v>
      </c>
      <c r="F21" s="902">
        <v>77.1715977919018</v>
      </c>
      <c r="G21" s="887">
        <v>75.77368318255023</v>
      </c>
      <c r="H21" s="886" t="s">
        <v>382</v>
      </c>
      <c r="I21" s="891" t="s">
        <v>382</v>
      </c>
    </row>
    <row r="22" spans="2:9" ht="15" customHeight="1">
      <c r="B22" s="910"/>
      <c r="C22" s="909" t="s">
        <v>1219</v>
      </c>
      <c r="D22" s="888">
        <v>119277.05855361</v>
      </c>
      <c r="E22" s="887">
        <v>147905.91355852</v>
      </c>
      <c r="F22" s="902">
        <v>151901.78628084</v>
      </c>
      <c r="G22" s="887">
        <v>170971.58620733334</v>
      </c>
      <c r="H22" s="886">
        <v>24.0019793848643</v>
      </c>
      <c r="I22" s="891">
        <v>12.554032703234057</v>
      </c>
    </row>
    <row r="23" spans="2:9" ht="15" customHeight="1">
      <c r="B23" s="908"/>
      <c r="C23" s="907" t="s">
        <v>1218</v>
      </c>
      <c r="D23" s="899">
        <v>22.36597216065532</v>
      </c>
      <c r="E23" s="887">
        <v>22.635681798581704</v>
      </c>
      <c r="F23" s="902">
        <v>22.8284022080982</v>
      </c>
      <c r="G23" s="898">
        <v>24.226316817449774</v>
      </c>
      <c r="H23" s="886" t="s">
        <v>382</v>
      </c>
      <c r="I23" s="891" t="s">
        <v>382</v>
      </c>
    </row>
    <row r="24" spans="2:9" ht="15" customHeight="1">
      <c r="B24" s="906" t="s">
        <v>1217</v>
      </c>
      <c r="C24" s="905"/>
      <c r="D24" s="904"/>
      <c r="E24" s="903"/>
      <c r="F24" s="903"/>
      <c r="G24" s="902"/>
      <c r="H24" s="901"/>
      <c r="I24" s="900"/>
    </row>
    <row r="25" spans="2:9" ht="15" customHeight="1">
      <c r="B25" s="851"/>
      <c r="C25" s="136" t="s">
        <v>1216</v>
      </c>
      <c r="D25" s="888">
        <v>11.693094556256112</v>
      </c>
      <c r="E25" s="887">
        <v>11.631823776132281</v>
      </c>
      <c r="F25" s="887">
        <v>11.466384480852438</v>
      </c>
      <c r="G25" s="897">
        <v>11.294884644731543</v>
      </c>
      <c r="H25" s="886" t="s">
        <v>382</v>
      </c>
      <c r="I25" s="891" t="s">
        <v>382</v>
      </c>
    </row>
    <row r="26" spans="2:9" ht="15" customHeight="1">
      <c r="B26" s="856"/>
      <c r="C26" s="855" t="s">
        <v>1215</v>
      </c>
      <c r="D26" s="899">
        <v>10.07965200150638</v>
      </c>
      <c r="E26" s="887">
        <v>10.115773731656608</v>
      </c>
      <c r="F26" s="898">
        <v>9.974219048524375</v>
      </c>
      <c r="G26" s="897">
        <v>9.683466761251957</v>
      </c>
      <c r="H26" s="896" t="s">
        <v>382</v>
      </c>
      <c r="I26" s="895" t="s">
        <v>382</v>
      </c>
    </row>
    <row r="27" spans="2:9" ht="15" customHeight="1">
      <c r="B27" s="894" t="s">
        <v>1214</v>
      </c>
      <c r="C27" s="893"/>
      <c r="D27" s="888">
        <v>533297</v>
      </c>
      <c r="E27" s="892">
        <v>653419.3</v>
      </c>
      <c r="F27" s="887">
        <v>665407</v>
      </c>
      <c r="G27" s="892">
        <v>705726.7000000001</v>
      </c>
      <c r="H27" s="886">
        <v>22.524465729227813</v>
      </c>
      <c r="I27" s="891">
        <v>6.059404244319651</v>
      </c>
    </row>
    <row r="28" spans="2:9" ht="15" customHeight="1">
      <c r="B28" s="890" t="s">
        <v>1213</v>
      </c>
      <c r="C28" s="889"/>
      <c r="D28" s="888">
        <v>20796.6</v>
      </c>
      <c r="E28" s="887">
        <v>21820</v>
      </c>
      <c r="F28" s="887">
        <v>21352.1</v>
      </c>
      <c r="G28" s="887">
        <v>22449.100000000002</v>
      </c>
      <c r="H28" s="886">
        <v>4.920996701383885</v>
      </c>
      <c r="I28" s="891">
        <v>5.137667957718463</v>
      </c>
    </row>
    <row r="29" spans="2:9" ht="15" customHeight="1">
      <c r="B29" s="890" t="s">
        <v>1212</v>
      </c>
      <c r="C29" s="889"/>
      <c r="D29" s="888">
        <v>554093.6</v>
      </c>
      <c r="E29" s="887">
        <v>675239.3</v>
      </c>
      <c r="F29" s="887">
        <v>686759.1</v>
      </c>
      <c r="G29" s="887">
        <v>728175.8</v>
      </c>
      <c r="H29" s="886">
        <v>21.86376092414713</v>
      </c>
      <c r="I29" s="891">
        <v>6.0307464436947384</v>
      </c>
    </row>
    <row r="30" spans="2:9" ht="15" customHeight="1">
      <c r="B30" s="890" t="s">
        <v>1211</v>
      </c>
      <c r="C30" s="889"/>
      <c r="D30" s="888">
        <v>85855.4</v>
      </c>
      <c r="E30" s="887">
        <v>95055.79999999999</v>
      </c>
      <c r="F30" s="887">
        <v>87539.20000000001</v>
      </c>
      <c r="G30" s="887">
        <v>92820.70000000001</v>
      </c>
      <c r="H30" s="886">
        <v>10.716157632484396</v>
      </c>
      <c r="I30" s="891">
        <v>6.033297082906856</v>
      </c>
    </row>
    <row r="31" spans="2:9" ht="15" customHeight="1">
      <c r="B31" s="890" t="s">
        <v>1210</v>
      </c>
      <c r="C31" s="889"/>
      <c r="D31" s="888">
        <v>468238.19999999995</v>
      </c>
      <c r="E31" s="887">
        <v>580183.5</v>
      </c>
      <c r="F31" s="887">
        <v>599219.8999999999</v>
      </c>
      <c r="G31" s="887">
        <v>635355.1000000001</v>
      </c>
      <c r="H31" s="886">
        <v>23.907767456820068</v>
      </c>
      <c r="I31" s="891">
        <v>6.030373824367359</v>
      </c>
    </row>
    <row r="32" spans="2:9" ht="15" customHeight="1">
      <c r="B32" s="890" t="s">
        <v>1209</v>
      </c>
      <c r="C32" s="889"/>
      <c r="D32" s="888">
        <v>-84465.91774548998</v>
      </c>
      <c r="E32" s="887">
        <v>-111945.30000000005</v>
      </c>
      <c r="F32" s="887">
        <v>-130981.69999999995</v>
      </c>
      <c r="G32" s="887">
        <v>-36135.200000000186</v>
      </c>
      <c r="H32" s="886" t="s">
        <v>382</v>
      </c>
      <c r="I32" s="885" t="s">
        <v>382</v>
      </c>
    </row>
    <row r="33" spans="2:9" ht="15" customHeight="1">
      <c r="B33" s="890" t="s">
        <v>1208</v>
      </c>
      <c r="C33" s="889"/>
      <c r="D33" s="888">
        <v>15526.3</v>
      </c>
      <c r="E33" s="887">
        <v>9131.6</v>
      </c>
      <c r="F33" s="887">
        <v>3854.6</v>
      </c>
      <c r="G33" s="887">
        <v>1063.8</v>
      </c>
      <c r="H33" s="886" t="s">
        <v>382</v>
      </c>
      <c r="I33" s="885" t="s">
        <v>382</v>
      </c>
    </row>
    <row r="34" spans="2:9" ht="15" customHeight="1" thickBot="1">
      <c r="B34" s="884" t="s">
        <v>1207</v>
      </c>
      <c r="C34" s="883"/>
      <c r="D34" s="882">
        <v>-68939.61774548997</v>
      </c>
      <c r="E34" s="882">
        <v>-102813.70000000004</v>
      </c>
      <c r="F34" s="881">
        <v>-127127.09999999995</v>
      </c>
      <c r="G34" s="881">
        <v>-35071.40000000018</v>
      </c>
      <c r="H34" s="880" t="s">
        <v>382</v>
      </c>
      <c r="I34" s="879" t="s">
        <v>382</v>
      </c>
    </row>
    <row r="35" spans="2:9" ht="15" customHeight="1" thickTop="1">
      <c r="B35" s="878" t="s">
        <v>1206</v>
      </c>
      <c r="C35" s="11"/>
      <c r="D35" s="11"/>
      <c r="E35" s="11"/>
      <c r="F35" s="11"/>
      <c r="G35" s="11"/>
      <c r="H35" s="11"/>
      <c r="I35" s="11"/>
    </row>
    <row r="36" spans="2:9" ht="15" customHeight="1">
      <c r="B36" s="875" t="s">
        <v>1205</v>
      </c>
      <c r="C36" s="11"/>
      <c r="D36" s="11"/>
      <c r="E36" s="11"/>
      <c r="F36" s="11"/>
      <c r="G36" s="11"/>
      <c r="H36" s="11"/>
      <c r="I36" s="11"/>
    </row>
    <row r="37" spans="2:9" ht="15" customHeight="1">
      <c r="B37" s="877" t="s">
        <v>1204</v>
      </c>
      <c r="C37" s="875"/>
      <c r="D37" s="11"/>
      <c r="E37" s="11"/>
      <c r="F37" s="11"/>
      <c r="G37" s="11"/>
      <c r="H37" s="11"/>
      <c r="I37" s="11"/>
    </row>
    <row r="38" spans="2:9" ht="15" customHeight="1">
      <c r="B38" s="876" t="s">
        <v>1203</v>
      </c>
      <c r="C38" s="875"/>
      <c r="D38" s="11"/>
      <c r="E38" s="11"/>
      <c r="F38" s="11"/>
      <c r="G38" s="11"/>
      <c r="H38" s="11"/>
      <c r="I38" s="11"/>
    </row>
    <row r="39" spans="2:9" ht="15" customHeight="1">
      <c r="B39" s="875" t="s">
        <v>1202</v>
      </c>
      <c r="C39" s="11"/>
      <c r="D39" s="874">
        <v>95</v>
      </c>
      <c r="E39" s="873">
        <v>97.58</v>
      </c>
      <c r="F39" s="873">
        <v>95.9</v>
      </c>
      <c r="G39" s="873">
        <v>100.45</v>
      </c>
      <c r="H39" s="11"/>
      <c r="I39" s="11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76" t="s">
        <v>1228</v>
      </c>
      <c r="C1" s="1776"/>
      <c r="D1" s="1776"/>
      <c r="E1" s="1776"/>
      <c r="F1" s="1776"/>
      <c r="G1" s="1776"/>
      <c r="H1" s="1776"/>
      <c r="I1" s="1776"/>
    </row>
    <row r="2" spans="2:9" ht="15.75">
      <c r="B2" s="955" t="s">
        <v>1223</v>
      </c>
      <c r="C2" s="954"/>
      <c r="D2" s="954"/>
      <c r="E2" s="954"/>
      <c r="F2" s="954"/>
      <c r="G2" s="954"/>
      <c r="H2" s="954"/>
      <c r="I2" s="954"/>
    </row>
    <row r="3" spans="2:9" ht="13.5" customHeight="1" thickBot="1">
      <c r="B3" s="1982" t="s">
        <v>1227</v>
      </c>
      <c r="C3" s="1982"/>
      <c r="D3" s="1982"/>
      <c r="E3" s="1982"/>
      <c r="F3" s="1982"/>
      <c r="G3" s="1982"/>
      <c r="H3" s="1982"/>
      <c r="I3" s="1982"/>
    </row>
    <row r="4" spans="2:9" ht="15" customHeight="1" thickTop="1">
      <c r="B4" s="952"/>
      <c r="C4" s="1021"/>
      <c r="D4" s="1020"/>
      <c r="E4" s="1019"/>
      <c r="F4" s="1019"/>
      <c r="G4" s="1019"/>
      <c r="H4" s="1018" t="s">
        <v>64</v>
      </c>
      <c r="I4" s="948"/>
    </row>
    <row r="5" spans="2:9" ht="15" customHeight="1">
      <c r="B5" s="1017"/>
      <c r="C5" s="1016"/>
      <c r="D5" s="945" t="s">
        <v>438</v>
      </c>
      <c r="E5" s="945" t="s">
        <v>884</v>
      </c>
      <c r="F5" s="945" t="s">
        <v>438</v>
      </c>
      <c r="G5" s="945" t="str">
        <f>E5</f>
        <v>Mid-Mar</v>
      </c>
      <c r="H5" s="944" t="s">
        <v>883</v>
      </c>
      <c r="I5" s="943"/>
    </row>
    <row r="6" spans="2:9" ht="15" customHeight="1">
      <c r="B6" s="1015"/>
      <c r="C6" s="1014"/>
      <c r="D6" s="940">
        <v>2013</v>
      </c>
      <c r="E6" s="940">
        <v>2014</v>
      </c>
      <c r="F6" s="940">
        <v>2014</v>
      </c>
      <c r="G6" s="940">
        <v>2015</v>
      </c>
      <c r="H6" s="939" t="s">
        <v>62</v>
      </c>
      <c r="I6" s="938" t="s">
        <v>63</v>
      </c>
    </row>
    <row r="7" spans="2:9" ht="15" customHeight="1">
      <c r="B7" s="999"/>
      <c r="C7" s="980"/>
      <c r="D7" s="1012"/>
      <c r="E7" s="1013"/>
      <c r="F7" s="1013"/>
      <c r="G7" s="1013"/>
      <c r="H7" s="1012"/>
      <c r="I7" s="1011"/>
    </row>
    <row r="8" spans="2:9" ht="15" customHeight="1">
      <c r="B8" s="919" t="s">
        <v>1143</v>
      </c>
      <c r="C8" s="1010"/>
      <c r="D8" s="1005">
        <v>4768.363157894737</v>
      </c>
      <c r="E8" s="1005">
        <v>5640.750153720025</v>
      </c>
      <c r="F8" s="1005">
        <v>5968.726798748697</v>
      </c>
      <c r="G8" s="1004">
        <v>5903.911398705824</v>
      </c>
      <c r="H8" s="1004">
        <v>18.295313652462085</v>
      </c>
      <c r="I8" s="1003">
        <v>-1.0859166825404287</v>
      </c>
    </row>
    <row r="9" spans="2:9" ht="15" customHeight="1">
      <c r="B9" s="999"/>
      <c r="C9" s="980" t="s">
        <v>1220</v>
      </c>
      <c r="D9" s="976">
        <v>3578.3162257514737</v>
      </c>
      <c r="E9" s="976">
        <v>4177.638721474483</v>
      </c>
      <c r="F9" s="976">
        <v>4443.512760366632</v>
      </c>
      <c r="G9" s="974">
        <v>4259.834416386262</v>
      </c>
      <c r="H9" s="974">
        <v>16.74872923220046</v>
      </c>
      <c r="I9" s="972">
        <v>-4.133629267787114</v>
      </c>
    </row>
    <row r="10" spans="2:9" ht="15" customHeight="1">
      <c r="B10" s="999"/>
      <c r="C10" s="998" t="s">
        <v>1219</v>
      </c>
      <c r="D10" s="976">
        <v>1190.0469321432631</v>
      </c>
      <c r="E10" s="976">
        <v>1463.1114322455421</v>
      </c>
      <c r="F10" s="976">
        <v>1525.2140383820645</v>
      </c>
      <c r="G10" s="974">
        <v>1644.076982319562</v>
      </c>
      <c r="H10" s="974">
        <v>22.945691697258724</v>
      </c>
      <c r="I10" s="972">
        <v>7.793197606782215</v>
      </c>
    </row>
    <row r="11" spans="2:9" ht="15" customHeight="1">
      <c r="B11" s="999"/>
      <c r="C11" s="980"/>
      <c r="D11" s="976"/>
      <c r="E11" s="976"/>
      <c r="F11" s="976"/>
      <c r="G11" s="974"/>
      <c r="H11" s="974"/>
      <c r="I11" s="972"/>
    </row>
    <row r="12" spans="2:9" ht="15" customHeight="1">
      <c r="B12" s="1009"/>
      <c r="C12" s="1008"/>
      <c r="D12" s="989"/>
      <c r="E12" s="989"/>
      <c r="F12" s="989"/>
      <c r="G12" s="988"/>
      <c r="H12" s="988"/>
      <c r="I12" s="987"/>
    </row>
    <row r="13" spans="2:9" ht="15" customHeight="1">
      <c r="B13" s="1007" t="s">
        <v>1222</v>
      </c>
      <c r="C13" s="986"/>
      <c r="D13" s="1005">
        <v>845.2894736842105</v>
      </c>
      <c r="E13" s="1005">
        <v>1055.4919040787047</v>
      </c>
      <c r="F13" s="1005">
        <v>969.8237747653806</v>
      </c>
      <c r="G13" s="1004">
        <v>1121.7401692384271</v>
      </c>
      <c r="H13" s="1004">
        <v>24.867508343422614</v>
      </c>
      <c r="I13" s="1003">
        <v>15.664329791234309</v>
      </c>
    </row>
    <row r="14" spans="2:9" ht="15" customHeight="1">
      <c r="B14" s="999"/>
      <c r="C14" s="980" t="s">
        <v>1220</v>
      </c>
      <c r="D14" s="976">
        <v>779.7884210526315</v>
      </c>
      <c r="E14" s="976">
        <v>1002.8632916581267</v>
      </c>
      <c r="F14" s="976">
        <v>911.0775808133473</v>
      </c>
      <c r="G14" s="974">
        <v>1063.760544217687</v>
      </c>
      <c r="H14" s="974">
        <v>28.607102206566225</v>
      </c>
      <c r="I14" s="972">
        <v>16.75850296612886</v>
      </c>
    </row>
    <row r="15" spans="2:9" ht="15" customHeight="1">
      <c r="B15" s="999"/>
      <c r="C15" s="998" t="s">
        <v>1219</v>
      </c>
      <c r="D15" s="976">
        <v>65.50105263157896</v>
      </c>
      <c r="E15" s="976">
        <v>52.62861242057799</v>
      </c>
      <c r="F15" s="976">
        <v>58.746193952033366</v>
      </c>
      <c r="G15" s="974">
        <v>57.97962502074</v>
      </c>
      <c r="H15" s="974">
        <v>-19.652264648942435</v>
      </c>
      <c r="I15" s="972">
        <v>-1.3048827161794918</v>
      </c>
    </row>
    <row r="16" spans="2:9" ht="15" customHeight="1">
      <c r="B16" s="999"/>
      <c r="C16" s="980"/>
      <c r="D16" s="996"/>
      <c r="E16" s="996"/>
      <c r="F16" s="996"/>
      <c r="G16" s="995"/>
      <c r="H16" s="995"/>
      <c r="I16" s="994"/>
    </row>
    <row r="17" spans="2:9" ht="15" customHeight="1">
      <c r="B17" s="1009"/>
      <c r="C17" s="1008"/>
      <c r="D17" s="989"/>
      <c r="E17" s="989"/>
      <c r="F17" s="989"/>
      <c r="G17" s="988"/>
      <c r="H17" s="988"/>
      <c r="I17" s="987"/>
    </row>
    <row r="18" spans="2:9" ht="15" customHeight="1">
      <c r="B18" s="1007" t="s">
        <v>1221</v>
      </c>
      <c r="C18" s="1006"/>
      <c r="D18" s="1005">
        <v>5613.652631578947</v>
      </c>
      <c r="E18" s="1005">
        <v>6696.24205779873</v>
      </c>
      <c r="F18" s="1005">
        <v>6938.550573514077</v>
      </c>
      <c r="G18" s="1004">
        <v>7025.651567944251</v>
      </c>
      <c r="H18" s="1004">
        <v>19.284937940937112</v>
      </c>
      <c r="I18" s="1003">
        <v>1.2553197315107383</v>
      </c>
    </row>
    <row r="19" spans="2:9" ht="15" customHeight="1">
      <c r="B19" s="999"/>
      <c r="C19" s="980"/>
      <c r="D19" s="1002"/>
      <c r="E19" s="1002"/>
      <c r="F19" s="1002"/>
      <c r="G19" s="1001"/>
      <c r="H19" s="1001"/>
      <c r="I19" s="1000"/>
    </row>
    <row r="20" spans="2:9" ht="15" customHeight="1">
      <c r="B20" s="999"/>
      <c r="C20" s="980" t="s">
        <v>1220</v>
      </c>
      <c r="D20" s="976">
        <v>4358.104646804105</v>
      </c>
      <c r="E20" s="976">
        <v>5180.502013132609</v>
      </c>
      <c r="F20" s="976">
        <v>5354.590341179979</v>
      </c>
      <c r="G20" s="974">
        <v>5323.594960603949</v>
      </c>
      <c r="H20" s="974">
        <v>18.870528199261713</v>
      </c>
      <c r="I20" s="972">
        <v>-0.5788562448495185</v>
      </c>
    </row>
    <row r="21" spans="2:9" ht="15" customHeight="1">
      <c r="B21" s="999"/>
      <c r="C21" s="992" t="s">
        <v>1218</v>
      </c>
      <c r="D21" s="976">
        <v>77.63402783934468</v>
      </c>
      <c r="E21" s="976">
        <v>77.36431820141829</v>
      </c>
      <c r="F21" s="976">
        <v>77.1715977919018</v>
      </c>
      <c r="G21" s="974">
        <v>75.77368318255023</v>
      </c>
      <c r="H21" s="974" t="s">
        <v>382</v>
      </c>
      <c r="I21" s="972" t="s">
        <v>382</v>
      </c>
    </row>
    <row r="22" spans="2:9" ht="15" customHeight="1">
      <c r="B22" s="999"/>
      <c r="C22" s="998" t="s">
        <v>1219</v>
      </c>
      <c r="D22" s="976">
        <v>1255.547984774842</v>
      </c>
      <c r="E22" s="976">
        <v>1515.7400446661202</v>
      </c>
      <c r="F22" s="976">
        <v>1583.9602323340978</v>
      </c>
      <c r="G22" s="974">
        <v>1702.056607340302</v>
      </c>
      <c r="H22" s="974">
        <v>20.723386365670322</v>
      </c>
      <c r="I22" s="972">
        <v>7.45576641354053</v>
      </c>
    </row>
    <row r="23" spans="2:9" ht="15" customHeight="1">
      <c r="B23" s="908"/>
      <c r="C23" s="990" t="s">
        <v>1218</v>
      </c>
      <c r="D23" s="989">
        <v>22.36597216065532</v>
      </c>
      <c r="E23" s="989">
        <v>22.635681798581704</v>
      </c>
      <c r="F23" s="989">
        <v>22.8284022080982</v>
      </c>
      <c r="G23" s="988">
        <v>24.226316817449774</v>
      </c>
      <c r="H23" s="988" t="s">
        <v>382</v>
      </c>
      <c r="I23" s="987" t="s">
        <v>382</v>
      </c>
    </row>
    <row r="24" spans="2:9" ht="15" customHeight="1">
      <c r="B24" s="906" t="s">
        <v>1217</v>
      </c>
      <c r="C24" s="997"/>
      <c r="D24" s="996"/>
      <c r="E24" s="996"/>
      <c r="F24" s="996"/>
      <c r="G24" s="995"/>
      <c r="H24" s="995"/>
      <c r="I24" s="994"/>
    </row>
    <row r="25" spans="2:9" ht="15" customHeight="1">
      <c r="B25" s="993"/>
      <c r="C25" s="992" t="s">
        <v>1216</v>
      </c>
      <c r="D25" s="976">
        <v>11.693094556256112</v>
      </c>
      <c r="E25" s="976">
        <v>11.631823776132281</v>
      </c>
      <c r="F25" s="976">
        <v>11.466384480852438</v>
      </c>
      <c r="G25" s="974">
        <v>11.294884644731543</v>
      </c>
      <c r="H25" s="974" t="s">
        <v>382</v>
      </c>
      <c r="I25" s="972" t="s">
        <v>382</v>
      </c>
    </row>
    <row r="26" spans="2:9" ht="15" customHeight="1">
      <c r="B26" s="991"/>
      <c r="C26" s="990" t="s">
        <v>1215</v>
      </c>
      <c r="D26" s="989">
        <v>10.07965200150638</v>
      </c>
      <c r="E26" s="989">
        <v>10.115773731656608</v>
      </c>
      <c r="F26" s="989">
        <v>9.974219048524375</v>
      </c>
      <c r="G26" s="988">
        <v>9.683466761251957</v>
      </c>
      <c r="H26" s="988" t="s">
        <v>382</v>
      </c>
      <c r="I26" s="987" t="s">
        <v>382</v>
      </c>
    </row>
    <row r="27" spans="2:9" ht="15" customHeight="1">
      <c r="B27" s="894" t="s">
        <v>1214</v>
      </c>
      <c r="C27" s="986"/>
      <c r="D27" s="985">
        <v>5613.652631578947</v>
      </c>
      <c r="E27" s="984">
        <v>6696.24205779873</v>
      </c>
      <c r="F27" s="984">
        <v>6938.550573514077</v>
      </c>
      <c r="G27" s="983">
        <v>7025.651567944251</v>
      </c>
      <c r="H27" s="982">
        <v>19.284937940937112</v>
      </c>
      <c r="I27" s="981">
        <v>1.2553197315107383</v>
      </c>
    </row>
    <row r="28" spans="2:9" ht="15" customHeight="1">
      <c r="B28" s="890" t="s">
        <v>1213</v>
      </c>
      <c r="C28" s="980"/>
      <c r="D28" s="976">
        <v>218.9115789473684</v>
      </c>
      <c r="E28" s="975">
        <v>223.61139577782333</v>
      </c>
      <c r="F28" s="975">
        <v>222.64963503649633</v>
      </c>
      <c r="G28" s="979">
        <v>223.4853160776506</v>
      </c>
      <c r="H28" s="974">
        <v>2.1469018921035996</v>
      </c>
      <c r="I28" s="978">
        <v>0.37533456590543324</v>
      </c>
    </row>
    <row r="29" spans="2:9" ht="15" customHeight="1">
      <c r="B29" s="890" t="s">
        <v>1226</v>
      </c>
      <c r="C29" s="977"/>
      <c r="D29" s="976">
        <v>5832.564210526316</v>
      </c>
      <c r="E29" s="975">
        <v>6919.853453576553</v>
      </c>
      <c r="F29" s="975">
        <v>7161.200208550573</v>
      </c>
      <c r="G29" s="979">
        <v>7249.136884021902</v>
      </c>
      <c r="H29" s="974">
        <v>18.641702067984994</v>
      </c>
      <c r="I29" s="978">
        <v>1.227960019415903</v>
      </c>
    </row>
    <row r="30" spans="2:9" ht="15" customHeight="1">
      <c r="B30" s="890" t="s">
        <v>1211</v>
      </c>
      <c r="C30" s="977"/>
      <c r="D30" s="976">
        <v>903.7410526315789</v>
      </c>
      <c r="E30" s="975">
        <v>974.131994261119</v>
      </c>
      <c r="F30" s="975">
        <v>912.8175182481752</v>
      </c>
      <c r="G30" s="979">
        <v>924.048780487805</v>
      </c>
      <c r="H30" s="974">
        <v>7.788839670895825</v>
      </c>
      <c r="I30" s="972">
        <v>1.2303951244476679</v>
      </c>
    </row>
    <row r="31" spans="2:9" ht="15" customHeight="1">
      <c r="B31" s="890" t="s">
        <v>1225</v>
      </c>
      <c r="C31" s="977"/>
      <c r="D31" s="976">
        <v>4928.823157894736</v>
      </c>
      <c r="E31" s="975">
        <v>5945.721459315434</v>
      </c>
      <c r="F31" s="975">
        <v>6248.382690302397</v>
      </c>
      <c r="G31" s="979">
        <v>6325.088103534097</v>
      </c>
      <c r="H31" s="974">
        <v>20.63166538632821</v>
      </c>
      <c r="I31" s="978">
        <v>1.2276042783158516</v>
      </c>
    </row>
    <row r="32" spans="2:9" ht="15" customHeight="1">
      <c r="B32" s="890" t="s">
        <v>1209</v>
      </c>
      <c r="C32" s="977"/>
      <c r="D32" s="976">
        <v>-889.1149236367366</v>
      </c>
      <c r="E32" s="975">
        <v>-1147.2156179544993</v>
      </c>
      <c r="F32" s="975">
        <v>-1365.8154327424395</v>
      </c>
      <c r="G32" s="974">
        <v>-359.73320059731395</v>
      </c>
      <c r="H32" s="973" t="s">
        <v>382</v>
      </c>
      <c r="I32" s="972" t="s">
        <v>382</v>
      </c>
    </row>
    <row r="33" spans="2:9" ht="15" customHeight="1">
      <c r="B33" s="890" t="s">
        <v>1208</v>
      </c>
      <c r="C33" s="977"/>
      <c r="D33" s="976">
        <v>163.43473684210525</v>
      </c>
      <c r="E33" s="975">
        <v>93.58065177290429</v>
      </c>
      <c r="F33" s="975">
        <v>40.19395203336809</v>
      </c>
      <c r="G33" s="974">
        <v>10.590343454454953</v>
      </c>
      <c r="H33" s="973" t="s">
        <v>382</v>
      </c>
      <c r="I33" s="972" t="s">
        <v>382</v>
      </c>
    </row>
    <row r="34" spans="2:9" ht="15" customHeight="1" thickBot="1">
      <c r="B34" s="884" t="s">
        <v>1207</v>
      </c>
      <c r="C34" s="971"/>
      <c r="D34" s="970">
        <v>-725.6801867946313</v>
      </c>
      <c r="E34" s="969">
        <v>-1053.634966181595</v>
      </c>
      <c r="F34" s="969">
        <v>-1325.6214807090714</v>
      </c>
      <c r="G34" s="968">
        <v>-349.142857142859</v>
      </c>
      <c r="H34" s="967" t="s">
        <v>382</v>
      </c>
      <c r="I34" s="966" t="s">
        <v>382</v>
      </c>
    </row>
    <row r="35" spans="2:9" ht="16.5" thickTop="1">
      <c r="B35" s="11" t="s">
        <v>1205</v>
      </c>
      <c r="C35" s="875"/>
      <c r="D35" s="11"/>
      <c r="E35" s="11"/>
      <c r="F35" s="11"/>
      <c r="G35" s="1"/>
      <c r="H35" s="1"/>
      <c r="I35" s="1"/>
    </row>
    <row r="36" spans="2:9" ht="15.75">
      <c r="B36" s="965" t="s">
        <v>1204</v>
      </c>
      <c r="C36" s="959"/>
      <c r="D36" s="964"/>
      <c r="E36" s="964"/>
      <c r="F36" s="964"/>
      <c r="G36" s="961"/>
      <c r="H36" s="961"/>
      <c r="I36" s="960"/>
    </row>
    <row r="37" spans="2:9" ht="15.75">
      <c r="B37" s="963" t="s">
        <v>1203</v>
      </c>
      <c r="C37" s="959"/>
      <c r="D37" s="962"/>
      <c r="E37" s="962"/>
      <c r="F37" s="962"/>
      <c r="G37" s="957"/>
      <c r="H37" s="961"/>
      <c r="I37" s="960"/>
    </row>
    <row r="38" spans="2:9" ht="15.75">
      <c r="B38" s="959" t="s">
        <v>1202</v>
      </c>
      <c r="C38" s="957"/>
      <c r="D38" s="958">
        <v>95</v>
      </c>
      <c r="E38" s="958">
        <v>97.58</v>
      </c>
      <c r="F38" s="958">
        <v>95.9</v>
      </c>
      <c r="G38" s="958">
        <v>100.45</v>
      </c>
      <c r="H38" s="957"/>
      <c r="I38" s="956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"/>
  <sheetViews>
    <sheetView zoomScalePageLayoutView="0" workbookViewId="0" topLeftCell="A22">
      <selection activeCell="O16" sqref="O16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13.7109375" style="11" bestFit="1" customWidth="1"/>
    <col min="4" max="16384" width="9.140625" style="11" customWidth="1"/>
  </cols>
  <sheetData>
    <row r="1" spans="2:9" ht="12.75">
      <c r="B1" s="1776" t="s">
        <v>1264</v>
      </c>
      <c r="C1" s="1776"/>
      <c r="D1" s="1776"/>
      <c r="E1" s="1776"/>
      <c r="F1" s="1776"/>
      <c r="G1" s="1776"/>
      <c r="H1" s="1776"/>
      <c r="I1" s="1776"/>
    </row>
    <row r="2" spans="2:9" ht="16.5" thickBot="1">
      <c r="B2" s="1986" t="s">
        <v>1263</v>
      </c>
      <c r="C2" s="1987"/>
      <c r="D2" s="1987"/>
      <c r="E2" s="1987"/>
      <c r="F2" s="1987"/>
      <c r="G2" s="1987"/>
      <c r="H2" s="1987"/>
      <c r="I2" s="1987"/>
    </row>
    <row r="3" spans="2:9" ht="13.5" thickTop="1">
      <c r="B3" s="1988" t="s">
        <v>1262</v>
      </c>
      <c r="C3" s="1990" t="s">
        <v>1261</v>
      </c>
      <c r="D3" s="1805" t="s">
        <v>1260</v>
      </c>
      <c r="E3" s="1805"/>
      <c r="F3" s="1805"/>
      <c r="G3" s="1804" t="s">
        <v>1259</v>
      </c>
      <c r="H3" s="1805"/>
      <c r="I3" s="1806"/>
    </row>
    <row r="4" spans="2:9" ht="13.5" thickBot="1">
      <c r="B4" s="1989"/>
      <c r="C4" s="1991"/>
      <c r="D4" s="1079" t="s">
        <v>1258</v>
      </c>
      <c r="E4" s="1079" t="s">
        <v>1257</v>
      </c>
      <c r="F4" s="1079" t="s">
        <v>1256</v>
      </c>
      <c r="G4" s="1080" t="s">
        <v>1258</v>
      </c>
      <c r="H4" s="1079" t="s">
        <v>1257</v>
      </c>
      <c r="I4" s="1078" t="s">
        <v>1256</v>
      </c>
    </row>
    <row r="5" spans="2:9" ht="12.75">
      <c r="B5" s="910" t="s">
        <v>1128</v>
      </c>
      <c r="C5" s="1048" t="s">
        <v>1249</v>
      </c>
      <c r="D5" s="1077">
        <v>72.1</v>
      </c>
      <c r="E5" s="1077">
        <v>72.7</v>
      </c>
      <c r="F5" s="1077">
        <v>72.4</v>
      </c>
      <c r="G5" s="1077">
        <v>71.1071875</v>
      </c>
      <c r="H5" s="1077">
        <v>71.7071875</v>
      </c>
      <c r="I5" s="1075">
        <v>71.4071875</v>
      </c>
    </row>
    <row r="6" spans="2:9" ht="12.75">
      <c r="B6" s="910"/>
      <c r="C6" s="1048" t="s">
        <v>1248</v>
      </c>
      <c r="D6" s="1077">
        <v>75.6</v>
      </c>
      <c r="E6" s="1077">
        <v>76.2</v>
      </c>
      <c r="F6" s="1077">
        <v>75.9</v>
      </c>
      <c r="G6" s="1077">
        <v>73.61709677419353</v>
      </c>
      <c r="H6" s="1077">
        <v>74.21709677419355</v>
      </c>
      <c r="I6" s="1075">
        <v>73.91709677419354</v>
      </c>
    </row>
    <row r="7" spans="2:9" ht="12.75">
      <c r="B7" s="910"/>
      <c r="C7" s="1048" t="s">
        <v>1247</v>
      </c>
      <c r="D7" s="1077">
        <v>78.1</v>
      </c>
      <c r="E7" s="1077">
        <v>78.7</v>
      </c>
      <c r="F7" s="1077">
        <v>78.4</v>
      </c>
      <c r="G7" s="1077">
        <v>77.85466666666666</v>
      </c>
      <c r="H7" s="1077">
        <v>78.45466666666667</v>
      </c>
      <c r="I7" s="1075">
        <v>78.15466666666666</v>
      </c>
    </row>
    <row r="8" spans="2:9" ht="12.75">
      <c r="B8" s="910"/>
      <c r="C8" s="1048" t="s">
        <v>1246</v>
      </c>
      <c r="D8" s="1077">
        <v>80.74</v>
      </c>
      <c r="E8" s="1077">
        <v>81.34</v>
      </c>
      <c r="F8" s="1077">
        <v>81.04</v>
      </c>
      <c r="G8" s="1077">
        <v>78.98333333333333</v>
      </c>
      <c r="H8" s="1077">
        <v>79.58333333333333</v>
      </c>
      <c r="I8" s="1075">
        <v>79.28333333333333</v>
      </c>
    </row>
    <row r="9" spans="2:9" ht="12.75">
      <c r="B9" s="910"/>
      <c r="C9" s="1048" t="s">
        <v>1245</v>
      </c>
      <c r="D9" s="1077">
        <v>85.51</v>
      </c>
      <c r="E9" s="1077">
        <v>86.11</v>
      </c>
      <c r="F9" s="1077">
        <v>85.81</v>
      </c>
      <c r="G9" s="1077">
        <v>82.69724137931034</v>
      </c>
      <c r="H9" s="1077">
        <v>83.29724137931034</v>
      </c>
      <c r="I9" s="1075">
        <v>82.99724137931034</v>
      </c>
    </row>
    <row r="10" spans="2:9" ht="12.75">
      <c r="B10" s="910"/>
      <c r="C10" s="1048" t="s">
        <v>1244</v>
      </c>
      <c r="D10" s="1077">
        <v>81.9</v>
      </c>
      <c r="E10" s="1077">
        <v>82.5</v>
      </c>
      <c r="F10" s="1077">
        <v>82.2</v>
      </c>
      <c r="G10" s="1077">
        <v>84.16366666666666</v>
      </c>
      <c r="H10" s="1077">
        <v>84.76366666666667</v>
      </c>
      <c r="I10" s="1075">
        <v>84.46366666666665</v>
      </c>
    </row>
    <row r="11" spans="2:9" ht="12.75">
      <c r="B11" s="910"/>
      <c r="C11" s="1048" t="s">
        <v>1255</v>
      </c>
      <c r="D11" s="1077">
        <v>79.05</v>
      </c>
      <c r="E11" s="1077">
        <v>79.65</v>
      </c>
      <c r="F11" s="1077">
        <v>79.35</v>
      </c>
      <c r="G11" s="1077">
        <v>79.45551724137931</v>
      </c>
      <c r="H11" s="1077">
        <v>80.0555172413793</v>
      </c>
      <c r="I11" s="1075">
        <v>79.75551724137931</v>
      </c>
    </row>
    <row r="12" spans="2:9" ht="12.75">
      <c r="B12" s="910"/>
      <c r="C12" s="1048" t="s">
        <v>1242</v>
      </c>
      <c r="D12" s="1077">
        <v>79.55</v>
      </c>
      <c r="E12" s="1077">
        <v>80.15</v>
      </c>
      <c r="F12" s="1077">
        <v>79.85</v>
      </c>
      <c r="G12" s="1077">
        <v>78.76</v>
      </c>
      <c r="H12" s="1077">
        <v>79.36</v>
      </c>
      <c r="I12" s="1075">
        <v>79.06</v>
      </c>
    </row>
    <row r="13" spans="2:9" ht="12.75">
      <c r="B13" s="910"/>
      <c r="C13" s="1048" t="s">
        <v>1254</v>
      </c>
      <c r="D13" s="1077">
        <v>82.13</v>
      </c>
      <c r="E13" s="1077">
        <v>82.73</v>
      </c>
      <c r="F13" s="1077">
        <v>82.43</v>
      </c>
      <c r="G13" s="1077">
        <v>80.99233333333332</v>
      </c>
      <c r="H13" s="1077">
        <v>81.59233333333334</v>
      </c>
      <c r="I13" s="1075">
        <v>81.29233333333333</v>
      </c>
    </row>
    <row r="14" spans="2:9" ht="12.75">
      <c r="B14" s="910"/>
      <c r="C14" s="1048" t="s">
        <v>1253</v>
      </c>
      <c r="D14" s="1077">
        <v>85.32</v>
      </c>
      <c r="E14" s="1077">
        <v>85.92</v>
      </c>
      <c r="F14" s="1077">
        <v>85.62</v>
      </c>
      <c r="G14" s="1077">
        <v>83.74677419354839</v>
      </c>
      <c r="H14" s="1077">
        <v>84.34677419354838</v>
      </c>
      <c r="I14" s="1075">
        <v>84.04677419354839</v>
      </c>
    </row>
    <row r="15" spans="2:9" ht="12.75">
      <c r="B15" s="910"/>
      <c r="C15" s="1048" t="s">
        <v>1252</v>
      </c>
      <c r="D15" s="1076">
        <v>88.6</v>
      </c>
      <c r="E15" s="1077">
        <v>89.2</v>
      </c>
      <c r="F15" s="1076">
        <v>88.9</v>
      </c>
      <c r="G15" s="1077">
        <v>88.0559375</v>
      </c>
      <c r="H15" s="1076">
        <v>88.6559375</v>
      </c>
      <c r="I15" s="1075">
        <v>88.3559375</v>
      </c>
    </row>
    <row r="16" spans="2:9" ht="12.75">
      <c r="B16" s="910"/>
      <c r="C16" s="1057" t="s">
        <v>1251</v>
      </c>
      <c r="D16" s="1074">
        <v>88.6</v>
      </c>
      <c r="E16" s="1074">
        <v>89.2</v>
      </c>
      <c r="F16" s="1074">
        <v>88.9</v>
      </c>
      <c r="G16" s="1074">
        <v>89.20290322580645</v>
      </c>
      <c r="H16" s="1074">
        <v>89.80290322580646</v>
      </c>
      <c r="I16" s="1073">
        <v>89.50290322580645</v>
      </c>
    </row>
    <row r="17" spans="2:9" ht="12.75">
      <c r="B17" s="1072"/>
      <c r="C17" s="1071" t="s">
        <v>1250</v>
      </c>
      <c r="D17" s="1070">
        <v>81.43333333333332</v>
      </c>
      <c r="E17" s="1070">
        <v>82.03333333333335</v>
      </c>
      <c r="F17" s="1070">
        <v>81.73333333333333</v>
      </c>
      <c r="G17" s="1070">
        <v>80.71972148451984</v>
      </c>
      <c r="H17" s="1070">
        <v>81.31972148451985</v>
      </c>
      <c r="I17" s="1069">
        <v>81.0197214845198</v>
      </c>
    </row>
    <row r="18" spans="2:9" ht="12.75">
      <c r="B18" s="910" t="s">
        <v>61</v>
      </c>
      <c r="C18" s="1048" t="s">
        <v>1249</v>
      </c>
      <c r="D18" s="1060">
        <v>88.75</v>
      </c>
      <c r="E18" s="1060">
        <v>89.35</v>
      </c>
      <c r="F18" s="1060">
        <v>89.05</v>
      </c>
      <c r="G18" s="1047">
        <v>88.4484375</v>
      </c>
      <c r="H18" s="1060">
        <v>89.0484375</v>
      </c>
      <c r="I18" s="1059">
        <v>88.7484375</v>
      </c>
    </row>
    <row r="19" spans="2:9" ht="12.75">
      <c r="B19" s="910"/>
      <c r="C19" s="1048" t="s">
        <v>1248</v>
      </c>
      <c r="D19" s="1060">
        <v>87.23</v>
      </c>
      <c r="E19" s="1060">
        <v>87.83</v>
      </c>
      <c r="F19" s="1060">
        <v>87.53</v>
      </c>
      <c r="G19" s="1047">
        <v>88.50096774193551</v>
      </c>
      <c r="H19" s="1060">
        <v>89.10096774193548</v>
      </c>
      <c r="I19" s="1059">
        <v>88.8009677419355</v>
      </c>
    </row>
    <row r="20" spans="2:9" ht="12.75">
      <c r="B20" s="910"/>
      <c r="C20" s="1048" t="s">
        <v>1247</v>
      </c>
      <c r="D20" s="1060">
        <v>84.6</v>
      </c>
      <c r="E20" s="1060">
        <v>85.2</v>
      </c>
      <c r="F20" s="1060">
        <v>84.9</v>
      </c>
      <c r="G20" s="1047">
        <v>84.46933333333332</v>
      </c>
      <c r="H20" s="1060">
        <v>85.06933333333333</v>
      </c>
      <c r="I20" s="1059">
        <v>84.76933333333332</v>
      </c>
    </row>
    <row r="21" spans="2:9" ht="12.75">
      <c r="B21" s="910"/>
      <c r="C21" s="1048" t="s">
        <v>1246</v>
      </c>
      <c r="D21" s="1060">
        <v>87.64</v>
      </c>
      <c r="E21" s="1060">
        <v>88.24</v>
      </c>
      <c r="F21" s="1060">
        <v>87.94</v>
      </c>
      <c r="G21" s="1047">
        <v>85.92666666666668</v>
      </c>
      <c r="H21" s="1060">
        <v>86.52666666666666</v>
      </c>
      <c r="I21" s="1059">
        <v>86.22666666666666</v>
      </c>
    </row>
    <row r="22" spans="2:9" ht="12.75">
      <c r="B22" s="910"/>
      <c r="C22" s="1048" t="s">
        <v>1245</v>
      </c>
      <c r="D22" s="1060">
        <v>86.61</v>
      </c>
      <c r="E22" s="1060">
        <v>87.21</v>
      </c>
      <c r="F22" s="1060">
        <v>86.91</v>
      </c>
      <c r="G22" s="1047">
        <v>87.38366666666667</v>
      </c>
      <c r="H22" s="1060">
        <v>87.98366666666668</v>
      </c>
      <c r="I22" s="1059">
        <v>87.68366666666668</v>
      </c>
    </row>
    <row r="23" spans="2:9" ht="12.75">
      <c r="B23" s="910"/>
      <c r="C23" s="1048" t="s">
        <v>1244</v>
      </c>
      <c r="D23" s="1060">
        <v>87.1</v>
      </c>
      <c r="E23" s="1060">
        <v>87.7</v>
      </c>
      <c r="F23" s="1060">
        <v>87.4</v>
      </c>
      <c r="G23" s="1047">
        <v>87.40275862068967</v>
      </c>
      <c r="H23" s="1060">
        <v>88.00275862068963</v>
      </c>
      <c r="I23" s="1059">
        <v>87.70275862068965</v>
      </c>
    </row>
    <row r="24" spans="2:9" ht="12.75">
      <c r="B24" s="910"/>
      <c r="C24" s="1048" t="s">
        <v>1255</v>
      </c>
      <c r="D24" s="1060">
        <v>85.3</v>
      </c>
      <c r="E24" s="1060">
        <v>85.9</v>
      </c>
      <c r="F24" s="1060">
        <v>85.6</v>
      </c>
      <c r="G24" s="1047">
        <v>85.64689655172413</v>
      </c>
      <c r="H24" s="1060">
        <v>86.24689655172415</v>
      </c>
      <c r="I24" s="1059">
        <v>85.94689655172414</v>
      </c>
    </row>
    <row r="25" spans="2:9" ht="12.75">
      <c r="B25" s="910"/>
      <c r="C25" s="1048" t="s">
        <v>1242</v>
      </c>
      <c r="D25" s="1060">
        <v>86.77</v>
      </c>
      <c r="E25" s="1060">
        <v>87.37</v>
      </c>
      <c r="F25" s="1060">
        <v>87.07</v>
      </c>
      <c r="G25" s="1047">
        <v>86.57233333333333</v>
      </c>
      <c r="H25" s="1060">
        <v>87.17233333333334</v>
      </c>
      <c r="I25" s="1059">
        <v>86.87233333333333</v>
      </c>
    </row>
    <row r="26" spans="2:9" ht="12.75">
      <c r="B26" s="910"/>
      <c r="C26" s="1048" t="s">
        <v>1254</v>
      </c>
      <c r="D26" s="1060">
        <v>86.86</v>
      </c>
      <c r="E26" s="1060">
        <v>87.46</v>
      </c>
      <c r="F26" s="1060">
        <v>87.16</v>
      </c>
      <c r="G26" s="1047">
        <v>86.68645161290321</v>
      </c>
      <c r="H26" s="1060">
        <v>87.29100000000001</v>
      </c>
      <c r="I26" s="1059">
        <v>86.98872580645161</v>
      </c>
    </row>
    <row r="27" spans="2:9" ht="12.75">
      <c r="B27" s="910"/>
      <c r="C27" s="1048" t="s">
        <v>1253</v>
      </c>
      <c r="D27" s="1060">
        <v>87.61</v>
      </c>
      <c r="E27" s="1060">
        <v>88.21</v>
      </c>
      <c r="F27" s="1060">
        <v>87.91</v>
      </c>
      <c r="G27" s="1047">
        <v>86.4558064516129</v>
      </c>
      <c r="H27" s="1060">
        <v>87.0558064516129</v>
      </c>
      <c r="I27" s="1059">
        <v>86.7558064516129</v>
      </c>
    </row>
    <row r="28" spans="2:9" ht="12.75">
      <c r="B28" s="910"/>
      <c r="C28" s="1048" t="s">
        <v>1252</v>
      </c>
      <c r="D28" s="1060">
        <v>92.72</v>
      </c>
      <c r="E28" s="1060">
        <v>93.32</v>
      </c>
      <c r="F28" s="1060">
        <v>93.02</v>
      </c>
      <c r="G28" s="1047">
        <v>89.45870967741936</v>
      </c>
      <c r="H28" s="1060">
        <v>90.05870967741934</v>
      </c>
      <c r="I28" s="1059">
        <v>89.75870967741935</v>
      </c>
    </row>
    <row r="29" spans="2:9" ht="12.75">
      <c r="B29" s="910"/>
      <c r="C29" s="1057" t="s">
        <v>1251</v>
      </c>
      <c r="D29" s="1060">
        <v>95</v>
      </c>
      <c r="E29" s="1060">
        <v>95.6</v>
      </c>
      <c r="F29" s="1060">
        <v>95.3</v>
      </c>
      <c r="G29" s="1047">
        <v>94.91548387096775</v>
      </c>
      <c r="H29" s="1060">
        <v>95.51548387096774</v>
      </c>
      <c r="I29" s="1059">
        <v>95.21548387096774</v>
      </c>
    </row>
    <row r="30" spans="2:9" ht="12.75">
      <c r="B30" s="1054"/>
      <c r="C30" s="1068" t="s">
        <v>1250</v>
      </c>
      <c r="D30" s="1066">
        <v>88.01583333333333</v>
      </c>
      <c r="E30" s="1066">
        <v>88.61583333333333</v>
      </c>
      <c r="F30" s="1066">
        <v>88.31583333333333</v>
      </c>
      <c r="G30" s="1067">
        <v>87.65562600227105</v>
      </c>
      <c r="H30" s="1066">
        <v>88.2560050345291</v>
      </c>
      <c r="I30" s="1065">
        <v>87.95581551840007</v>
      </c>
    </row>
    <row r="31" spans="2:9" ht="12.75">
      <c r="B31" s="1064" t="s">
        <v>62</v>
      </c>
      <c r="C31" s="1048" t="s">
        <v>1249</v>
      </c>
      <c r="D31" s="1063">
        <v>97.96</v>
      </c>
      <c r="E31" s="1063">
        <v>98.56</v>
      </c>
      <c r="F31" s="1063">
        <v>98.26</v>
      </c>
      <c r="G31" s="1063">
        <v>96.0121875</v>
      </c>
      <c r="H31" s="1063">
        <v>96.6121875</v>
      </c>
      <c r="I31" s="1062">
        <v>96.3121875</v>
      </c>
    </row>
    <row r="32" spans="2:9" ht="12.75">
      <c r="B32" s="1061"/>
      <c r="C32" s="1048" t="s">
        <v>1248</v>
      </c>
      <c r="D32" s="1060">
        <v>101.29</v>
      </c>
      <c r="E32" s="1060">
        <v>101.89</v>
      </c>
      <c r="F32" s="1060">
        <v>101.59</v>
      </c>
      <c r="G32" s="1060">
        <v>103.24870967741936</v>
      </c>
      <c r="H32" s="1060">
        <v>103.84870967741935</v>
      </c>
      <c r="I32" s="1059">
        <v>103.54870967741935</v>
      </c>
    </row>
    <row r="33" spans="2:9" ht="12.75">
      <c r="B33" s="1061"/>
      <c r="C33" s="1048" t="s">
        <v>1247</v>
      </c>
      <c r="D33" s="1060">
        <v>98.64</v>
      </c>
      <c r="E33" s="1060">
        <v>99.24</v>
      </c>
      <c r="F33" s="1060">
        <v>99.23967741935485</v>
      </c>
      <c r="G33" s="1060">
        <v>98.93967741935484</v>
      </c>
      <c r="H33" s="1060">
        <v>99.53967741935485</v>
      </c>
      <c r="I33" s="1059">
        <v>98.74</v>
      </c>
    </row>
    <row r="34" spans="2:9" ht="12.75">
      <c r="B34" s="1061"/>
      <c r="C34" s="1048" t="s">
        <v>1246</v>
      </c>
      <c r="D34" s="1060">
        <v>100.73</v>
      </c>
      <c r="E34" s="1060">
        <v>101.33</v>
      </c>
      <c r="F34" s="1060">
        <v>101.03</v>
      </c>
      <c r="G34" s="1060">
        <v>98.80310344827586</v>
      </c>
      <c r="H34" s="1060">
        <v>99.40310344827586</v>
      </c>
      <c r="I34" s="1059">
        <v>99.10310344827586</v>
      </c>
    </row>
    <row r="35" spans="2:9" ht="12.75">
      <c r="B35" s="1061"/>
      <c r="C35" s="1048" t="s">
        <v>1245</v>
      </c>
      <c r="D35" s="1060">
        <v>99.11</v>
      </c>
      <c r="E35" s="1060">
        <v>99.71</v>
      </c>
      <c r="F35" s="1060">
        <v>99.41</v>
      </c>
      <c r="G35" s="1060">
        <v>99.2683333333333</v>
      </c>
      <c r="H35" s="1060">
        <v>99.86833333333334</v>
      </c>
      <c r="I35" s="1059">
        <v>99.56833333333333</v>
      </c>
    </row>
    <row r="36" spans="2:9" ht="12.75">
      <c r="B36" s="1061"/>
      <c r="C36" s="1048" t="s">
        <v>1244</v>
      </c>
      <c r="D36" s="1060">
        <v>98.14</v>
      </c>
      <c r="E36" s="1060">
        <v>98.74</v>
      </c>
      <c r="F36" s="1060">
        <v>98.44</v>
      </c>
      <c r="G36" s="1060">
        <v>98.89533333333334</v>
      </c>
      <c r="H36" s="1060">
        <v>99.49533333333332</v>
      </c>
      <c r="I36" s="1059">
        <v>99.19533333333334</v>
      </c>
    </row>
    <row r="37" spans="2:9" ht="12.75">
      <c r="B37" s="1061"/>
      <c r="C37" s="1048" t="s">
        <v>1255</v>
      </c>
      <c r="D37" s="1060">
        <v>99.26</v>
      </c>
      <c r="E37" s="1060">
        <v>99.86</v>
      </c>
      <c r="F37" s="1060">
        <v>99.56</v>
      </c>
      <c r="G37" s="1060">
        <v>99.27</v>
      </c>
      <c r="H37" s="1060">
        <v>99.87</v>
      </c>
      <c r="I37" s="1059">
        <v>99.57</v>
      </c>
    </row>
    <row r="38" spans="2:9" ht="12.75">
      <c r="B38" s="1061"/>
      <c r="C38" s="1048" t="s">
        <v>1242</v>
      </c>
      <c r="D38" s="1060">
        <v>97.58</v>
      </c>
      <c r="E38" s="1060">
        <v>98.18</v>
      </c>
      <c r="F38" s="1060">
        <v>97.88</v>
      </c>
      <c r="G38" s="1060">
        <v>98.50866666666667</v>
      </c>
      <c r="H38" s="1060">
        <v>99.10866666666668</v>
      </c>
      <c r="I38" s="1059">
        <v>98.80866666666668</v>
      </c>
    </row>
    <row r="39" spans="2:9" ht="12.75">
      <c r="B39" s="1061"/>
      <c r="C39" s="1048" t="s">
        <v>1254</v>
      </c>
      <c r="D39" s="1060">
        <v>95.99</v>
      </c>
      <c r="E39" s="1060">
        <v>96.59</v>
      </c>
      <c r="F39" s="1060">
        <v>96.29</v>
      </c>
      <c r="G39" s="1060">
        <v>96.41466666666666</v>
      </c>
      <c r="H39" s="1060">
        <v>97.01466666666668</v>
      </c>
      <c r="I39" s="1059">
        <v>96.71466666666667</v>
      </c>
    </row>
    <row r="40" spans="2:9" ht="12.75">
      <c r="B40" s="1061"/>
      <c r="C40" s="1048" t="s">
        <v>1253</v>
      </c>
      <c r="D40" s="1060">
        <v>95.2</v>
      </c>
      <c r="E40" s="1060">
        <v>95.8</v>
      </c>
      <c r="F40" s="1060">
        <v>95.5</v>
      </c>
      <c r="G40" s="1060">
        <v>96.2209677419355</v>
      </c>
      <c r="H40" s="1060">
        <v>96.82096774193548</v>
      </c>
      <c r="I40" s="1059">
        <v>96.5209677419355</v>
      </c>
    </row>
    <row r="41" spans="2:9" ht="12.75">
      <c r="B41" s="1061"/>
      <c r="C41" s="1048" t="s">
        <v>1252</v>
      </c>
      <c r="D41" s="1060">
        <v>95.32</v>
      </c>
      <c r="E41" s="1060">
        <v>95.92</v>
      </c>
      <c r="F41" s="1060">
        <v>95.62</v>
      </c>
      <c r="G41" s="1060">
        <v>94.15225806451613</v>
      </c>
      <c r="H41" s="1060">
        <v>94.75225806451614</v>
      </c>
      <c r="I41" s="1059">
        <v>94.45225806451614</v>
      </c>
    </row>
    <row r="42" spans="2:9" ht="12.75">
      <c r="B42" s="1058"/>
      <c r="C42" s="1057" t="s">
        <v>1251</v>
      </c>
      <c r="D42" s="1056">
        <v>95.9</v>
      </c>
      <c r="E42" s="1056">
        <v>96.5</v>
      </c>
      <c r="F42" s="1056">
        <v>96.2</v>
      </c>
      <c r="G42" s="1056">
        <v>95.7140625</v>
      </c>
      <c r="H42" s="1056">
        <v>96.3140625</v>
      </c>
      <c r="I42" s="1055">
        <v>96.0140625</v>
      </c>
    </row>
    <row r="43" spans="2:9" ht="12.75">
      <c r="B43" s="1054"/>
      <c r="C43" s="1053" t="s">
        <v>1250</v>
      </c>
      <c r="D43" s="1052">
        <v>97.92666666666668</v>
      </c>
      <c r="E43" s="1052">
        <v>98.52666666666666</v>
      </c>
      <c r="F43" s="1052">
        <v>98.25163978494624</v>
      </c>
      <c r="G43" s="1052">
        <v>97.95399719595848</v>
      </c>
      <c r="H43" s="1052">
        <v>98.55399719595847</v>
      </c>
      <c r="I43" s="1051">
        <v>98.21235741101223</v>
      </c>
    </row>
    <row r="44" spans="2:9" ht="12.75">
      <c r="B44" s="910" t="s">
        <v>63</v>
      </c>
      <c r="C44" s="1048" t="s">
        <v>1249</v>
      </c>
      <c r="D44" s="1050">
        <v>96.92</v>
      </c>
      <c r="E44" s="1050">
        <v>97.52</v>
      </c>
      <c r="F44" s="1050">
        <v>97.22</v>
      </c>
      <c r="G44" s="1050">
        <v>96.7141935483871</v>
      </c>
      <c r="H44" s="1050">
        <v>97.3141935483871</v>
      </c>
      <c r="I44" s="1049">
        <v>97.0141935483871</v>
      </c>
    </row>
    <row r="45" spans="2:12" ht="12.75">
      <c r="B45" s="910"/>
      <c r="C45" s="1048" t="s">
        <v>1248</v>
      </c>
      <c r="D45" s="1047">
        <v>97.52</v>
      </c>
      <c r="E45" s="1047">
        <v>98.12</v>
      </c>
      <c r="F45" s="1047">
        <v>97.82</v>
      </c>
      <c r="G45" s="1047">
        <v>96.64225806451614</v>
      </c>
      <c r="H45" s="1047">
        <v>97.24225806451611</v>
      </c>
      <c r="I45" s="1046">
        <v>96.94225806451612</v>
      </c>
      <c r="L45" s="96"/>
    </row>
    <row r="46" spans="2:12" ht="12.75">
      <c r="B46" s="910"/>
      <c r="C46" s="1048" t="s">
        <v>1247</v>
      </c>
      <c r="D46" s="1047">
        <v>98.64</v>
      </c>
      <c r="E46" s="1047">
        <v>99.24</v>
      </c>
      <c r="F46" s="1047">
        <v>98.94</v>
      </c>
      <c r="G46" s="1047">
        <v>97.7341935483871</v>
      </c>
      <c r="H46" s="1047">
        <v>98.3341935483871</v>
      </c>
      <c r="I46" s="1046">
        <v>98.0341935483871</v>
      </c>
      <c r="L46" s="96"/>
    </row>
    <row r="47" spans="2:12" ht="12.75">
      <c r="B47" s="910"/>
      <c r="C47" s="1048" t="s">
        <v>1246</v>
      </c>
      <c r="D47" s="1047">
        <v>98.46</v>
      </c>
      <c r="E47" s="1047">
        <v>99.06</v>
      </c>
      <c r="F47" s="1047">
        <v>98.76</v>
      </c>
      <c r="G47" s="1047">
        <v>97.99633333333331</v>
      </c>
      <c r="H47" s="1047">
        <v>98.59633333333333</v>
      </c>
      <c r="I47" s="1046">
        <v>98.29633333333332</v>
      </c>
      <c r="L47" s="96"/>
    </row>
    <row r="48" spans="2:12" ht="12.75">
      <c r="B48" s="910"/>
      <c r="C48" s="1048" t="s">
        <v>1245</v>
      </c>
      <c r="D48" s="1047">
        <v>99.37</v>
      </c>
      <c r="E48" s="1047">
        <v>99.97</v>
      </c>
      <c r="F48" s="1047">
        <v>99.67</v>
      </c>
      <c r="G48" s="1047">
        <v>98.79517241379308</v>
      </c>
      <c r="H48" s="1047">
        <v>99.3951724137931</v>
      </c>
      <c r="I48" s="1046">
        <v>99.0951724137931</v>
      </c>
      <c r="L48" s="96"/>
    </row>
    <row r="49" spans="2:12" ht="12.75">
      <c r="B49" s="910"/>
      <c r="C49" s="1048" t="s">
        <v>1244</v>
      </c>
      <c r="D49" s="1047">
        <v>99.13</v>
      </c>
      <c r="E49" s="1047">
        <v>99.73</v>
      </c>
      <c r="F49" s="1047">
        <v>99.43</v>
      </c>
      <c r="G49" s="1047">
        <v>100.75700000000002</v>
      </c>
      <c r="H49" s="1047">
        <v>101.357</v>
      </c>
      <c r="I49" s="1046">
        <v>101.05700000000002</v>
      </c>
      <c r="L49" s="96"/>
    </row>
    <row r="50" spans="2:12" ht="12.75">
      <c r="B50" s="910"/>
      <c r="C50" s="1048" t="s">
        <v>1243</v>
      </c>
      <c r="D50" s="1047">
        <v>99.31</v>
      </c>
      <c r="E50" s="1047">
        <v>99.91</v>
      </c>
      <c r="F50" s="1047">
        <v>99.61</v>
      </c>
      <c r="G50" s="1047">
        <v>98.53</v>
      </c>
      <c r="H50" s="1047">
        <v>99.13</v>
      </c>
      <c r="I50" s="1046">
        <v>98.83</v>
      </c>
      <c r="L50" s="96"/>
    </row>
    <row r="51" spans="2:9" ht="13.5" thickBot="1">
      <c r="B51" s="1045"/>
      <c r="C51" s="1044" t="s">
        <v>1242</v>
      </c>
      <c r="D51" s="1043">
        <v>100.45</v>
      </c>
      <c r="E51" s="1043">
        <v>101.05</v>
      </c>
      <c r="F51" s="1043">
        <v>100.75</v>
      </c>
      <c r="G51" s="1043">
        <v>99.25366666666669</v>
      </c>
      <c r="H51" s="1043">
        <v>99.85366666666665</v>
      </c>
      <c r="I51" s="1042">
        <v>99.55366666666667</v>
      </c>
    </row>
    <row r="52" spans="2:12" ht="13.5" thickTop="1">
      <c r="B52" s="1023" t="s">
        <v>1241</v>
      </c>
      <c r="J52" s="1041"/>
      <c r="K52" s="1041"/>
      <c r="L52" s="1041"/>
    </row>
    <row r="53" spans="2:12" ht="27" customHeight="1">
      <c r="B53" s="1776" t="s">
        <v>1240</v>
      </c>
      <c r="C53" s="1776"/>
      <c r="D53" s="1776"/>
      <c r="E53" s="1776"/>
      <c r="F53" s="1776"/>
      <c r="G53" s="1776"/>
      <c r="H53" s="1776"/>
      <c r="I53" s="1776"/>
      <c r="J53" s="1776"/>
      <c r="K53" s="1776"/>
      <c r="L53" s="1776"/>
    </row>
    <row r="54" spans="2:12" ht="13.5" customHeight="1">
      <c r="B54" s="1776" t="s">
        <v>56</v>
      </c>
      <c r="C54" s="1776"/>
      <c r="D54" s="1776"/>
      <c r="E54" s="1776"/>
      <c r="F54" s="1776"/>
      <c r="G54" s="1776"/>
      <c r="H54" s="1776"/>
      <c r="I54" s="1776"/>
      <c r="J54" s="1776"/>
      <c r="K54" s="1776"/>
      <c r="L54" s="1776"/>
    </row>
    <row r="55" spans="2:9" ht="16.5" thickBot="1">
      <c r="B55" s="1040"/>
      <c r="C55" s="1040"/>
      <c r="D55" s="1040"/>
      <c r="E55" s="1040"/>
      <c r="F55" s="1040"/>
      <c r="G55" s="1040"/>
      <c r="H55" s="1040"/>
      <c r="I55" s="1040"/>
    </row>
    <row r="56" spans="2:12" ht="13.5" thickTop="1">
      <c r="B56" s="1983"/>
      <c r="C56" s="1805" t="s">
        <v>1239</v>
      </c>
      <c r="D56" s="1805"/>
      <c r="E56" s="1805"/>
      <c r="F56" s="1805" t="s">
        <v>884</v>
      </c>
      <c r="G56" s="1805"/>
      <c r="H56" s="1805"/>
      <c r="I56" s="1985" t="s">
        <v>64</v>
      </c>
      <c r="J56" s="1718"/>
      <c r="K56" s="1718"/>
      <c r="L56" s="1719"/>
    </row>
    <row r="57" spans="2:12" ht="12.75">
      <c r="B57" s="1984"/>
      <c r="C57" s="1798"/>
      <c r="D57" s="1798"/>
      <c r="E57" s="1798"/>
      <c r="F57" s="1798"/>
      <c r="G57" s="1798"/>
      <c r="H57" s="1798"/>
      <c r="I57" s="1726" t="s">
        <v>1238</v>
      </c>
      <c r="J57" s="1727"/>
      <c r="K57" s="1726" t="s">
        <v>1237</v>
      </c>
      <c r="L57" s="1714"/>
    </row>
    <row r="58" spans="2:12" ht="12.75">
      <c r="B58" s="1037"/>
      <c r="C58" s="1036">
        <v>2012</v>
      </c>
      <c r="D58" s="1035" t="s">
        <v>1236</v>
      </c>
      <c r="E58" s="1035" t="s">
        <v>1235</v>
      </c>
      <c r="F58" s="1034">
        <v>2013</v>
      </c>
      <c r="G58" s="1034">
        <v>2014</v>
      </c>
      <c r="H58" s="1034">
        <v>2015</v>
      </c>
      <c r="I58" s="1034">
        <v>2013</v>
      </c>
      <c r="J58" s="1034">
        <v>2014</v>
      </c>
      <c r="K58" s="1034">
        <v>2014</v>
      </c>
      <c r="L58" s="1033">
        <v>2015</v>
      </c>
    </row>
    <row r="59" spans="2:12" ht="12.75">
      <c r="B59" s="1032" t="s">
        <v>1234</v>
      </c>
      <c r="C59" s="1031">
        <v>102.1</v>
      </c>
      <c r="D59" s="1031">
        <v>109.05</v>
      </c>
      <c r="E59" s="1031">
        <v>104.73</v>
      </c>
      <c r="F59" s="1031">
        <v>109.32</v>
      </c>
      <c r="G59" s="1031">
        <v>108.08</v>
      </c>
      <c r="H59" s="1031">
        <v>54.8</v>
      </c>
      <c r="I59" s="1030">
        <v>6.807051909892266</v>
      </c>
      <c r="J59" s="1030">
        <v>-3.961485557083904</v>
      </c>
      <c r="K59" s="1030">
        <v>-1.1342846688620511</v>
      </c>
      <c r="L59" s="1029">
        <v>-49.29681717246485</v>
      </c>
    </row>
    <row r="60" spans="2:12" ht="13.5" thickBot="1">
      <c r="B60" s="1028" t="s">
        <v>1233</v>
      </c>
      <c r="C60" s="1027">
        <v>1589.75</v>
      </c>
      <c r="D60" s="1027">
        <v>1284.75</v>
      </c>
      <c r="E60" s="1027">
        <v>1310</v>
      </c>
      <c r="F60" s="1027">
        <v>1595.5</v>
      </c>
      <c r="G60" s="1027">
        <v>1385</v>
      </c>
      <c r="H60" s="1027">
        <v>1152</v>
      </c>
      <c r="I60" s="1026">
        <v>-19.18540651045761</v>
      </c>
      <c r="J60" s="1026">
        <v>1.9653629110721909</v>
      </c>
      <c r="K60" s="1026">
        <v>-13.193356314634912</v>
      </c>
      <c r="L60" s="1025">
        <v>-16.82310469314079</v>
      </c>
    </row>
    <row r="61" ht="13.5" thickTop="1">
      <c r="B61" s="1023" t="s">
        <v>1232</v>
      </c>
    </row>
    <row r="62" ht="12.75">
      <c r="B62" s="1023" t="s">
        <v>1231</v>
      </c>
    </row>
    <row r="63" spans="2:8" ht="12.75">
      <c r="B63" s="1023" t="s">
        <v>1230</v>
      </c>
      <c r="C63" s="1024"/>
      <c r="D63" s="1024"/>
      <c r="E63" s="1024"/>
      <c r="F63" s="1024"/>
      <c r="G63" s="1024"/>
      <c r="H63" s="1024"/>
    </row>
    <row r="64" ht="12.75">
      <c r="B64" s="1023" t="s">
        <v>1229</v>
      </c>
    </row>
    <row r="66" spans="10:11" ht="12.75">
      <c r="J66" s="226"/>
      <c r="K66" s="226"/>
    </row>
    <row r="67" spans="10:11" ht="12.75">
      <c r="J67" s="226"/>
      <c r="K67" s="226"/>
    </row>
    <row r="68" spans="10:11" ht="12.75">
      <c r="J68" s="226"/>
      <c r="K68" s="226"/>
    </row>
    <row r="69" spans="10:11" ht="12.75">
      <c r="J69" s="226"/>
      <c r="K69" s="226"/>
    </row>
  </sheetData>
  <sheetProtection/>
  <mergeCells count="14">
    <mergeCell ref="B1:I1"/>
    <mergeCell ref="B2:I2"/>
    <mergeCell ref="B3:B4"/>
    <mergeCell ref="C3:C4"/>
    <mergeCell ref="D3:F3"/>
    <mergeCell ref="G3:I3"/>
    <mergeCell ref="B53:L53"/>
    <mergeCell ref="B54:L54"/>
    <mergeCell ref="B56:B57"/>
    <mergeCell ref="C56:E57"/>
    <mergeCell ref="F56:H57"/>
    <mergeCell ref="I56:L56"/>
    <mergeCell ref="I57:J57"/>
    <mergeCell ref="K57:L57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s="174" customFormat="1" ht="24.75" customHeight="1">
      <c r="A1" s="1659" t="s">
        <v>568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s="174" customFormat="1" ht="16.5" customHeight="1">
      <c r="A2" s="1668" t="s">
        <v>6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2:11" s="174" customFormat="1" ht="16.5" customHeight="1" thickBot="1">
      <c r="B3" s="97"/>
      <c r="C3" s="97"/>
      <c r="D3" s="97"/>
      <c r="E3" s="97"/>
      <c r="I3" s="1661" t="s">
        <v>374</v>
      </c>
      <c r="J3" s="1661"/>
      <c r="K3" s="1661"/>
    </row>
    <row r="4" spans="1:11" s="174" customFormat="1" ht="13.5" thickTop="1">
      <c r="A4" s="98"/>
      <c r="B4" s="231">
        <v>2013</v>
      </c>
      <c r="C4" s="231">
        <v>2014</v>
      </c>
      <c r="D4" s="232">
        <v>2014</v>
      </c>
      <c r="E4" s="233">
        <v>2015</v>
      </c>
      <c r="F4" s="1672" t="s">
        <v>758</v>
      </c>
      <c r="G4" s="1673"/>
      <c r="H4" s="1673"/>
      <c r="I4" s="1673"/>
      <c r="J4" s="1673"/>
      <c r="K4" s="1674"/>
    </row>
    <row r="5" spans="1:11" s="174" customFormat="1" ht="12.75">
      <c r="A5" s="175" t="s">
        <v>497</v>
      </c>
      <c r="B5" s="185" t="s">
        <v>460</v>
      </c>
      <c r="C5" s="185" t="s">
        <v>756</v>
      </c>
      <c r="D5" s="185" t="s">
        <v>461</v>
      </c>
      <c r="E5" s="193" t="s">
        <v>759</v>
      </c>
      <c r="F5" s="1675" t="s">
        <v>62</v>
      </c>
      <c r="G5" s="1676"/>
      <c r="H5" s="1677"/>
      <c r="I5" s="1678" t="s">
        <v>63</v>
      </c>
      <c r="J5" s="1678"/>
      <c r="K5" s="1679"/>
    </row>
    <row r="6" spans="1:11" s="174" customFormat="1" ht="12.75">
      <c r="A6" s="175"/>
      <c r="B6" s="185"/>
      <c r="C6" s="185"/>
      <c r="D6" s="185"/>
      <c r="E6" s="193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s="174" customFormat="1" ht="16.5" customHeight="1">
      <c r="A7" s="113" t="s">
        <v>538</v>
      </c>
      <c r="B7" s="115">
        <v>1015578.0376791651</v>
      </c>
      <c r="C7" s="115">
        <v>1112213.7719686842</v>
      </c>
      <c r="D7" s="115">
        <v>1196479.3564913992</v>
      </c>
      <c r="E7" s="116">
        <v>1301004.0971983064</v>
      </c>
      <c r="F7" s="117">
        <v>96635.73428951902</v>
      </c>
      <c r="G7" s="239"/>
      <c r="H7" s="119">
        <v>9.515343056290822</v>
      </c>
      <c r="I7" s="115">
        <v>104524.74070690712</v>
      </c>
      <c r="J7" s="240"/>
      <c r="K7" s="121">
        <v>8.7360254182253</v>
      </c>
    </row>
    <row r="8" spans="1:11" s="174" customFormat="1" ht="16.5" customHeight="1">
      <c r="A8" s="123" t="s">
        <v>539</v>
      </c>
      <c r="B8" s="124">
        <v>107309.78351959481</v>
      </c>
      <c r="C8" s="124">
        <v>106792.77054127133</v>
      </c>
      <c r="D8" s="124">
        <v>122544.75249030958</v>
      </c>
      <c r="E8" s="129">
        <v>122611.37847244117</v>
      </c>
      <c r="F8" s="127">
        <v>-517.0129783234879</v>
      </c>
      <c r="G8" s="241"/>
      <c r="H8" s="129">
        <v>-0.48179481997471474</v>
      </c>
      <c r="I8" s="125">
        <v>66.62598213159072</v>
      </c>
      <c r="J8" s="126"/>
      <c r="K8" s="130">
        <v>0.05436869451987287</v>
      </c>
    </row>
    <row r="9" spans="1:11" s="174" customFormat="1" ht="16.5" customHeight="1">
      <c r="A9" s="123" t="s">
        <v>540</v>
      </c>
      <c r="B9" s="124">
        <v>93603.98539309471</v>
      </c>
      <c r="C9" s="124">
        <v>90660.46046869965</v>
      </c>
      <c r="D9" s="124">
        <v>108467.25845692512</v>
      </c>
      <c r="E9" s="129">
        <v>106593.49129518803</v>
      </c>
      <c r="F9" s="127">
        <v>-2943.5249243950675</v>
      </c>
      <c r="G9" s="241"/>
      <c r="H9" s="129">
        <v>-3.1446576895562557</v>
      </c>
      <c r="I9" s="125">
        <v>-1873.7671617370943</v>
      </c>
      <c r="J9" s="126"/>
      <c r="K9" s="130">
        <v>-1.7274956409829525</v>
      </c>
    </row>
    <row r="10" spans="1:11" s="174" customFormat="1" ht="16.5" customHeight="1">
      <c r="A10" s="123" t="s">
        <v>541</v>
      </c>
      <c r="B10" s="124">
        <v>13705.7981265001</v>
      </c>
      <c r="C10" s="124">
        <v>16132.310072571683</v>
      </c>
      <c r="D10" s="124">
        <v>14077.494033384452</v>
      </c>
      <c r="E10" s="129">
        <v>16017.887177253135</v>
      </c>
      <c r="F10" s="127">
        <v>2426.511946071583</v>
      </c>
      <c r="G10" s="241"/>
      <c r="H10" s="129">
        <v>17.70427321105754</v>
      </c>
      <c r="I10" s="125">
        <v>1940.3931438686832</v>
      </c>
      <c r="J10" s="126"/>
      <c r="K10" s="130">
        <v>13.783654528761197</v>
      </c>
    </row>
    <row r="11" spans="1:11" s="174" customFormat="1" ht="16.5" customHeight="1">
      <c r="A11" s="123" t="s">
        <v>542</v>
      </c>
      <c r="B11" s="124">
        <v>358804.6026376236</v>
      </c>
      <c r="C11" s="124">
        <v>414980.6153598112</v>
      </c>
      <c r="D11" s="124">
        <v>450769.12587717123</v>
      </c>
      <c r="E11" s="129">
        <v>506212.4759999586</v>
      </c>
      <c r="F11" s="127">
        <v>56176.01272218762</v>
      </c>
      <c r="G11" s="241"/>
      <c r="H11" s="129">
        <v>15.656435928979107</v>
      </c>
      <c r="I11" s="125">
        <v>55443.35012278735</v>
      </c>
      <c r="J11" s="126"/>
      <c r="K11" s="130">
        <v>12.299722172608368</v>
      </c>
    </row>
    <row r="12" spans="1:11" s="174" customFormat="1" ht="16.5" customHeight="1">
      <c r="A12" s="123" t="s">
        <v>540</v>
      </c>
      <c r="B12" s="124">
        <v>351736.9357464295</v>
      </c>
      <c r="C12" s="124">
        <v>406179.130365599</v>
      </c>
      <c r="D12" s="124">
        <v>441455.9753080949</v>
      </c>
      <c r="E12" s="129">
        <v>496629.5071701668</v>
      </c>
      <c r="F12" s="127">
        <v>54442.19461916952</v>
      </c>
      <c r="G12" s="241"/>
      <c r="H12" s="129">
        <v>15.478099990732112</v>
      </c>
      <c r="I12" s="125">
        <v>55173.53186207195</v>
      </c>
      <c r="J12" s="126"/>
      <c r="K12" s="130">
        <v>12.498082469846738</v>
      </c>
    </row>
    <row r="13" spans="1:11" s="174" customFormat="1" ht="16.5" customHeight="1">
      <c r="A13" s="123" t="s">
        <v>541</v>
      </c>
      <c r="B13" s="124">
        <v>7067.666891194099</v>
      </c>
      <c r="C13" s="124">
        <v>8801.484994212224</v>
      </c>
      <c r="D13" s="124">
        <v>9313.150569076386</v>
      </c>
      <c r="E13" s="129">
        <v>9582.968829791735</v>
      </c>
      <c r="F13" s="127">
        <v>1733.818103018125</v>
      </c>
      <c r="G13" s="241"/>
      <c r="H13" s="129">
        <v>24.53168959021486</v>
      </c>
      <c r="I13" s="125">
        <v>269.8182607153485</v>
      </c>
      <c r="J13" s="126"/>
      <c r="K13" s="130">
        <v>2.8971749003098877</v>
      </c>
    </row>
    <row r="14" spans="1:11" s="174" customFormat="1" ht="16.5" customHeight="1">
      <c r="A14" s="123" t="s">
        <v>543</v>
      </c>
      <c r="B14" s="124">
        <v>345641.9296697213</v>
      </c>
      <c r="C14" s="124">
        <v>355532.47015702794</v>
      </c>
      <c r="D14" s="124">
        <v>365549.7279395734</v>
      </c>
      <c r="E14" s="129">
        <v>393998.3113772245</v>
      </c>
      <c r="F14" s="127">
        <v>9890.540487306658</v>
      </c>
      <c r="G14" s="241"/>
      <c r="H14" s="129">
        <v>2.8614990365195507</v>
      </c>
      <c r="I14" s="125">
        <v>28448.583437651105</v>
      </c>
      <c r="J14" s="126"/>
      <c r="K14" s="130">
        <v>7.782411328275902</v>
      </c>
    </row>
    <row r="15" spans="1:11" s="174" customFormat="1" ht="16.5" customHeight="1">
      <c r="A15" s="123" t="s">
        <v>540</v>
      </c>
      <c r="B15" s="124">
        <v>305282.5392141364</v>
      </c>
      <c r="C15" s="124">
        <v>319604.3036990901</v>
      </c>
      <c r="D15" s="124">
        <v>337378.43962691</v>
      </c>
      <c r="E15" s="129">
        <v>370513.38296469796</v>
      </c>
      <c r="F15" s="127">
        <v>14321.76448495366</v>
      </c>
      <c r="G15" s="241"/>
      <c r="H15" s="129">
        <v>4.691314649642588</v>
      </c>
      <c r="I15" s="125">
        <v>33134.94333778793</v>
      </c>
      <c r="J15" s="126"/>
      <c r="K15" s="130">
        <v>9.821298413268558</v>
      </c>
    </row>
    <row r="16" spans="1:11" s="174" customFormat="1" ht="16.5" customHeight="1">
      <c r="A16" s="123" t="s">
        <v>541</v>
      </c>
      <c r="B16" s="124">
        <v>40359.390455584835</v>
      </c>
      <c r="C16" s="124">
        <v>35928.166457937834</v>
      </c>
      <c r="D16" s="124">
        <v>28171.288312663357</v>
      </c>
      <c r="E16" s="129">
        <v>23484.92841252655</v>
      </c>
      <c r="F16" s="127">
        <v>-4431.223997647001</v>
      </c>
      <c r="G16" s="241"/>
      <c r="H16" s="129">
        <v>-10.979412591782141</v>
      </c>
      <c r="I16" s="125">
        <v>-4686.359900136806</v>
      </c>
      <c r="J16" s="126"/>
      <c r="K16" s="130">
        <v>-16.635234598164352</v>
      </c>
    </row>
    <row r="17" spans="1:11" s="174" customFormat="1" ht="16.5" customHeight="1">
      <c r="A17" s="123" t="s">
        <v>544</v>
      </c>
      <c r="B17" s="124">
        <v>194933.4521655771</v>
      </c>
      <c r="C17" s="124">
        <v>223247.8775243835</v>
      </c>
      <c r="D17" s="124">
        <v>246884.40591792506</v>
      </c>
      <c r="E17" s="129">
        <v>266291.35163014225</v>
      </c>
      <c r="F17" s="127">
        <v>28314.425358806417</v>
      </c>
      <c r="G17" s="241"/>
      <c r="H17" s="129">
        <v>14.525175152983005</v>
      </c>
      <c r="I17" s="125">
        <v>19406.945712217188</v>
      </c>
      <c r="J17" s="126"/>
      <c r="K17" s="130">
        <v>7.860741807511686</v>
      </c>
    </row>
    <row r="18" spans="1:11" s="174" customFormat="1" ht="16.5" customHeight="1">
      <c r="A18" s="123" t="s">
        <v>540</v>
      </c>
      <c r="B18" s="124">
        <v>181631.51310484824</v>
      </c>
      <c r="C18" s="124">
        <v>200585.75571523086</v>
      </c>
      <c r="D18" s="124">
        <v>218529.75129313295</v>
      </c>
      <c r="E18" s="129">
        <v>229031.691598743</v>
      </c>
      <c r="F18" s="127">
        <v>18954.242610382615</v>
      </c>
      <c r="G18" s="241"/>
      <c r="H18" s="129">
        <v>10.43554738182527</v>
      </c>
      <c r="I18" s="125">
        <v>10501.940305610042</v>
      </c>
      <c r="J18" s="126"/>
      <c r="K18" s="130">
        <v>4.805725647636361</v>
      </c>
    </row>
    <row r="19" spans="1:11" s="174" customFormat="1" ht="16.5" customHeight="1">
      <c r="A19" s="123" t="s">
        <v>541</v>
      </c>
      <c r="B19" s="124">
        <v>13301.939060728848</v>
      </c>
      <c r="C19" s="124">
        <v>22662.121809152643</v>
      </c>
      <c r="D19" s="124">
        <v>28354.654624792092</v>
      </c>
      <c r="E19" s="129">
        <v>37259.66003139925</v>
      </c>
      <c r="F19" s="127">
        <v>9360.182748423795</v>
      </c>
      <c r="G19" s="241"/>
      <c r="H19" s="129">
        <v>70.36705480073765</v>
      </c>
      <c r="I19" s="125">
        <v>8905.00540660716</v>
      </c>
      <c r="J19" s="126"/>
      <c r="K19" s="130">
        <v>31.40579747644327</v>
      </c>
    </row>
    <row r="20" spans="1:11" s="174" customFormat="1" ht="16.5" customHeight="1">
      <c r="A20" s="123" t="s">
        <v>545</v>
      </c>
      <c r="B20" s="124">
        <v>8888.269686648346</v>
      </c>
      <c r="C20" s="124">
        <v>11660.03838619</v>
      </c>
      <c r="D20" s="124">
        <v>10731.34426642</v>
      </c>
      <c r="E20" s="129">
        <v>11890.579718539997</v>
      </c>
      <c r="F20" s="127">
        <v>2771.768699541655</v>
      </c>
      <c r="G20" s="241"/>
      <c r="H20" s="129">
        <v>31.184570194863813</v>
      </c>
      <c r="I20" s="125">
        <v>1159.2354521199977</v>
      </c>
      <c r="J20" s="126"/>
      <c r="K20" s="130">
        <v>10.802332152807928</v>
      </c>
    </row>
    <row r="21" spans="1:11" s="174" customFormat="1" ht="16.5" customHeight="1">
      <c r="A21" s="113" t="s">
        <v>569</v>
      </c>
      <c r="B21" s="114">
        <v>2187.62425603</v>
      </c>
      <c r="C21" s="114">
        <v>1302.1707266300002</v>
      </c>
      <c r="D21" s="114">
        <v>1932.98868759</v>
      </c>
      <c r="E21" s="119">
        <v>2275.36250541</v>
      </c>
      <c r="F21" s="117">
        <v>-885.4535294</v>
      </c>
      <c r="G21" s="239"/>
      <c r="H21" s="119">
        <v>-40.475576505394955</v>
      </c>
      <c r="I21" s="115">
        <v>342.3738178199999</v>
      </c>
      <c r="J21" s="116"/>
      <c r="K21" s="121">
        <v>17.712148033668146</v>
      </c>
    </row>
    <row r="22" spans="1:11" s="174" customFormat="1" ht="16.5" customHeight="1">
      <c r="A22" s="113" t="s">
        <v>546</v>
      </c>
      <c r="B22" s="114">
        <v>2954.25889217</v>
      </c>
      <c r="C22" s="114">
        <v>3115.3399172500003</v>
      </c>
      <c r="D22" s="114">
        <v>4.119</v>
      </c>
      <c r="E22" s="119">
        <v>0</v>
      </c>
      <c r="F22" s="117">
        <v>161.08102508000047</v>
      </c>
      <c r="G22" s="239"/>
      <c r="H22" s="119">
        <v>5.452501996589784</v>
      </c>
      <c r="I22" s="115">
        <v>-4.119</v>
      </c>
      <c r="J22" s="116"/>
      <c r="K22" s="121">
        <v>-100</v>
      </c>
    </row>
    <row r="23" spans="1:11" s="174" customFormat="1" ht="16.5" customHeight="1">
      <c r="A23" s="187" t="s">
        <v>547</v>
      </c>
      <c r="B23" s="114">
        <v>222161.436015703</v>
      </c>
      <c r="C23" s="114">
        <v>260427.18511142884</v>
      </c>
      <c r="D23" s="114">
        <v>268735.3983221199</v>
      </c>
      <c r="E23" s="119">
        <v>299968.6838737173</v>
      </c>
      <c r="F23" s="117">
        <v>38265.749095725856</v>
      </c>
      <c r="G23" s="239"/>
      <c r="H23" s="119">
        <v>17.22429859204778</v>
      </c>
      <c r="I23" s="115">
        <v>31233.285551597422</v>
      </c>
      <c r="J23" s="116"/>
      <c r="K23" s="121">
        <v>11.622319108910103</v>
      </c>
    </row>
    <row r="24" spans="1:11" s="174" customFormat="1" ht="16.5" customHeight="1">
      <c r="A24" s="188" t="s">
        <v>548</v>
      </c>
      <c r="B24" s="124">
        <v>77548.45905002001</v>
      </c>
      <c r="C24" s="124">
        <v>83789.14778866</v>
      </c>
      <c r="D24" s="124">
        <v>87334.02185704002</v>
      </c>
      <c r="E24" s="129">
        <v>96129.74568424</v>
      </c>
      <c r="F24" s="127">
        <v>6240.68873863999</v>
      </c>
      <c r="G24" s="241"/>
      <c r="H24" s="129">
        <v>8.047469691969823</v>
      </c>
      <c r="I24" s="125">
        <v>8795.723827199981</v>
      </c>
      <c r="J24" s="126"/>
      <c r="K24" s="130">
        <v>10.071360095608554</v>
      </c>
    </row>
    <row r="25" spans="1:11" s="174" customFormat="1" ht="16.5" customHeight="1">
      <c r="A25" s="188" t="s">
        <v>549</v>
      </c>
      <c r="B25" s="124">
        <v>44173.95802336182</v>
      </c>
      <c r="C25" s="124">
        <v>54703.19245832311</v>
      </c>
      <c r="D25" s="124">
        <v>53749.94024853264</v>
      </c>
      <c r="E25" s="129">
        <v>66167.42951458914</v>
      </c>
      <c r="F25" s="127">
        <v>10529.23443496129</v>
      </c>
      <c r="G25" s="241"/>
      <c r="H25" s="129">
        <v>23.835841083999775</v>
      </c>
      <c r="I25" s="125">
        <v>12417.489266056495</v>
      </c>
      <c r="J25" s="126"/>
      <c r="K25" s="130">
        <v>23.102331293094768</v>
      </c>
    </row>
    <row r="26" spans="1:11" s="174" customFormat="1" ht="16.5" customHeight="1">
      <c r="A26" s="188" t="s">
        <v>550</v>
      </c>
      <c r="B26" s="124">
        <v>100439.01894232116</v>
      </c>
      <c r="C26" s="124">
        <v>121934.84486444572</v>
      </c>
      <c r="D26" s="124">
        <v>127651.43621654723</v>
      </c>
      <c r="E26" s="129">
        <v>137671.50867488814</v>
      </c>
      <c r="F26" s="127">
        <v>21495.825922124568</v>
      </c>
      <c r="G26" s="241"/>
      <c r="H26" s="129">
        <v>21.401867669046943</v>
      </c>
      <c r="I26" s="125">
        <v>10020.072458340917</v>
      </c>
      <c r="J26" s="126"/>
      <c r="K26" s="130">
        <v>7.8495571654539935</v>
      </c>
    </row>
    <row r="27" spans="1:11" s="174" customFormat="1" ht="16.5" customHeight="1">
      <c r="A27" s="189" t="s">
        <v>551</v>
      </c>
      <c r="B27" s="262">
        <v>1242881.356843068</v>
      </c>
      <c r="C27" s="262">
        <v>1377058.467723993</v>
      </c>
      <c r="D27" s="262">
        <v>1467151.862501109</v>
      </c>
      <c r="E27" s="263">
        <v>1603248.1435774337</v>
      </c>
      <c r="F27" s="264">
        <v>134177.11088092485</v>
      </c>
      <c r="G27" s="265"/>
      <c r="H27" s="263">
        <v>10.795649169743454</v>
      </c>
      <c r="I27" s="266">
        <v>136096.28107632464</v>
      </c>
      <c r="J27" s="267"/>
      <c r="K27" s="268">
        <v>9.276223174628711</v>
      </c>
    </row>
    <row r="28" spans="1:11" s="174" customFormat="1" ht="16.5" customHeight="1">
      <c r="A28" s="113" t="s">
        <v>552</v>
      </c>
      <c r="B28" s="114">
        <v>214723.30589832607</v>
      </c>
      <c r="C28" s="114">
        <v>219916.2166686032</v>
      </c>
      <c r="D28" s="114">
        <v>267110.3879700524</v>
      </c>
      <c r="E28" s="119">
        <v>236625.98474016495</v>
      </c>
      <c r="F28" s="117">
        <v>5192.9107702771435</v>
      </c>
      <c r="G28" s="239"/>
      <c r="H28" s="119">
        <v>2.4184197186010383</v>
      </c>
      <c r="I28" s="115">
        <v>-30484.40322988748</v>
      </c>
      <c r="J28" s="116"/>
      <c r="K28" s="121">
        <v>-11.412661058058623</v>
      </c>
    </row>
    <row r="29" spans="1:11" s="174" customFormat="1" ht="16.5" customHeight="1">
      <c r="A29" s="123" t="s">
        <v>553</v>
      </c>
      <c r="B29" s="124">
        <v>29120.099594706004</v>
      </c>
      <c r="C29" s="124">
        <v>25058.54211302</v>
      </c>
      <c r="D29" s="124">
        <v>33942.21583274999</v>
      </c>
      <c r="E29" s="129">
        <v>31740.744298560003</v>
      </c>
      <c r="F29" s="127">
        <v>-4061.5574816860026</v>
      </c>
      <c r="G29" s="241"/>
      <c r="H29" s="129">
        <v>-13.947608484225062</v>
      </c>
      <c r="I29" s="125">
        <v>-2201.47153418999</v>
      </c>
      <c r="J29" s="126"/>
      <c r="K29" s="130">
        <v>-6.485939353628897</v>
      </c>
    </row>
    <row r="30" spans="1:11" s="174" customFormat="1" ht="16.5" customHeight="1">
      <c r="A30" s="123" t="s">
        <v>570</v>
      </c>
      <c r="B30" s="124">
        <v>107355.67587310003</v>
      </c>
      <c r="C30" s="124">
        <v>94021.39620708</v>
      </c>
      <c r="D30" s="124">
        <v>143481.39134852</v>
      </c>
      <c r="E30" s="129">
        <v>96754.43774907001</v>
      </c>
      <c r="F30" s="127">
        <v>-13334.279666020026</v>
      </c>
      <c r="G30" s="241"/>
      <c r="H30" s="129">
        <v>-12.420656437189063</v>
      </c>
      <c r="I30" s="125">
        <v>-46726.95359944999</v>
      </c>
      <c r="J30" s="126"/>
      <c r="K30" s="130">
        <v>-32.56656013736932</v>
      </c>
    </row>
    <row r="31" spans="1:11" s="174" customFormat="1" ht="16.5" customHeight="1">
      <c r="A31" s="123" t="s">
        <v>554</v>
      </c>
      <c r="B31" s="124">
        <v>800.9433021789996</v>
      </c>
      <c r="C31" s="124">
        <v>909.2080576877502</v>
      </c>
      <c r="D31" s="124">
        <v>699.9148152695</v>
      </c>
      <c r="E31" s="129">
        <v>1416.8326025395002</v>
      </c>
      <c r="F31" s="127">
        <v>108.26475550875057</v>
      </c>
      <c r="G31" s="241"/>
      <c r="H31" s="129">
        <v>13.517155985225395</v>
      </c>
      <c r="I31" s="125">
        <v>716.9177872700002</v>
      </c>
      <c r="J31" s="126"/>
      <c r="K31" s="130">
        <v>102.42929162657506</v>
      </c>
    </row>
    <row r="32" spans="1:11" s="174" customFormat="1" ht="16.5" customHeight="1">
      <c r="A32" s="123" t="s">
        <v>555</v>
      </c>
      <c r="B32" s="124">
        <v>77273.92622534103</v>
      </c>
      <c r="C32" s="124">
        <v>99258.15447956548</v>
      </c>
      <c r="D32" s="124">
        <v>88901.08335653292</v>
      </c>
      <c r="E32" s="129">
        <v>105575.64930479541</v>
      </c>
      <c r="F32" s="127">
        <v>21984.22825422445</v>
      </c>
      <c r="G32" s="241"/>
      <c r="H32" s="129">
        <v>28.44973631871056</v>
      </c>
      <c r="I32" s="125">
        <v>16674.56594826249</v>
      </c>
      <c r="J32" s="126"/>
      <c r="K32" s="130">
        <v>18.756313555134145</v>
      </c>
    </row>
    <row r="33" spans="1:11" s="174" customFormat="1" ht="16.5" customHeight="1">
      <c r="A33" s="123" t="s">
        <v>556</v>
      </c>
      <c r="B33" s="124">
        <v>172.660903</v>
      </c>
      <c r="C33" s="124">
        <v>668.91581125</v>
      </c>
      <c r="D33" s="124">
        <v>85.78261698</v>
      </c>
      <c r="E33" s="129">
        <v>1138.3207851999998</v>
      </c>
      <c r="F33" s="127">
        <v>496.2549082500001</v>
      </c>
      <c r="G33" s="241"/>
      <c r="H33" s="129">
        <v>287.4159115512098</v>
      </c>
      <c r="I33" s="125">
        <v>1052.5381682199998</v>
      </c>
      <c r="J33" s="126"/>
      <c r="K33" s="130">
        <v>1226.9830477023058</v>
      </c>
    </row>
    <row r="34" spans="1:11" s="174" customFormat="1" ht="16.5" customHeight="1">
      <c r="A34" s="180" t="s">
        <v>557</v>
      </c>
      <c r="B34" s="114">
        <v>938102.5587964989</v>
      </c>
      <c r="C34" s="114">
        <v>1026291.1900145741</v>
      </c>
      <c r="D34" s="114">
        <v>1066926.4858428843</v>
      </c>
      <c r="E34" s="119">
        <v>1198750.7449010375</v>
      </c>
      <c r="F34" s="117">
        <v>88188.63121807517</v>
      </c>
      <c r="G34" s="239"/>
      <c r="H34" s="119">
        <v>9.40074519476988</v>
      </c>
      <c r="I34" s="115">
        <v>131824.25905815326</v>
      </c>
      <c r="J34" s="116"/>
      <c r="K34" s="121">
        <v>12.35551472452299</v>
      </c>
    </row>
    <row r="35" spans="1:11" s="174" customFormat="1" ht="16.5" customHeight="1">
      <c r="A35" s="123" t="s">
        <v>558</v>
      </c>
      <c r="B35" s="124">
        <v>147230.15</v>
      </c>
      <c r="C35" s="124">
        <v>141838.6</v>
      </c>
      <c r="D35" s="124">
        <v>136367.1</v>
      </c>
      <c r="E35" s="129">
        <v>124729.5</v>
      </c>
      <c r="F35" s="127">
        <v>-5391.549999999988</v>
      </c>
      <c r="G35" s="241"/>
      <c r="H35" s="129">
        <v>-3.6619877110768333</v>
      </c>
      <c r="I35" s="125">
        <v>-11637.600000000006</v>
      </c>
      <c r="J35" s="126"/>
      <c r="K35" s="130">
        <v>-8.534023235809814</v>
      </c>
    </row>
    <row r="36" spans="1:11" s="174" customFormat="1" ht="16.5" customHeight="1">
      <c r="A36" s="123" t="s">
        <v>559</v>
      </c>
      <c r="B36" s="124">
        <v>11074.042600198094</v>
      </c>
      <c r="C36" s="125">
        <v>11178.3</v>
      </c>
      <c r="D36" s="124">
        <v>10047.26457073</v>
      </c>
      <c r="E36" s="129">
        <v>9805.5109049</v>
      </c>
      <c r="F36" s="127">
        <v>104.2573998019052</v>
      </c>
      <c r="G36" s="241"/>
      <c r="H36" s="129">
        <v>0.9414574565573751</v>
      </c>
      <c r="I36" s="125">
        <v>-241.7536658299996</v>
      </c>
      <c r="J36" s="126"/>
      <c r="K36" s="130">
        <v>-2.4061640273142983</v>
      </c>
    </row>
    <row r="37" spans="1:11" s="174" customFormat="1" ht="16.5" customHeight="1">
      <c r="A37" s="131" t="s">
        <v>560</v>
      </c>
      <c r="B37" s="124">
        <v>11087.490130598799</v>
      </c>
      <c r="C37" s="124">
        <v>19439.174032585266</v>
      </c>
      <c r="D37" s="124">
        <v>10136.62372096203</v>
      </c>
      <c r="E37" s="129">
        <v>23569.34264515854</v>
      </c>
      <c r="F37" s="127">
        <v>8351.683901986467</v>
      </c>
      <c r="G37" s="241"/>
      <c r="H37" s="129">
        <v>75.32528826283087</v>
      </c>
      <c r="I37" s="125">
        <v>13432.71892419651</v>
      </c>
      <c r="J37" s="126"/>
      <c r="K37" s="130">
        <v>132.51669682103636</v>
      </c>
    </row>
    <row r="38" spans="1:11" s="174" customFormat="1" ht="16.5" customHeight="1">
      <c r="A38" s="190" t="s">
        <v>561</v>
      </c>
      <c r="B38" s="124">
        <v>1083.5204343599999</v>
      </c>
      <c r="C38" s="124">
        <v>1088.7</v>
      </c>
      <c r="D38" s="124">
        <v>996.6286769799999</v>
      </c>
      <c r="E38" s="129">
        <v>882.5902750800001</v>
      </c>
      <c r="F38" s="127">
        <v>5.179565640000192</v>
      </c>
      <c r="G38" s="241"/>
      <c r="H38" s="129">
        <v>0.47803119126771165</v>
      </c>
      <c r="I38" s="125">
        <v>-114.03840189999983</v>
      </c>
      <c r="J38" s="126"/>
      <c r="K38" s="130">
        <v>-11.44241627138011</v>
      </c>
    </row>
    <row r="39" spans="1:11" s="174" customFormat="1" ht="16.5" customHeight="1">
      <c r="A39" s="190" t="s">
        <v>562</v>
      </c>
      <c r="B39" s="124">
        <v>10003.969696238799</v>
      </c>
      <c r="C39" s="124">
        <v>18350.474032585265</v>
      </c>
      <c r="D39" s="124">
        <v>9139.995043982031</v>
      </c>
      <c r="E39" s="129">
        <v>22686.75237007854</v>
      </c>
      <c r="F39" s="127">
        <v>8346.504336346467</v>
      </c>
      <c r="G39" s="241"/>
      <c r="H39" s="129">
        <v>83.43192342420338</v>
      </c>
      <c r="I39" s="125">
        <v>13546.757326096507</v>
      </c>
      <c r="J39" s="126"/>
      <c r="K39" s="130">
        <v>148.21405548809332</v>
      </c>
    </row>
    <row r="40" spans="1:11" s="174" customFormat="1" ht="16.5" customHeight="1">
      <c r="A40" s="123" t="s">
        <v>563</v>
      </c>
      <c r="B40" s="124">
        <v>766327.2169271221</v>
      </c>
      <c r="C40" s="124">
        <v>850658.9032935381</v>
      </c>
      <c r="D40" s="124">
        <v>906851.9173838722</v>
      </c>
      <c r="E40" s="129">
        <v>1035367.0910780632</v>
      </c>
      <c r="F40" s="127">
        <v>84331.68636641605</v>
      </c>
      <c r="G40" s="241"/>
      <c r="H40" s="129">
        <v>11.004657606260643</v>
      </c>
      <c r="I40" s="125">
        <v>128515.17369419103</v>
      </c>
      <c r="J40" s="126"/>
      <c r="K40" s="130">
        <v>14.171572142113067</v>
      </c>
    </row>
    <row r="41" spans="1:11" s="174" customFormat="1" ht="16.5" customHeight="1">
      <c r="A41" s="131" t="s">
        <v>564</v>
      </c>
      <c r="B41" s="124">
        <v>745999.6373992665</v>
      </c>
      <c r="C41" s="124">
        <v>829355.092067384</v>
      </c>
      <c r="D41" s="124">
        <v>885806.0161090732</v>
      </c>
      <c r="E41" s="129">
        <v>1006538.7101487167</v>
      </c>
      <c r="F41" s="127">
        <v>83355.45466811757</v>
      </c>
      <c r="G41" s="241"/>
      <c r="H41" s="129">
        <v>11.173658871834666</v>
      </c>
      <c r="I41" s="125">
        <v>120732.69403964351</v>
      </c>
      <c r="J41" s="126"/>
      <c r="K41" s="130">
        <v>13.629699036134923</v>
      </c>
    </row>
    <row r="42" spans="1:11" s="174" customFormat="1" ht="16.5" customHeight="1">
      <c r="A42" s="131" t="s">
        <v>565</v>
      </c>
      <c r="B42" s="124">
        <v>20327.579527855614</v>
      </c>
      <c r="C42" s="124">
        <v>21303.811226154092</v>
      </c>
      <c r="D42" s="124">
        <v>21045.901274799016</v>
      </c>
      <c r="E42" s="129">
        <v>28828.380929346506</v>
      </c>
      <c r="F42" s="127">
        <v>976.2316982984776</v>
      </c>
      <c r="G42" s="241"/>
      <c r="H42" s="129">
        <v>4.802498482225649</v>
      </c>
      <c r="I42" s="125">
        <v>7782.479654547489</v>
      </c>
      <c r="J42" s="126"/>
      <c r="K42" s="130">
        <v>36.97860002729586</v>
      </c>
    </row>
    <row r="43" spans="1:11" s="174" customFormat="1" ht="16.5" customHeight="1">
      <c r="A43" s="142" t="s">
        <v>566</v>
      </c>
      <c r="B43" s="270">
        <v>2383.65913858</v>
      </c>
      <c r="C43" s="270">
        <v>3176.21268845075</v>
      </c>
      <c r="D43" s="270">
        <v>3523.58016732</v>
      </c>
      <c r="E43" s="146">
        <v>5279.30027291565</v>
      </c>
      <c r="F43" s="145">
        <v>792.55354987075</v>
      </c>
      <c r="G43" s="271"/>
      <c r="H43" s="146">
        <v>33.24944984973364</v>
      </c>
      <c r="I43" s="143">
        <v>1755.7201055956498</v>
      </c>
      <c r="J43" s="144"/>
      <c r="K43" s="147">
        <v>49.82773265326422</v>
      </c>
    </row>
    <row r="44" spans="1:11" s="174" customFormat="1" ht="16.5" customHeight="1" thickBot="1">
      <c r="A44" s="191" t="s">
        <v>515</v>
      </c>
      <c r="B44" s="149">
        <v>90055.49929064234</v>
      </c>
      <c r="C44" s="149">
        <v>130851.06894128451</v>
      </c>
      <c r="D44" s="149">
        <v>133114.97697776402</v>
      </c>
      <c r="E44" s="153">
        <v>167871.41514538467</v>
      </c>
      <c r="F44" s="152">
        <v>40795.56965064217</v>
      </c>
      <c r="G44" s="249"/>
      <c r="H44" s="153">
        <v>45.30047578658112</v>
      </c>
      <c r="I44" s="150">
        <v>34756.438167620654</v>
      </c>
      <c r="J44" s="151"/>
      <c r="K44" s="154">
        <v>26.110088403821376</v>
      </c>
    </row>
    <row r="45" spans="1:11" s="174" customFormat="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1.21" right="0.5" top="1" bottom="1" header="0.5" footer="0.5"/>
  <pageSetup fitToHeight="1" fitToWidth="1" horizontalDpi="1200" verticalDpi="12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s="174" customFormat="1" ht="24.75" customHeight="1">
      <c r="A1" s="1659" t="s">
        <v>571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s="174" customFormat="1" ht="16.5" customHeight="1">
      <c r="A2" s="1668" t="s">
        <v>7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1:11" s="174" customFormat="1" ht="16.5" customHeight="1" thickBot="1">
      <c r="A3" s="155"/>
      <c r="B3" s="192"/>
      <c r="C3" s="97"/>
      <c r="D3" s="97"/>
      <c r="E3" s="97"/>
      <c r="F3" s="97"/>
      <c r="G3" s="97"/>
      <c r="H3" s="97"/>
      <c r="I3" s="1661" t="s">
        <v>374</v>
      </c>
      <c r="J3" s="1661"/>
      <c r="K3" s="1661"/>
    </row>
    <row r="4" spans="1:11" s="174" customFormat="1" ht="13.5" thickTop="1">
      <c r="A4" s="98"/>
      <c r="B4" s="272">
        <v>2013</v>
      </c>
      <c r="C4" s="272">
        <v>2014</v>
      </c>
      <c r="D4" s="272">
        <v>2014</v>
      </c>
      <c r="E4" s="273">
        <v>2015</v>
      </c>
      <c r="F4" s="1680" t="s">
        <v>758</v>
      </c>
      <c r="G4" s="1681"/>
      <c r="H4" s="1681"/>
      <c r="I4" s="1681"/>
      <c r="J4" s="1681"/>
      <c r="K4" s="1682"/>
    </row>
    <row r="5" spans="1:11" s="174" customFormat="1" ht="12.75">
      <c r="A5" s="175" t="s">
        <v>497</v>
      </c>
      <c r="B5" s="185" t="s">
        <v>460</v>
      </c>
      <c r="C5" s="185" t="s">
        <v>756</v>
      </c>
      <c r="D5" s="185" t="s">
        <v>461</v>
      </c>
      <c r="E5" s="193" t="s">
        <v>759</v>
      </c>
      <c r="F5" s="1675" t="s">
        <v>62</v>
      </c>
      <c r="G5" s="1676"/>
      <c r="H5" s="1677"/>
      <c r="I5" s="1676" t="s">
        <v>63</v>
      </c>
      <c r="J5" s="1676"/>
      <c r="K5" s="1683"/>
    </row>
    <row r="6" spans="1:11" s="174" customFormat="1" ht="12.75">
      <c r="A6" s="175"/>
      <c r="B6" s="185"/>
      <c r="C6" s="185"/>
      <c r="D6" s="185"/>
      <c r="E6" s="193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s="174" customFormat="1" ht="16.5" customHeight="1">
      <c r="A7" s="113" t="s">
        <v>538</v>
      </c>
      <c r="B7" s="115">
        <v>155224.89364453434</v>
      </c>
      <c r="C7" s="115">
        <v>176556.75553076368</v>
      </c>
      <c r="D7" s="115">
        <v>200328.9315043301</v>
      </c>
      <c r="E7" s="116">
        <v>198392.62222948554</v>
      </c>
      <c r="F7" s="117">
        <v>21331.861886229337</v>
      </c>
      <c r="G7" s="239"/>
      <c r="H7" s="119">
        <v>13.742552103195116</v>
      </c>
      <c r="I7" s="115">
        <v>-1936.3092748445633</v>
      </c>
      <c r="J7" s="240"/>
      <c r="K7" s="121">
        <v>-0.9665649690757274</v>
      </c>
    </row>
    <row r="8" spans="1:11" s="174" customFormat="1" ht="16.5" customHeight="1">
      <c r="A8" s="123" t="s">
        <v>539</v>
      </c>
      <c r="B8" s="124">
        <v>3083.7143625912</v>
      </c>
      <c r="C8" s="124">
        <v>3331.6370846577</v>
      </c>
      <c r="D8" s="124">
        <v>4228.3166725621</v>
      </c>
      <c r="E8" s="129">
        <v>3983.0645664861995</v>
      </c>
      <c r="F8" s="127">
        <v>247.92272206650023</v>
      </c>
      <c r="G8" s="241"/>
      <c r="H8" s="129">
        <v>8.039743404060758</v>
      </c>
      <c r="I8" s="125">
        <v>-245.25210607590088</v>
      </c>
      <c r="J8" s="126"/>
      <c r="K8" s="130">
        <v>-5.800230329657243</v>
      </c>
    </row>
    <row r="9" spans="1:11" s="174" customFormat="1" ht="16.5" customHeight="1">
      <c r="A9" s="123" t="s">
        <v>540</v>
      </c>
      <c r="B9" s="124">
        <v>3068.3832781672</v>
      </c>
      <c r="C9" s="124">
        <v>3295.6364943377002</v>
      </c>
      <c r="D9" s="124">
        <v>4196.3146141591005</v>
      </c>
      <c r="E9" s="129">
        <v>3920.8364110676994</v>
      </c>
      <c r="F9" s="127">
        <v>227.2532161705003</v>
      </c>
      <c r="G9" s="241"/>
      <c r="H9" s="129">
        <v>7.406285185670895</v>
      </c>
      <c r="I9" s="125">
        <v>-275.47820309140116</v>
      </c>
      <c r="J9" s="126"/>
      <c r="K9" s="130">
        <v>-6.5647652385712325</v>
      </c>
    </row>
    <row r="10" spans="1:11" s="174" customFormat="1" ht="16.5" customHeight="1">
      <c r="A10" s="123" t="s">
        <v>541</v>
      </c>
      <c r="B10" s="124">
        <v>15.331084424</v>
      </c>
      <c r="C10" s="124">
        <v>36.00059032</v>
      </c>
      <c r="D10" s="124">
        <v>32.002058403</v>
      </c>
      <c r="E10" s="129">
        <v>62.22815541849999</v>
      </c>
      <c r="F10" s="127">
        <v>20.669505896</v>
      </c>
      <c r="G10" s="241"/>
      <c r="H10" s="129">
        <v>134.82089932035717</v>
      </c>
      <c r="I10" s="125">
        <v>30.226097015499988</v>
      </c>
      <c r="J10" s="126"/>
      <c r="K10" s="130">
        <v>94.4504776376087</v>
      </c>
    </row>
    <row r="11" spans="1:11" s="174" customFormat="1" ht="16.5" customHeight="1">
      <c r="A11" s="123" t="s">
        <v>542</v>
      </c>
      <c r="B11" s="124">
        <v>82945.64026442301</v>
      </c>
      <c r="C11" s="124">
        <v>96016.68839972951</v>
      </c>
      <c r="D11" s="124">
        <v>108357.4886662195</v>
      </c>
      <c r="E11" s="129">
        <v>106340.83460489727</v>
      </c>
      <c r="F11" s="127">
        <v>13071.048135306497</v>
      </c>
      <c r="G11" s="241"/>
      <c r="H11" s="129">
        <v>15.758571630331875</v>
      </c>
      <c r="I11" s="125">
        <v>-2016.6540613222314</v>
      </c>
      <c r="J11" s="126"/>
      <c r="K11" s="130">
        <v>-1.861111849439645</v>
      </c>
    </row>
    <row r="12" spans="1:11" s="174" customFormat="1" ht="16.5" customHeight="1">
      <c r="A12" s="123" t="s">
        <v>540</v>
      </c>
      <c r="B12" s="124">
        <v>82861.94909040301</v>
      </c>
      <c r="C12" s="124">
        <v>95943.96067969751</v>
      </c>
      <c r="D12" s="124">
        <v>108284.4620100195</v>
      </c>
      <c r="E12" s="129">
        <v>106254.06518989618</v>
      </c>
      <c r="F12" s="127">
        <v>13082.011589294503</v>
      </c>
      <c r="G12" s="241"/>
      <c r="H12" s="129">
        <v>15.787718890152982</v>
      </c>
      <c r="I12" s="125">
        <v>-2030.396820123322</v>
      </c>
      <c r="J12" s="126"/>
      <c r="K12" s="130">
        <v>-1.875058325482977</v>
      </c>
    </row>
    <row r="13" spans="1:11" s="174" customFormat="1" ht="16.5" customHeight="1">
      <c r="A13" s="123" t="s">
        <v>541</v>
      </c>
      <c r="B13" s="124">
        <v>83.69117402</v>
      </c>
      <c r="C13" s="124">
        <v>72.72772003200001</v>
      </c>
      <c r="D13" s="124">
        <v>73.0266562</v>
      </c>
      <c r="E13" s="129">
        <v>86.76941500109999</v>
      </c>
      <c r="F13" s="127">
        <v>-10.963453987999998</v>
      </c>
      <c r="G13" s="241"/>
      <c r="H13" s="129">
        <v>-13.099892690452661</v>
      </c>
      <c r="I13" s="125">
        <v>13.742758801099981</v>
      </c>
      <c r="J13" s="126"/>
      <c r="K13" s="130">
        <v>18.818825229327672</v>
      </c>
    </row>
    <row r="14" spans="1:11" s="174" customFormat="1" ht="16.5" customHeight="1">
      <c r="A14" s="123" t="s">
        <v>543</v>
      </c>
      <c r="B14" s="124">
        <v>45028.3003632011</v>
      </c>
      <c r="C14" s="124">
        <v>51685.11121841999</v>
      </c>
      <c r="D14" s="124">
        <v>55395.1440574</v>
      </c>
      <c r="E14" s="129">
        <v>55910.83666184</v>
      </c>
      <c r="F14" s="127">
        <v>6656.810855218886</v>
      </c>
      <c r="G14" s="241"/>
      <c r="H14" s="129">
        <v>14.783615640662942</v>
      </c>
      <c r="I14" s="125">
        <v>515.6926044400025</v>
      </c>
      <c r="J14" s="126"/>
      <c r="K14" s="130">
        <v>0.9309346752589829</v>
      </c>
    </row>
    <row r="15" spans="1:11" s="174" customFormat="1" ht="16.5" customHeight="1">
      <c r="A15" s="123" t="s">
        <v>540</v>
      </c>
      <c r="B15" s="124">
        <v>44760.1351632011</v>
      </c>
      <c r="C15" s="124">
        <v>51254.75999541999</v>
      </c>
      <c r="D15" s="124">
        <v>54980.061257400004</v>
      </c>
      <c r="E15" s="129">
        <v>55875.819261840006</v>
      </c>
      <c r="F15" s="127">
        <v>6494.624832218891</v>
      </c>
      <c r="G15" s="241"/>
      <c r="H15" s="129">
        <v>14.509841868302384</v>
      </c>
      <c r="I15" s="125">
        <v>895.758004440002</v>
      </c>
      <c r="J15" s="126"/>
      <c r="K15" s="130">
        <v>1.629241554035988</v>
      </c>
    </row>
    <row r="16" spans="1:11" s="174" customFormat="1" ht="16.5" customHeight="1">
      <c r="A16" s="123" t="s">
        <v>541</v>
      </c>
      <c r="B16" s="124">
        <v>268.16519999999997</v>
      </c>
      <c r="C16" s="124">
        <v>430.35122299999995</v>
      </c>
      <c r="D16" s="124">
        <v>415.0828</v>
      </c>
      <c r="E16" s="129">
        <v>35.0174</v>
      </c>
      <c r="F16" s="127">
        <v>162.18602299999998</v>
      </c>
      <c r="G16" s="241"/>
      <c r="H16" s="129">
        <v>60.479891872621806</v>
      </c>
      <c r="I16" s="125">
        <v>-380.0654</v>
      </c>
      <c r="J16" s="126"/>
      <c r="K16" s="130">
        <v>-91.56375547240214</v>
      </c>
    </row>
    <row r="17" spans="1:11" s="174" customFormat="1" ht="16.5" customHeight="1">
      <c r="A17" s="123" t="s">
        <v>544</v>
      </c>
      <c r="B17" s="124">
        <v>23913.819106488998</v>
      </c>
      <c r="C17" s="124">
        <v>25245.3427296065</v>
      </c>
      <c r="D17" s="124">
        <v>32040.491614798506</v>
      </c>
      <c r="E17" s="129">
        <v>31862.883233112087</v>
      </c>
      <c r="F17" s="127">
        <v>1331.5236231175004</v>
      </c>
      <c r="G17" s="241"/>
      <c r="H17" s="129">
        <v>5.568009096281039</v>
      </c>
      <c r="I17" s="125">
        <v>-177.6083816864193</v>
      </c>
      <c r="J17" s="126"/>
      <c r="K17" s="130">
        <v>-0.5543247707360006</v>
      </c>
    </row>
    <row r="18" spans="1:11" s="174" customFormat="1" ht="16.5" customHeight="1">
      <c r="A18" s="123" t="s">
        <v>540</v>
      </c>
      <c r="B18" s="124">
        <v>23848.642207288998</v>
      </c>
      <c r="C18" s="124">
        <v>25008.704399435497</v>
      </c>
      <c r="D18" s="124">
        <v>32002.949652725507</v>
      </c>
      <c r="E18" s="129">
        <v>31645.48252737049</v>
      </c>
      <c r="F18" s="127">
        <v>1160.062192146499</v>
      </c>
      <c r="G18" s="241"/>
      <c r="H18" s="129">
        <v>4.864269345245754</v>
      </c>
      <c r="I18" s="125">
        <v>-357.46712535501865</v>
      </c>
      <c r="J18" s="126"/>
      <c r="K18" s="130">
        <v>-1.1169818070959445</v>
      </c>
    </row>
    <row r="19" spans="1:11" s="174" customFormat="1" ht="16.5" customHeight="1">
      <c r="A19" s="123" t="s">
        <v>541</v>
      </c>
      <c r="B19" s="124">
        <v>65.1768992</v>
      </c>
      <c r="C19" s="124">
        <v>236.638330171</v>
      </c>
      <c r="D19" s="124">
        <v>37.54196207299999</v>
      </c>
      <c r="E19" s="129">
        <v>217.40070574159998</v>
      </c>
      <c r="F19" s="127">
        <v>171.46143097100003</v>
      </c>
      <c r="G19" s="241"/>
      <c r="H19" s="129">
        <v>263.0708626454571</v>
      </c>
      <c r="I19" s="125">
        <v>179.85874366859997</v>
      </c>
      <c r="J19" s="126"/>
      <c r="K19" s="130">
        <v>479.0872233019317</v>
      </c>
    </row>
    <row r="20" spans="1:11" s="174" customFormat="1" ht="16.5" customHeight="1">
      <c r="A20" s="123" t="s">
        <v>545</v>
      </c>
      <c r="B20" s="124">
        <v>253.41954783000003</v>
      </c>
      <c r="C20" s="124">
        <v>277.97609835</v>
      </c>
      <c r="D20" s="124">
        <v>307.49049335</v>
      </c>
      <c r="E20" s="129">
        <v>295.00316315</v>
      </c>
      <c r="F20" s="127">
        <v>24.556550519999945</v>
      </c>
      <c r="G20" s="241"/>
      <c r="H20" s="129">
        <v>9.690077474399517</v>
      </c>
      <c r="I20" s="125">
        <v>-12.48733020000003</v>
      </c>
      <c r="J20" s="126"/>
      <c r="K20" s="130">
        <v>-4.0610459412761</v>
      </c>
    </row>
    <row r="21" spans="1:11" s="174" customFormat="1" ht="16.5" customHeight="1">
      <c r="A21" s="113" t="s">
        <v>569</v>
      </c>
      <c r="B21" s="114">
        <v>570</v>
      </c>
      <c r="C21" s="114">
        <v>0</v>
      </c>
      <c r="D21" s="114">
        <v>0</v>
      </c>
      <c r="E21" s="119">
        <v>0</v>
      </c>
      <c r="F21" s="117">
        <v>-570</v>
      </c>
      <c r="G21" s="239"/>
      <c r="H21" s="119"/>
      <c r="I21" s="115">
        <v>0</v>
      </c>
      <c r="J21" s="116"/>
      <c r="K21" s="121"/>
    </row>
    <row r="22" spans="1:11" s="174" customFormat="1" ht="16.5" customHeight="1">
      <c r="A22" s="113" t="s">
        <v>546</v>
      </c>
      <c r="B22" s="114">
        <v>0</v>
      </c>
      <c r="C22" s="114">
        <v>0</v>
      </c>
      <c r="D22" s="114">
        <v>0</v>
      </c>
      <c r="E22" s="119">
        <v>0</v>
      </c>
      <c r="F22" s="117">
        <v>0</v>
      </c>
      <c r="G22" s="239"/>
      <c r="H22" s="119"/>
      <c r="I22" s="115">
        <v>0</v>
      </c>
      <c r="J22" s="116"/>
      <c r="K22" s="121"/>
    </row>
    <row r="23" spans="1:11" s="174" customFormat="1" ht="16.5" customHeight="1">
      <c r="A23" s="187" t="s">
        <v>547</v>
      </c>
      <c r="B23" s="114">
        <v>44159.912000052354</v>
      </c>
      <c r="C23" s="114">
        <v>51637.48357913866</v>
      </c>
      <c r="D23" s="114">
        <v>55044.492350447166</v>
      </c>
      <c r="E23" s="119">
        <v>58153.35952413271</v>
      </c>
      <c r="F23" s="117">
        <v>7477.571579086303</v>
      </c>
      <c r="G23" s="239"/>
      <c r="H23" s="119">
        <v>16.93294039869789</v>
      </c>
      <c r="I23" s="115">
        <v>3108.8671736855467</v>
      </c>
      <c r="J23" s="116"/>
      <c r="K23" s="121">
        <v>5.647916877664312</v>
      </c>
    </row>
    <row r="24" spans="1:11" s="174" customFormat="1" ht="16.5" customHeight="1">
      <c r="A24" s="188" t="s">
        <v>548</v>
      </c>
      <c r="B24" s="124">
        <v>23576.76201</v>
      </c>
      <c r="C24" s="124">
        <v>25358.934753</v>
      </c>
      <c r="D24" s="124">
        <v>26219.487117999997</v>
      </c>
      <c r="E24" s="129">
        <v>26449.072302000004</v>
      </c>
      <c r="F24" s="127">
        <v>1782.1727430000028</v>
      </c>
      <c r="G24" s="241"/>
      <c r="H24" s="129">
        <v>7.559022491061753</v>
      </c>
      <c r="I24" s="125">
        <v>229.58518400000685</v>
      </c>
      <c r="J24" s="126"/>
      <c r="K24" s="130">
        <v>0.875628050872108</v>
      </c>
    </row>
    <row r="25" spans="1:11" s="174" customFormat="1" ht="16.5" customHeight="1">
      <c r="A25" s="188" t="s">
        <v>549</v>
      </c>
      <c r="B25" s="124">
        <v>7340.861514274191</v>
      </c>
      <c r="C25" s="124">
        <v>9049.562978110514</v>
      </c>
      <c r="D25" s="124">
        <v>9026.477110959195</v>
      </c>
      <c r="E25" s="129">
        <v>12339.74620794557</v>
      </c>
      <c r="F25" s="127">
        <v>1708.7014638363235</v>
      </c>
      <c r="G25" s="241"/>
      <c r="H25" s="129">
        <v>23.276579465690507</v>
      </c>
      <c r="I25" s="125">
        <v>3313.269096986376</v>
      </c>
      <c r="J25" s="126"/>
      <c r="K25" s="130">
        <v>36.70611531229256</v>
      </c>
    </row>
    <row r="26" spans="1:11" s="174" customFormat="1" ht="16.5" customHeight="1">
      <c r="A26" s="188" t="s">
        <v>550</v>
      </c>
      <c r="B26" s="124">
        <v>13242.288475778163</v>
      </c>
      <c r="C26" s="124">
        <v>17228.985848028144</v>
      </c>
      <c r="D26" s="124">
        <v>19798.52812148797</v>
      </c>
      <c r="E26" s="129">
        <v>19364.541014187143</v>
      </c>
      <c r="F26" s="127">
        <v>3986.6973722499806</v>
      </c>
      <c r="G26" s="241"/>
      <c r="H26" s="129">
        <v>30.105803687498266</v>
      </c>
      <c r="I26" s="125">
        <v>-433.9871073008253</v>
      </c>
      <c r="J26" s="126"/>
      <c r="K26" s="130">
        <v>-2.1920170259010585</v>
      </c>
    </row>
    <row r="27" spans="1:11" s="174" customFormat="1" ht="16.5" customHeight="1">
      <c r="A27" s="189" t="s">
        <v>551</v>
      </c>
      <c r="B27" s="262">
        <v>199954.80564458668</v>
      </c>
      <c r="C27" s="262">
        <v>228194.23910990235</v>
      </c>
      <c r="D27" s="262">
        <v>255373.42385477727</v>
      </c>
      <c r="E27" s="263">
        <v>256545.98175361825</v>
      </c>
      <c r="F27" s="264">
        <v>28239.43346531567</v>
      </c>
      <c r="G27" s="265"/>
      <c r="H27" s="263">
        <v>14.122908111301093</v>
      </c>
      <c r="I27" s="266">
        <v>1172.5578988409834</v>
      </c>
      <c r="J27" s="267"/>
      <c r="K27" s="268">
        <v>0.45915423819033724</v>
      </c>
    </row>
    <row r="28" spans="1:11" s="174" customFormat="1" ht="16.5" customHeight="1">
      <c r="A28" s="113" t="s">
        <v>552</v>
      </c>
      <c r="B28" s="114">
        <v>11830.447255165996</v>
      </c>
      <c r="C28" s="114">
        <v>12799.933209179</v>
      </c>
      <c r="D28" s="114">
        <v>14644.172939968996</v>
      </c>
      <c r="E28" s="119">
        <v>14656.033542478997</v>
      </c>
      <c r="F28" s="117">
        <v>969.4859540130037</v>
      </c>
      <c r="G28" s="239"/>
      <c r="H28" s="119">
        <v>8.194837719171257</v>
      </c>
      <c r="I28" s="115">
        <v>11.860602510001627</v>
      </c>
      <c r="J28" s="116"/>
      <c r="K28" s="121">
        <v>0.08099195877173748</v>
      </c>
    </row>
    <row r="29" spans="1:11" s="174" customFormat="1" ht="16.5" customHeight="1">
      <c r="A29" s="123" t="s">
        <v>553</v>
      </c>
      <c r="B29" s="124">
        <v>4781.371283755997</v>
      </c>
      <c r="C29" s="124">
        <v>5024.368523099</v>
      </c>
      <c r="D29" s="124">
        <v>6125.732077618995</v>
      </c>
      <c r="E29" s="129">
        <v>5784.466841598999</v>
      </c>
      <c r="F29" s="127">
        <v>242.99723934300346</v>
      </c>
      <c r="G29" s="241"/>
      <c r="H29" s="129">
        <v>5.0821662849850355</v>
      </c>
      <c r="I29" s="125">
        <v>-341.26523601999634</v>
      </c>
      <c r="J29" s="126"/>
      <c r="K29" s="130">
        <v>-5.571011459460407</v>
      </c>
    </row>
    <row r="30" spans="1:11" s="174" customFormat="1" ht="16.5" customHeight="1">
      <c r="A30" s="123" t="s">
        <v>765</v>
      </c>
      <c r="B30" s="124">
        <v>6773.17581791</v>
      </c>
      <c r="C30" s="124">
        <v>7507.11799806</v>
      </c>
      <c r="D30" s="124">
        <v>8221.41105572</v>
      </c>
      <c r="E30" s="129">
        <v>8443.05914799</v>
      </c>
      <c r="F30" s="127">
        <v>733.9421801500002</v>
      </c>
      <c r="G30" s="241"/>
      <c r="H30" s="129">
        <v>10.83601252767233</v>
      </c>
      <c r="I30" s="125">
        <v>221.64809226999932</v>
      </c>
      <c r="J30" s="126"/>
      <c r="K30" s="130">
        <v>2.6959860146609373</v>
      </c>
    </row>
    <row r="31" spans="1:11" s="174" customFormat="1" ht="16.5" customHeight="1">
      <c r="A31" s="123" t="s">
        <v>554</v>
      </c>
      <c r="B31" s="124">
        <v>50.85486688</v>
      </c>
      <c r="C31" s="124">
        <v>54.80664190000001</v>
      </c>
      <c r="D31" s="124">
        <v>88.41603593999999</v>
      </c>
      <c r="E31" s="129">
        <v>141.42937647</v>
      </c>
      <c r="F31" s="127">
        <v>3.9517750200000066</v>
      </c>
      <c r="G31" s="241"/>
      <c r="H31" s="129">
        <v>7.770691897247193</v>
      </c>
      <c r="I31" s="125">
        <v>53.01334053000001</v>
      </c>
      <c r="J31" s="126"/>
      <c r="K31" s="130">
        <v>59.95896555006763</v>
      </c>
    </row>
    <row r="32" spans="1:11" s="174" customFormat="1" ht="16.5" customHeight="1">
      <c r="A32" s="123" t="s">
        <v>555</v>
      </c>
      <c r="B32" s="124">
        <v>219.31064356999997</v>
      </c>
      <c r="C32" s="124">
        <v>213.14881979000003</v>
      </c>
      <c r="D32" s="124">
        <v>206.12077069</v>
      </c>
      <c r="E32" s="129">
        <v>265.1893899</v>
      </c>
      <c r="F32" s="127">
        <v>-6.161823779999935</v>
      </c>
      <c r="G32" s="241"/>
      <c r="H32" s="129">
        <v>-2.8096328019908405</v>
      </c>
      <c r="I32" s="125">
        <v>59.06861920999998</v>
      </c>
      <c r="J32" s="126"/>
      <c r="K32" s="130">
        <v>28.657286217330114</v>
      </c>
    </row>
    <row r="33" spans="1:11" s="174" customFormat="1" ht="16.5" customHeight="1">
      <c r="A33" s="123" t="s">
        <v>556</v>
      </c>
      <c r="B33" s="124">
        <v>5.73464305</v>
      </c>
      <c r="C33" s="124">
        <v>0.49122633</v>
      </c>
      <c r="D33" s="124">
        <v>2.493</v>
      </c>
      <c r="E33" s="129">
        <v>21.88878652</v>
      </c>
      <c r="F33" s="127">
        <v>-5.24341672</v>
      </c>
      <c r="G33" s="241"/>
      <c r="H33" s="129">
        <v>-91.4340556907025</v>
      </c>
      <c r="I33" s="125">
        <v>19.39578652</v>
      </c>
      <c r="J33" s="126"/>
      <c r="K33" s="130">
        <v>778.0098884877658</v>
      </c>
    </row>
    <row r="34" spans="1:11" s="174" customFormat="1" ht="16.5" customHeight="1">
      <c r="A34" s="180" t="s">
        <v>557</v>
      </c>
      <c r="B34" s="114">
        <v>175893.82214490545</v>
      </c>
      <c r="C34" s="114">
        <v>202035.44447311328</v>
      </c>
      <c r="D34" s="114">
        <v>223339.6768422248</v>
      </c>
      <c r="E34" s="119">
        <v>227183.75666902636</v>
      </c>
      <c r="F34" s="117">
        <v>26141.622328207828</v>
      </c>
      <c r="G34" s="239"/>
      <c r="H34" s="119">
        <v>14.862160597472121</v>
      </c>
      <c r="I34" s="115">
        <v>3844.0798268015496</v>
      </c>
      <c r="J34" s="116"/>
      <c r="K34" s="121">
        <v>1.7211808851667436</v>
      </c>
    </row>
    <row r="35" spans="1:11" s="174" customFormat="1" ht="16.5" customHeight="1">
      <c r="A35" s="123" t="s">
        <v>558</v>
      </c>
      <c r="B35" s="124">
        <v>2909.575</v>
      </c>
      <c r="C35" s="124">
        <v>3112.7</v>
      </c>
      <c r="D35" s="124">
        <v>2744.3</v>
      </c>
      <c r="E35" s="129">
        <v>2639.375</v>
      </c>
      <c r="F35" s="127">
        <v>203.125</v>
      </c>
      <c r="G35" s="241"/>
      <c r="H35" s="129">
        <v>6.981260149678219</v>
      </c>
      <c r="I35" s="125">
        <v>-104.92500000000018</v>
      </c>
      <c r="J35" s="126"/>
      <c r="K35" s="130">
        <v>-3.8233793681448884</v>
      </c>
    </row>
    <row r="36" spans="1:11" s="174" customFormat="1" ht="16.5" customHeight="1">
      <c r="A36" s="123" t="s">
        <v>559</v>
      </c>
      <c r="B36" s="124">
        <v>242.28245958000002</v>
      </c>
      <c r="C36" s="124">
        <v>253.03062065999995</v>
      </c>
      <c r="D36" s="124">
        <v>273.72200813</v>
      </c>
      <c r="E36" s="129">
        <v>328.5185173</v>
      </c>
      <c r="F36" s="127">
        <v>10.748161079999932</v>
      </c>
      <c r="G36" s="241"/>
      <c r="H36" s="129">
        <v>4.436210982269214</v>
      </c>
      <c r="I36" s="125">
        <v>54.79650916999998</v>
      </c>
      <c r="J36" s="126"/>
      <c r="K36" s="130">
        <v>20.019036665833326</v>
      </c>
    </row>
    <row r="37" spans="1:11" s="174" customFormat="1" ht="16.5" customHeight="1">
      <c r="A37" s="131" t="s">
        <v>560</v>
      </c>
      <c r="B37" s="124">
        <v>41161.03097236166</v>
      </c>
      <c r="C37" s="124">
        <v>46111.48901519999</v>
      </c>
      <c r="D37" s="124">
        <v>50514.5238601137</v>
      </c>
      <c r="E37" s="129">
        <v>45338.57420312831</v>
      </c>
      <c r="F37" s="127">
        <v>4950.458042838334</v>
      </c>
      <c r="G37" s="241"/>
      <c r="H37" s="129">
        <v>12.027050649344549</v>
      </c>
      <c r="I37" s="125">
        <v>-5175.9496569853945</v>
      </c>
      <c r="J37" s="126"/>
      <c r="K37" s="130">
        <v>-10.246458367733577</v>
      </c>
    </row>
    <row r="38" spans="1:11" s="174" customFormat="1" ht="16.5" customHeight="1">
      <c r="A38" s="190" t="s">
        <v>561</v>
      </c>
      <c r="B38" s="124">
        <v>0</v>
      </c>
      <c r="C38" s="124">
        <v>0</v>
      </c>
      <c r="D38" s="124">
        <v>0</v>
      </c>
      <c r="E38" s="269">
        <v>0</v>
      </c>
      <c r="F38" s="127">
        <v>0</v>
      </c>
      <c r="G38" s="241"/>
      <c r="H38" s="129"/>
      <c r="I38" s="125">
        <v>0</v>
      </c>
      <c r="J38" s="126"/>
      <c r="K38" s="130"/>
    </row>
    <row r="39" spans="1:11" s="174" customFormat="1" ht="16.5" customHeight="1">
      <c r="A39" s="190" t="s">
        <v>562</v>
      </c>
      <c r="B39" s="124">
        <v>41161.03097236166</v>
      </c>
      <c r="C39" s="124">
        <v>46111.48901519999</v>
      </c>
      <c r="D39" s="124">
        <v>50514.5238601137</v>
      </c>
      <c r="E39" s="129">
        <v>45338.57420312831</v>
      </c>
      <c r="F39" s="127">
        <v>4950.458042838334</v>
      </c>
      <c r="G39" s="241"/>
      <c r="H39" s="129">
        <v>12.027050649344549</v>
      </c>
      <c r="I39" s="125">
        <v>-5175.9496569853945</v>
      </c>
      <c r="J39" s="126"/>
      <c r="K39" s="130">
        <v>-10.246458367733577</v>
      </c>
    </row>
    <row r="40" spans="1:11" s="174" customFormat="1" ht="16.5" customHeight="1">
      <c r="A40" s="123" t="s">
        <v>563</v>
      </c>
      <c r="B40" s="124">
        <v>131576.3975729638</v>
      </c>
      <c r="C40" s="124">
        <v>152558.2248372533</v>
      </c>
      <c r="D40" s="124">
        <v>169807.1309739811</v>
      </c>
      <c r="E40" s="129">
        <v>178877.28894859806</v>
      </c>
      <c r="F40" s="127">
        <v>20981.827264289517</v>
      </c>
      <c r="G40" s="241"/>
      <c r="H40" s="129">
        <v>15.946497739196994</v>
      </c>
      <c r="I40" s="125">
        <v>9070.157974616945</v>
      </c>
      <c r="J40" s="126"/>
      <c r="K40" s="130">
        <v>5.341447042060165</v>
      </c>
    </row>
    <row r="41" spans="1:11" s="174" customFormat="1" ht="16.5" customHeight="1">
      <c r="A41" s="131" t="s">
        <v>564</v>
      </c>
      <c r="B41" s="124">
        <v>129039.26044964363</v>
      </c>
      <c r="C41" s="124">
        <v>148258.08626420482</v>
      </c>
      <c r="D41" s="124">
        <v>166791.37957551968</v>
      </c>
      <c r="E41" s="129">
        <v>174581.17710731656</v>
      </c>
      <c r="F41" s="127">
        <v>19218.82581456119</v>
      </c>
      <c r="G41" s="241"/>
      <c r="H41" s="129">
        <v>14.893781743317694</v>
      </c>
      <c r="I41" s="125">
        <v>7789.797531796881</v>
      </c>
      <c r="J41" s="126"/>
      <c r="K41" s="130">
        <v>4.670383776200989</v>
      </c>
    </row>
    <row r="42" spans="1:11" s="174" customFormat="1" ht="16.5" customHeight="1">
      <c r="A42" s="131" t="s">
        <v>565</v>
      </c>
      <c r="B42" s="124">
        <v>2537.137123320161</v>
      </c>
      <c r="C42" s="124">
        <v>4300.138573048503</v>
      </c>
      <c r="D42" s="124">
        <v>3015.7513984614275</v>
      </c>
      <c r="E42" s="129">
        <v>4296.1118412815</v>
      </c>
      <c r="F42" s="127">
        <v>1763.0014497283414</v>
      </c>
      <c r="G42" s="241"/>
      <c r="H42" s="129">
        <v>69.48782679200379</v>
      </c>
      <c r="I42" s="125">
        <v>1280.3604428200729</v>
      </c>
      <c r="J42" s="126"/>
      <c r="K42" s="130">
        <v>42.45576884995513</v>
      </c>
    </row>
    <row r="43" spans="1:11" s="174" customFormat="1" ht="16.5" customHeight="1">
      <c r="A43" s="142" t="s">
        <v>566</v>
      </c>
      <c r="B43" s="270">
        <v>4.5361400000000005</v>
      </c>
      <c r="C43" s="270">
        <v>0</v>
      </c>
      <c r="D43" s="270">
        <v>0</v>
      </c>
      <c r="E43" s="146">
        <v>0</v>
      </c>
      <c r="F43" s="145">
        <v>-4.5361400000000005</v>
      </c>
      <c r="G43" s="271"/>
      <c r="H43" s="146"/>
      <c r="I43" s="143">
        <v>0</v>
      </c>
      <c r="J43" s="144"/>
      <c r="K43" s="147"/>
    </row>
    <row r="44" spans="1:11" s="174" customFormat="1" ht="16.5" customHeight="1" thickBot="1">
      <c r="A44" s="191" t="s">
        <v>515</v>
      </c>
      <c r="B44" s="149">
        <v>12230.539197946888</v>
      </c>
      <c r="C44" s="149">
        <v>13358.865465988747</v>
      </c>
      <c r="D44" s="149">
        <v>17389.575101283524</v>
      </c>
      <c r="E44" s="153">
        <v>14706.1915880089</v>
      </c>
      <c r="F44" s="152">
        <v>1128.3262680418593</v>
      </c>
      <c r="G44" s="249"/>
      <c r="H44" s="153">
        <v>9.22548262002438</v>
      </c>
      <c r="I44" s="150">
        <v>-2683.3835132746244</v>
      </c>
      <c r="J44" s="151"/>
      <c r="K44" s="154">
        <v>-15.43098953048349</v>
      </c>
    </row>
    <row r="45" spans="1:11" s="174" customFormat="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  <row r="46" spans="1:11" s="174" customFormat="1" ht="16.5" customHeight="1">
      <c r="A46" s="274"/>
      <c r="B46" s="192"/>
      <c r="C46" s="97"/>
      <c r="D46" s="97"/>
      <c r="E46" s="97"/>
      <c r="F46" s="97"/>
      <c r="G46" s="97"/>
      <c r="H46" s="97"/>
      <c r="I46" s="97"/>
      <c r="J46" s="97"/>
      <c r="K46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1.25" right="0.75" top="1" bottom="1" header="0.5" footer="0.5"/>
  <pageSetup fitToHeight="1" fitToWidth="1" horizontalDpi="1200" verticalDpi="12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2" width="7.7109375" style="11" bestFit="1" customWidth="1"/>
    <col min="13" max="16384" width="11.00390625" style="11" customWidth="1"/>
  </cols>
  <sheetData>
    <row r="1" spans="1:11" s="174" customFormat="1" ht="24.75" customHeight="1">
      <c r="A1" s="1659" t="s">
        <v>572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s="174" customFormat="1" ht="16.5" customHeight="1">
      <c r="A2" s="1668" t="s">
        <v>8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1:11" s="174" customFormat="1" ht="16.5" customHeight="1" thickBot="1">
      <c r="A3" s="155"/>
      <c r="B3" s="192"/>
      <c r="C3" s="97"/>
      <c r="D3" s="97"/>
      <c r="E3" s="97"/>
      <c r="F3" s="97"/>
      <c r="G3" s="97"/>
      <c r="H3" s="97"/>
      <c r="I3" s="1661" t="s">
        <v>374</v>
      </c>
      <c r="J3" s="1661"/>
      <c r="K3" s="1661"/>
    </row>
    <row r="4" spans="1:11" s="174" customFormat="1" ht="13.5" thickTop="1">
      <c r="A4" s="98"/>
      <c r="B4" s="272">
        <v>2013</v>
      </c>
      <c r="C4" s="272">
        <v>2014</v>
      </c>
      <c r="D4" s="272">
        <v>2014</v>
      </c>
      <c r="E4" s="273">
        <v>2015</v>
      </c>
      <c r="F4" s="1680" t="s">
        <v>758</v>
      </c>
      <c r="G4" s="1681"/>
      <c r="H4" s="1681"/>
      <c r="I4" s="1681"/>
      <c r="J4" s="1681"/>
      <c r="K4" s="1682"/>
    </row>
    <row r="5" spans="1:11" s="174" customFormat="1" ht="12.75">
      <c r="A5" s="175" t="s">
        <v>497</v>
      </c>
      <c r="B5" s="185" t="s">
        <v>460</v>
      </c>
      <c r="C5" s="185" t="s">
        <v>756</v>
      </c>
      <c r="D5" s="185" t="s">
        <v>461</v>
      </c>
      <c r="E5" s="193" t="s">
        <v>759</v>
      </c>
      <c r="F5" s="1675" t="s">
        <v>62</v>
      </c>
      <c r="G5" s="1676"/>
      <c r="H5" s="1677"/>
      <c r="I5" s="1676" t="s">
        <v>63</v>
      </c>
      <c r="J5" s="1676"/>
      <c r="K5" s="1683"/>
    </row>
    <row r="6" spans="1:11" s="174" customFormat="1" ht="12.75">
      <c r="A6" s="175"/>
      <c r="B6" s="185"/>
      <c r="C6" s="185"/>
      <c r="D6" s="185"/>
      <c r="E6" s="193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s="174" customFormat="1" ht="16.5" customHeight="1">
      <c r="A7" s="113" t="s">
        <v>538</v>
      </c>
      <c r="B7" s="115">
        <v>68165.11989304998</v>
      </c>
      <c r="C7" s="115">
        <v>73260.9810513481</v>
      </c>
      <c r="D7" s="115">
        <v>72080.7549113894</v>
      </c>
      <c r="E7" s="116">
        <v>73393.2055555455</v>
      </c>
      <c r="F7" s="117">
        <v>5095.861158298125</v>
      </c>
      <c r="G7" s="239"/>
      <c r="H7" s="119">
        <v>7.475760574166747</v>
      </c>
      <c r="I7" s="115">
        <v>1312.4506441560952</v>
      </c>
      <c r="J7" s="240"/>
      <c r="K7" s="121">
        <v>1.8208059082754087</v>
      </c>
    </row>
    <row r="8" spans="1:11" s="174" customFormat="1" ht="16.5" customHeight="1">
      <c r="A8" s="123" t="s">
        <v>539</v>
      </c>
      <c r="B8" s="124">
        <v>5410.231749080001</v>
      </c>
      <c r="C8" s="124">
        <v>5299.644175761</v>
      </c>
      <c r="D8" s="124">
        <v>5824.85091292</v>
      </c>
      <c r="E8" s="129">
        <v>5393.7856951086</v>
      </c>
      <c r="F8" s="127">
        <v>-110.58757331900051</v>
      </c>
      <c r="G8" s="241"/>
      <c r="H8" s="129">
        <v>-2.044045032595983</v>
      </c>
      <c r="I8" s="125">
        <v>-431.06521781140054</v>
      </c>
      <c r="J8" s="126"/>
      <c r="K8" s="130">
        <v>-7.400450659694351</v>
      </c>
    </row>
    <row r="9" spans="1:11" s="174" customFormat="1" ht="16.5" customHeight="1">
      <c r="A9" s="123" t="s">
        <v>540</v>
      </c>
      <c r="B9" s="124">
        <v>5410.231749080001</v>
      </c>
      <c r="C9" s="124">
        <v>5299.644175761</v>
      </c>
      <c r="D9" s="124">
        <v>5824.85091292</v>
      </c>
      <c r="E9" s="129">
        <v>5393.7856951086</v>
      </c>
      <c r="F9" s="127">
        <v>-110.58757331900051</v>
      </c>
      <c r="G9" s="241"/>
      <c r="H9" s="129">
        <v>-2.044045032595983</v>
      </c>
      <c r="I9" s="125">
        <v>-431.06521781140054</v>
      </c>
      <c r="J9" s="126"/>
      <c r="K9" s="130">
        <v>-7.400450659694351</v>
      </c>
    </row>
    <row r="10" spans="1:11" s="174" customFormat="1" ht="16.5" customHeight="1">
      <c r="A10" s="123" t="s">
        <v>541</v>
      </c>
      <c r="B10" s="124">
        <v>0</v>
      </c>
      <c r="C10" s="124">
        <v>0</v>
      </c>
      <c r="D10" s="124">
        <v>0</v>
      </c>
      <c r="E10" s="129">
        <v>0</v>
      </c>
      <c r="F10" s="127">
        <v>0</v>
      </c>
      <c r="G10" s="241"/>
      <c r="H10" s="129"/>
      <c r="I10" s="125">
        <v>0</v>
      </c>
      <c r="J10" s="126"/>
      <c r="K10" s="130"/>
    </row>
    <row r="11" spans="1:11" s="174" customFormat="1" ht="16.5" customHeight="1">
      <c r="A11" s="123" t="s">
        <v>542</v>
      </c>
      <c r="B11" s="124">
        <v>28930.263476159995</v>
      </c>
      <c r="C11" s="124">
        <v>32017.676119997097</v>
      </c>
      <c r="D11" s="124">
        <v>31184.7156080099</v>
      </c>
      <c r="E11" s="129">
        <v>33400.9045687769</v>
      </c>
      <c r="F11" s="127">
        <v>3087.412643837102</v>
      </c>
      <c r="G11" s="241"/>
      <c r="H11" s="129">
        <v>10.671913328343127</v>
      </c>
      <c r="I11" s="125">
        <v>2216.188960767002</v>
      </c>
      <c r="J11" s="126"/>
      <c r="K11" s="130">
        <v>7.106651183305216</v>
      </c>
    </row>
    <row r="12" spans="1:11" s="174" customFormat="1" ht="16.5" customHeight="1">
      <c r="A12" s="123" t="s">
        <v>540</v>
      </c>
      <c r="B12" s="124">
        <v>28930.263476159995</v>
      </c>
      <c r="C12" s="124">
        <v>32017.676119997097</v>
      </c>
      <c r="D12" s="124">
        <v>31184.7156080099</v>
      </c>
      <c r="E12" s="129">
        <v>33400.9045687769</v>
      </c>
      <c r="F12" s="127">
        <v>3087.412643837102</v>
      </c>
      <c r="G12" s="241"/>
      <c r="H12" s="129">
        <v>10.671913328343127</v>
      </c>
      <c r="I12" s="125">
        <v>2216.188960767002</v>
      </c>
      <c r="J12" s="126"/>
      <c r="K12" s="130">
        <v>7.106651183305216</v>
      </c>
    </row>
    <row r="13" spans="1:11" s="174" customFormat="1" ht="16.5" customHeight="1">
      <c r="A13" s="123" t="s">
        <v>541</v>
      </c>
      <c r="B13" s="124">
        <v>0</v>
      </c>
      <c r="C13" s="124">
        <v>0</v>
      </c>
      <c r="D13" s="124">
        <v>0</v>
      </c>
      <c r="E13" s="129">
        <v>0</v>
      </c>
      <c r="F13" s="127">
        <v>0</v>
      </c>
      <c r="G13" s="241"/>
      <c r="H13" s="129"/>
      <c r="I13" s="125">
        <v>0</v>
      </c>
      <c r="J13" s="126"/>
      <c r="K13" s="130"/>
    </row>
    <row r="14" spans="1:11" s="174" customFormat="1" ht="16.5" customHeight="1">
      <c r="A14" s="123" t="s">
        <v>543</v>
      </c>
      <c r="B14" s="124">
        <v>32896.20512305999</v>
      </c>
      <c r="C14" s="124">
        <v>34920.97484128001</v>
      </c>
      <c r="D14" s="124">
        <v>33952.66454880001</v>
      </c>
      <c r="E14" s="129">
        <v>33701.47244308</v>
      </c>
      <c r="F14" s="127">
        <v>2024.7697182200209</v>
      </c>
      <c r="G14" s="241"/>
      <c r="H14" s="129">
        <v>6.155025209277628</v>
      </c>
      <c r="I14" s="125">
        <v>-251.19210572000884</v>
      </c>
      <c r="J14" s="126"/>
      <c r="K14" s="130">
        <v>-0.7398303168782868</v>
      </c>
    </row>
    <row r="15" spans="1:11" s="174" customFormat="1" ht="16.5" customHeight="1">
      <c r="A15" s="123" t="s">
        <v>540</v>
      </c>
      <c r="B15" s="124">
        <v>32896.20512305999</v>
      </c>
      <c r="C15" s="124">
        <v>34920.97484128001</v>
      </c>
      <c r="D15" s="124">
        <v>33952.66454880001</v>
      </c>
      <c r="E15" s="129">
        <v>33701.47244308</v>
      </c>
      <c r="F15" s="127">
        <v>2024.7697182200209</v>
      </c>
      <c r="G15" s="241"/>
      <c r="H15" s="129">
        <v>6.155025209277628</v>
      </c>
      <c r="I15" s="125">
        <v>-251.19210572000884</v>
      </c>
      <c r="J15" s="126"/>
      <c r="K15" s="130">
        <v>-0.7398303168782868</v>
      </c>
    </row>
    <row r="16" spans="1:11" s="174" customFormat="1" ht="16.5" customHeight="1">
      <c r="A16" s="123" t="s">
        <v>541</v>
      </c>
      <c r="B16" s="124">
        <v>0</v>
      </c>
      <c r="C16" s="124">
        <v>0</v>
      </c>
      <c r="D16" s="124">
        <v>0</v>
      </c>
      <c r="E16" s="129">
        <v>0</v>
      </c>
      <c r="F16" s="127">
        <v>0</v>
      </c>
      <c r="G16" s="241"/>
      <c r="H16" s="129"/>
      <c r="I16" s="125">
        <v>0</v>
      </c>
      <c r="J16" s="126"/>
      <c r="K16" s="130"/>
    </row>
    <row r="17" spans="1:11" s="174" customFormat="1" ht="16.5" customHeight="1">
      <c r="A17" s="123" t="s">
        <v>544</v>
      </c>
      <c r="B17" s="124">
        <v>913.18624615</v>
      </c>
      <c r="C17" s="124">
        <v>1008.0647987100001</v>
      </c>
      <c r="D17" s="124">
        <v>1106.2719060595002</v>
      </c>
      <c r="E17" s="129">
        <v>883.36074118</v>
      </c>
      <c r="F17" s="127">
        <v>94.87855256000012</v>
      </c>
      <c r="G17" s="241"/>
      <c r="H17" s="129">
        <v>10.38983591353996</v>
      </c>
      <c r="I17" s="125">
        <v>-222.91116487950023</v>
      </c>
      <c r="J17" s="126"/>
      <c r="K17" s="130">
        <v>-20.1497627896474</v>
      </c>
    </row>
    <row r="18" spans="1:11" s="174" customFormat="1" ht="16.5" customHeight="1">
      <c r="A18" s="123" t="s">
        <v>540</v>
      </c>
      <c r="B18" s="124">
        <v>913.18624615</v>
      </c>
      <c r="C18" s="124">
        <v>1008.0647987100001</v>
      </c>
      <c r="D18" s="124">
        <v>1106.2719060595002</v>
      </c>
      <c r="E18" s="129">
        <v>883.36074118</v>
      </c>
      <c r="F18" s="127">
        <v>94.87855256000012</v>
      </c>
      <c r="G18" s="241"/>
      <c r="H18" s="129">
        <v>10.38983591353996</v>
      </c>
      <c r="I18" s="125">
        <v>-222.91116487950023</v>
      </c>
      <c r="J18" s="126"/>
      <c r="K18" s="130">
        <v>-20.1497627896474</v>
      </c>
    </row>
    <row r="19" spans="1:11" s="174" customFormat="1" ht="16.5" customHeight="1">
      <c r="A19" s="123" t="s">
        <v>541</v>
      </c>
      <c r="B19" s="124">
        <v>0</v>
      </c>
      <c r="C19" s="124">
        <v>0</v>
      </c>
      <c r="D19" s="124">
        <v>0</v>
      </c>
      <c r="E19" s="129">
        <v>0</v>
      </c>
      <c r="F19" s="127">
        <v>0</v>
      </c>
      <c r="G19" s="241"/>
      <c r="H19" s="129"/>
      <c r="I19" s="125">
        <v>0</v>
      </c>
      <c r="J19" s="126"/>
      <c r="K19" s="130"/>
    </row>
    <row r="20" spans="1:11" s="174" customFormat="1" ht="16.5" customHeight="1">
      <c r="A20" s="123" t="s">
        <v>545</v>
      </c>
      <c r="B20" s="124">
        <v>15.233298599999998</v>
      </c>
      <c r="C20" s="124">
        <v>14.621115600009999</v>
      </c>
      <c r="D20" s="124">
        <v>12.2519356</v>
      </c>
      <c r="E20" s="129">
        <v>13.682107400000001</v>
      </c>
      <c r="F20" s="127">
        <v>-0.612182999989999</v>
      </c>
      <c r="G20" s="241"/>
      <c r="H20" s="129">
        <v>-4.018715946328257</v>
      </c>
      <c r="I20" s="125">
        <v>1.4301718000000019</v>
      </c>
      <c r="J20" s="126"/>
      <c r="K20" s="130">
        <v>11.673027403114999</v>
      </c>
    </row>
    <row r="21" spans="1:11" s="174" customFormat="1" ht="16.5" customHeight="1">
      <c r="A21" s="113" t="s">
        <v>569</v>
      </c>
      <c r="B21" s="114">
        <v>0</v>
      </c>
      <c r="C21" s="114">
        <v>0</v>
      </c>
      <c r="D21" s="114">
        <v>0</v>
      </c>
      <c r="E21" s="119">
        <v>0</v>
      </c>
      <c r="F21" s="117">
        <v>0</v>
      </c>
      <c r="G21" s="239"/>
      <c r="H21" s="119"/>
      <c r="I21" s="115">
        <v>0</v>
      </c>
      <c r="J21" s="116"/>
      <c r="K21" s="121"/>
    </row>
    <row r="22" spans="1:11" s="174" customFormat="1" ht="16.5" customHeight="1">
      <c r="A22" s="113" t="s">
        <v>546</v>
      </c>
      <c r="B22" s="114">
        <v>0</v>
      </c>
      <c r="C22" s="114">
        <v>0</v>
      </c>
      <c r="D22" s="114">
        <v>0</v>
      </c>
      <c r="E22" s="119">
        <v>0</v>
      </c>
      <c r="F22" s="117">
        <v>0</v>
      </c>
      <c r="G22" s="239"/>
      <c r="H22" s="119"/>
      <c r="I22" s="115">
        <v>0</v>
      </c>
      <c r="J22" s="116"/>
      <c r="K22" s="121"/>
    </row>
    <row r="23" spans="1:11" s="174" customFormat="1" ht="16.5" customHeight="1">
      <c r="A23" s="187" t="s">
        <v>547</v>
      </c>
      <c r="B23" s="114">
        <v>32691.601459112262</v>
      </c>
      <c r="C23" s="114">
        <v>35116.0938004341</v>
      </c>
      <c r="D23" s="114">
        <v>33511.8399093634</v>
      </c>
      <c r="E23" s="119">
        <v>37845.987699317964</v>
      </c>
      <c r="F23" s="117">
        <v>2424.4923413218385</v>
      </c>
      <c r="G23" s="239"/>
      <c r="H23" s="119">
        <v>7.416254429609932</v>
      </c>
      <c r="I23" s="115">
        <v>4334.147789954564</v>
      </c>
      <c r="J23" s="116"/>
      <c r="K23" s="121">
        <v>12.933183620107885</v>
      </c>
    </row>
    <row r="24" spans="1:11" s="174" customFormat="1" ht="16.5" customHeight="1">
      <c r="A24" s="188" t="s">
        <v>548</v>
      </c>
      <c r="B24" s="124">
        <v>16323.804330000003</v>
      </c>
      <c r="C24" s="124">
        <v>16659.712924000003</v>
      </c>
      <c r="D24" s="124">
        <v>15931.540589000002</v>
      </c>
      <c r="E24" s="129">
        <v>16503.056518</v>
      </c>
      <c r="F24" s="127">
        <v>335.90859400000045</v>
      </c>
      <c r="G24" s="241"/>
      <c r="H24" s="129">
        <v>2.0577837568333583</v>
      </c>
      <c r="I24" s="125">
        <v>571.5159289999992</v>
      </c>
      <c r="J24" s="126"/>
      <c r="K24" s="130">
        <v>3.587323685410592</v>
      </c>
    </row>
    <row r="25" spans="1:11" s="174" customFormat="1" ht="16.5" customHeight="1">
      <c r="A25" s="188" t="s">
        <v>549</v>
      </c>
      <c r="B25" s="124">
        <v>6910.579223336798</v>
      </c>
      <c r="C25" s="124">
        <v>6507.8049282035045</v>
      </c>
      <c r="D25" s="124">
        <v>5690.060296928596</v>
      </c>
      <c r="E25" s="129">
        <v>6696.92721934005</v>
      </c>
      <c r="F25" s="127">
        <v>-402.7742951332939</v>
      </c>
      <c r="G25" s="241"/>
      <c r="H25" s="129">
        <v>-5.82837244341456</v>
      </c>
      <c r="I25" s="125">
        <v>1006.8669224114547</v>
      </c>
      <c r="J25" s="126"/>
      <c r="K25" s="130">
        <v>17.695188976379487</v>
      </c>
    </row>
    <row r="26" spans="1:11" s="174" customFormat="1" ht="16.5" customHeight="1">
      <c r="A26" s="188" t="s">
        <v>550</v>
      </c>
      <c r="B26" s="124">
        <v>9457.217905775462</v>
      </c>
      <c r="C26" s="124">
        <v>11948.575948230591</v>
      </c>
      <c r="D26" s="124">
        <v>11890.239023434804</v>
      </c>
      <c r="E26" s="129">
        <v>14646.003961977916</v>
      </c>
      <c r="F26" s="127">
        <v>2491.358042455129</v>
      </c>
      <c r="G26" s="241"/>
      <c r="H26" s="129">
        <v>26.343456048883816</v>
      </c>
      <c r="I26" s="125">
        <v>2755.7649385431123</v>
      </c>
      <c r="J26" s="126"/>
      <c r="K26" s="130">
        <v>23.17669924979387</v>
      </c>
    </row>
    <row r="27" spans="1:11" s="174" customFormat="1" ht="16.5" customHeight="1">
      <c r="A27" s="189" t="s">
        <v>551</v>
      </c>
      <c r="B27" s="262">
        <v>100856.72135216225</v>
      </c>
      <c r="C27" s="262">
        <v>108377.0748517822</v>
      </c>
      <c r="D27" s="262">
        <v>105592.5948207528</v>
      </c>
      <c r="E27" s="263">
        <v>111239.19325486346</v>
      </c>
      <c r="F27" s="264">
        <v>7520.35349961996</v>
      </c>
      <c r="G27" s="265"/>
      <c r="H27" s="263">
        <v>7.456472309228731</v>
      </c>
      <c r="I27" s="266">
        <v>5646.598434110667</v>
      </c>
      <c r="J27" s="267"/>
      <c r="K27" s="268">
        <v>5.3475326027321985</v>
      </c>
    </row>
    <row r="28" spans="1:11" s="174" customFormat="1" ht="16.5" customHeight="1">
      <c r="A28" s="113" t="s">
        <v>552</v>
      </c>
      <c r="B28" s="114">
        <v>4574.326406769999</v>
      </c>
      <c r="C28" s="114">
        <v>5350.706896159996</v>
      </c>
      <c r="D28" s="114">
        <v>5575.491232109997</v>
      </c>
      <c r="E28" s="119">
        <v>6068.3021335700005</v>
      </c>
      <c r="F28" s="117">
        <v>776.3804893899969</v>
      </c>
      <c r="G28" s="239"/>
      <c r="H28" s="119">
        <v>16.972564271778996</v>
      </c>
      <c r="I28" s="115">
        <v>492.81090146000315</v>
      </c>
      <c r="J28" s="116"/>
      <c r="K28" s="121">
        <v>8.838878601796367</v>
      </c>
    </row>
    <row r="29" spans="1:11" s="174" customFormat="1" ht="16.5" customHeight="1">
      <c r="A29" s="123" t="s">
        <v>553</v>
      </c>
      <c r="B29" s="124">
        <v>970.5951403799991</v>
      </c>
      <c r="C29" s="124">
        <v>963.7356047699956</v>
      </c>
      <c r="D29" s="124">
        <v>1061.9248942099985</v>
      </c>
      <c r="E29" s="129">
        <v>1032.6336475900018</v>
      </c>
      <c r="F29" s="127">
        <v>-6.8595356100034905</v>
      </c>
      <c r="G29" s="241"/>
      <c r="H29" s="129">
        <v>-0.7067350045991271</v>
      </c>
      <c r="I29" s="125">
        <v>-29.291246619996627</v>
      </c>
      <c r="J29" s="126"/>
      <c r="K29" s="130">
        <v>-2.7583162217689012</v>
      </c>
    </row>
    <row r="30" spans="1:11" s="174" customFormat="1" ht="16.5" customHeight="1">
      <c r="A30" s="123" t="s">
        <v>570</v>
      </c>
      <c r="B30" s="124">
        <v>3600.9698973900004</v>
      </c>
      <c r="C30" s="124">
        <v>4384.783865390001</v>
      </c>
      <c r="D30" s="124">
        <v>4511.1489249</v>
      </c>
      <c r="E30" s="129">
        <v>5035.234543979999</v>
      </c>
      <c r="F30" s="127">
        <v>783.8139680000004</v>
      </c>
      <c r="G30" s="241"/>
      <c r="H30" s="129">
        <v>21.766745913874825</v>
      </c>
      <c r="I30" s="125">
        <v>524.0856190799996</v>
      </c>
      <c r="J30" s="126"/>
      <c r="K30" s="130">
        <v>11.617564124013423</v>
      </c>
    </row>
    <row r="31" spans="1:11" s="174" customFormat="1" ht="16.5" customHeight="1">
      <c r="A31" s="123" t="s">
        <v>554</v>
      </c>
      <c r="B31" s="124">
        <v>0.263369</v>
      </c>
      <c r="C31" s="124">
        <v>0.268516</v>
      </c>
      <c r="D31" s="124">
        <v>0.367732</v>
      </c>
      <c r="E31" s="129">
        <v>0.171942</v>
      </c>
      <c r="F31" s="127">
        <v>0.005146999999999957</v>
      </c>
      <c r="G31" s="241"/>
      <c r="H31" s="129">
        <v>1.9542922667436018</v>
      </c>
      <c r="I31" s="125">
        <v>-0.19579</v>
      </c>
      <c r="J31" s="126"/>
      <c r="K31" s="130">
        <v>-53.242578834586055</v>
      </c>
    </row>
    <row r="32" spans="1:11" s="174" customFormat="1" ht="16.5" customHeight="1">
      <c r="A32" s="123" t="s">
        <v>555</v>
      </c>
      <c r="B32" s="124">
        <v>0.262</v>
      </c>
      <c r="C32" s="124">
        <v>0.262</v>
      </c>
      <c r="D32" s="124">
        <v>0.262</v>
      </c>
      <c r="E32" s="129">
        <v>0.262</v>
      </c>
      <c r="F32" s="127">
        <v>0</v>
      </c>
      <c r="G32" s="241"/>
      <c r="H32" s="129">
        <v>0</v>
      </c>
      <c r="I32" s="125">
        <v>0</v>
      </c>
      <c r="J32" s="126"/>
      <c r="K32" s="130">
        <v>0</v>
      </c>
    </row>
    <row r="33" spans="1:11" s="174" customFormat="1" ht="16.5" customHeight="1">
      <c r="A33" s="123" t="s">
        <v>556</v>
      </c>
      <c r="B33" s="124">
        <v>2.236</v>
      </c>
      <c r="C33" s="124">
        <v>1.65691</v>
      </c>
      <c r="D33" s="124">
        <v>1.787681</v>
      </c>
      <c r="E33" s="129">
        <v>0</v>
      </c>
      <c r="F33" s="127">
        <v>-0.5790900000000001</v>
      </c>
      <c r="G33" s="241"/>
      <c r="H33" s="129">
        <v>-25.898479427549198</v>
      </c>
      <c r="I33" s="125">
        <v>-1.787681</v>
      </c>
      <c r="J33" s="126"/>
      <c r="K33" s="130">
        <v>-100</v>
      </c>
    </row>
    <row r="34" spans="1:11" s="174" customFormat="1" ht="16.5" customHeight="1">
      <c r="A34" s="180" t="s">
        <v>557</v>
      </c>
      <c r="B34" s="114">
        <v>89508.78315533759</v>
      </c>
      <c r="C34" s="114">
        <v>95717.45861000658</v>
      </c>
      <c r="D34" s="114">
        <v>93392.68615825316</v>
      </c>
      <c r="E34" s="119">
        <v>99033.43960535039</v>
      </c>
      <c r="F34" s="117">
        <v>6208.675454668992</v>
      </c>
      <c r="G34" s="239"/>
      <c r="H34" s="119">
        <v>6.936386839148708</v>
      </c>
      <c r="I34" s="115">
        <v>5640.753447097231</v>
      </c>
      <c r="J34" s="116"/>
      <c r="K34" s="121">
        <v>6.0398235441467225</v>
      </c>
    </row>
    <row r="35" spans="1:11" s="174" customFormat="1" ht="16.5" customHeight="1">
      <c r="A35" s="123" t="s">
        <v>558</v>
      </c>
      <c r="B35" s="124">
        <v>2116.2990000000004</v>
      </c>
      <c r="C35" s="124">
        <v>3056.4</v>
      </c>
      <c r="D35" s="124">
        <v>3046.3</v>
      </c>
      <c r="E35" s="129">
        <v>2862.475</v>
      </c>
      <c r="F35" s="127">
        <v>940.1009999999997</v>
      </c>
      <c r="G35" s="241"/>
      <c r="H35" s="129">
        <v>44.42193659780586</v>
      </c>
      <c r="I35" s="125">
        <v>-183.82500000000027</v>
      </c>
      <c r="J35" s="126"/>
      <c r="K35" s="130">
        <v>-6.0343695630765275</v>
      </c>
    </row>
    <row r="36" spans="1:11" s="174" customFormat="1" ht="16.5" customHeight="1">
      <c r="A36" s="123" t="s">
        <v>559</v>
      </c>
      <c r="B36" s="124">
        <v>41.77346116</v>
      </c>
      <c r="C36" s="124">
        <v>186.11972253</v>
      </c>
      <c r="D36" s="124">
        <v>65.34407468</v>
      </c>
      <c r="E36" s="129">
        <v>172.81707673</v>
      </c>
      <c r="F36" s="127">
        <v>144.34626136999998</v>
      </c>
      <c r="G36" s="241"/>
      <c r="H36" s="129">
        <v>345.5453710601748</v>
      </c>
      <c r="I36" s="125">
        <v>107.47300204999999</v>
      </c>
      <c r="J36" s="126"/>
      <c r="K36" s="130">
        <v>164.4724522863195</v>
      </c>
    </row>
    <row r="37" spans="1:11" s="174" customFormat="1" ht="16.5" customHeight="1">
      <c r="A37" s="131" t="s">
        <v>560</v>
      </c>
      <c r="B37" s="124">
        <v>16815.24752857997</v>
      </c>
      <c r="C37" s="124">
        <v>19172.934728268596</v>
      </c>
      <c r="D37" s="124">
        <v>20240.886563505068</v>
      </c>
      <c r="E37" s="129">
        <v>21252.320841850957</v>
      </c>
      <c r="F37" s="127">
        <v>2357.6871996886257</v>
      </c>
      <c r="G37" s="241"/>
      <c r="H37" s="129">
        <v>14.021126930670464</v>
      </c>
      <c r="I37" s="125">
        <v>1011.4342783458887</v>
      </c>
      <c r="J37" s="126"/>
      <c r="K37" s="130">
        <v>4.996986051833991</v>
      </c>
    </row>
    <row r="38" spans="1:11" s="174" customFormat="1" ht="16.5" customHeight="1">
      <c r="A38" s="190" t="s">
        <v>561</v>
      </c>
      <c r="B38" s="124">
        <v>0</v>
      </c>
      <c r="C38" s="124">
        <v>0</v>
      </c>
      <c r="D38" s="124">
        <v>0</v>
      </c>
      <c r="E38" s="129">
        <v>0</v>
      </c>
      <c r="F38" s="127">
        <v>0</v>
      </c>
      <c r="G38" s="241"/>
      <c r="H38" s="129"/>
      <c r="I38" s="125">
        <v>0</v>
      </c>
      <c r="J38" s="126"/>
      <c r="K38" s="130"/>
    </row>
    <row r="39" spans="1:11" s="174" customFormat="1" ht="16.5" customHeight="1">
      <c r="A39" s="190" t="s">
        <v>562</v>
      </c>
      <c r="B39" s="124">
        <v>16815.24752857997</v>
      </c>
      <c r="C39" s="124">
        <v>19172.934728268596</v>
      </c>
      <c r="D39" s="124">
        <v>20240.886563505068</v>
      </c>
      <c r="E39" s="129">
        <v>21252.320841850957</v>
      </c>
      <c r="F39" s="127">
        <v>2357.6871996886257</v>
      </c>
      <c r="G39" s="241"/>
      <c r="H39" s="129">
        <v>14.021126930670464</v>
      </c>
      <c r="I39" s="125">
        <v>1011.4342783458887</v>
      </c>
      <c r="J39" s="126"/>
      <c r="K39" s="130">
        <v>4.996986051833991</v>
      </c>
    </row>
    <row r="40" spans="1:11" s="174" customFormat="1" ht="16.5" customHeight="1">
      <c r="A40" s="123" t="s">
        <v>563</v>
      </c>
      <c r="B40" s="124">
        <v>70535.46316559761</v>
      </c>
      <c r="C40" s="124">
        <v>73302.00415920798</v>
      </c>
      <c r="D40" s="124">
        <v>70040.15552006809</v>
      </c>
      <c r="E40" s="129">
        <v>74745.82668676943</v>
      </c>
      <c r="F40" s="127">
        <v>2766.540993610368</v>
      </c>
      <c r="G40" s="241"/>
      <c r="H40" s="129">
        <v>3.922198663550703</v>
      </c>
      <c r="I40" s="125">
        <v>4705.671166701344</v>
      </c>
      <c r="J40" s="126"/>
      <c r="K40" s="130">
        <v>6.718533292452589</v>
      </c>
    </row>
    <row r="41" spans="1:11" s="174" customFormat="1" ht="16.5" customHeight="1">
      <c r="A41" s="131" t="s">
        <v>564</v>
      </c>
      <c r="B41" s="124">
        <v>66143.21212983882</v>
      </c>
      <c r="C41" s="124">
        <v>67376.8302560528</v>
      </c>
      <c r="D41" s="124">
        <v>64723.626674441046</v>
      </c>
      <c r="E41" s="129">
        <v>68600.94889466665</v>
      </c>
      <c r="F41" s="127">
        <v>1233.6181262139726</v>
      </c>
      <c r="G41" s="241"/>
      <c r="H41" s="129">
        <v>1.865071390534203</v>
      </c>
      <c r="I41" s="125">
        <v>3877.3222202256075</v>
      </c>
      <c r="J41" s="126"/>
      <c r="K41" s="130">
        <v>5.990582449479361</v>
      </c>
    </row>
    <row r="42" spans="1:11" s="174" customFormat="1" ht="16.5" customHeight="1">
      <c r="A42" s="131" t="s">
        <v>565</v>
      </c>
      <c r="B42" s="124">
        <v>4392.251035758782</v>
      </c>
      <c r="C42" s="124">
        <v>5925.173903155183</v>
      </c>
      <c r="D42" s="124">
        <v>5316.52884562704</v>
      </c>
      <c r="E42" s="129">
        <v>6144.877792102772</v>
      </c>
      <c r="F42" s="127">
        <v>1532.9228673964017</v>
      </c>
      <c r="G42" s="241"/>
      <c r="H42" s="129">
        <v>34.900620545509916</v>
      </c>
      <c r="I42" s="125">
        <v>828.3489464757322</v>
      </c>
      <c r="J42" s="126"/>
      <c r="K42" s="130">
        <v>15.580634856464046</v>
      </c>
    </row>
    <row r="43" spans="1:11" s="174" customFormat="1" ht="16.5" customHeight="1">
      <c r="A43" s="142" t="s">
        <v>566</v>
      </c>
      <c r="B43" s="270">
        <v>0</v>
      </c>
      <c r="C43" s="270">
        <v>0</v>
      </c>
      <c r="D43" s="270">
        <v>0</v>
      </c>
      <c r="E43" s="146">
        <v>0</v>
      </c>
      <c r="F43" s="145">
        <v>0</v>
      </c>
      <c r="G43" s="271"/>
      <c r="H43" s="146"/>
      <c r="I43" s="143">
        <v>0</v>
      </c>
      <c r="J43" s="144"/>
      <c r="K43" s="147"/>
    </row>
    <row r="44" spans="1:11" s="174" customFormat="1" ht="16.5" customHeight="1" thickBot="1">
      <c r="A44" s="191" t="s">
        <v>515</v>
      </c>
      <c r="B44" s="149">
        <v>6773.615491343593</v>
      </c>
      <c r="C44" s="149">
        <v>7308.905437531159</v>
      </c>
      <c r="D44" s="149">
        <v>6624.417433516522</v>
      </c>
      <c r="E44" s="153">
        <v>6137.451537068454</v>
      </c>
      <c r="F44" s="152">
        <v>535.2899461875659</v>
      </c>
      <c r="G44" s="249"/>
      <c r="H44" s="153">
        <v>7.9025735498515495</v>
      </c>
      <c r="I44" s="150">
        <v>-486.9658964480677</v>
      </c>
      <c r="J44" s="151"/>
      <c r="K44" s="154">
        <v>-7.3510750392063615</v>
      </c>
    </row>
    <row r="45" spans="1:11" s="174" customFormat="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  <row r="46" spans="1:11" s="174" customFormat="1" ht="16.5" customHeight="1">
      <c r="A46" s="155"/>
      <c r="B46" s="192"/>
      <c r="C46" s="97"/>
      <c r="D46" s="97"/>
      <c r="E46" s="97"/>
      <c r="F46" s="97"/>
      <c r="G46" s="97"/>
      <c r="H46" s="97"/>
      <c r="I46" s="97"/>
      <c r="J46" s="97"/>
      <c r="K46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99" right="0.5" top="1" bottom="1" header="0.5" footer="0.5"/>
  <pageSetup fitToHeight="1" fitToWidth="1" horizontalDpi="1200" verticalDpi="12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9"/>
  <sheetViews>
    <sheetView zoomScalePageLayoutView="0" workbookViewId="0" topLeftCell="A1">
      <pane xSplit="1" ySplit="6" topLeftCell="B7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140625" defaultRowHeight="12.75"/>
  <cols>
    <col min="1" max="1" width="32.421875" style="275" customWidth="1"/>
    <col min="2" max="2" width="12.57421875" style="275" bestFit="1" customWidth="1"/>
    <col min="3" max="4" width="13.00390625" style="275" bestFit="1" customWidth="1"/>
    <col min="5" max="5" width="13.421875" style="275" bestFit="1" customWidth="1"/>
    <col min="6" max="6" width="10.8515625" style="275" bestFit="1" customWidth="1"/>
    <col min="7" max="7" width="7.421875" style="276" bestFit="1" customWidth="1"/>
    <col min="8" max="8" width="11.8515625" style="275" bestFit="1" customWidth="1"/>
    <col min="9" max="9" width="7.28125" style="276" bestFit="1" customWidth="1"/>
    <col min="10" max="16384" width="9.140625" style="275" customWidth="1"/>
  </cols>
  <sheetData>
    <row r="1" spans="1:9" ht="18.75">
      <c r="A1" s="1684" t="s">
        <v>573</v>
      </c>
      <c r="B1" s="1684"/>
      <c r="C1" s="1684"/>
      <c r="D1" s="1684"/>
      <c r="E1" s="1684"/>
      <c r="F1" s="1684"/>
      <c r="G1" s="1684"/>
      <c r="H1" s="1684"/>
      <c r="I1" s="1684"/>
    </row>
    <row r="2" spans="1:9" ht="19.5">
      <c r="A2" s="1685" t="s">
        <v>574</v>
      </c>
      <c r="B2" s="1685"/>
      <c r="C2" s="1685"/>
      <c r="D2" s="1685"/>
      <c r="E2" s="1685"/>
      <c r="F2" s="1685"/>
      <c r="G2" s="1685"/>
      <c r="H2" s="1685"/>
      <c r="I2" s="1685"/>
    </row>
    <row r="3" spans="8:9" ht="13.5" thickBot="1">
      <c r="H3" s="1686" t="s">
        <v>434</v>
      </c>
      <c r="I3" s="1687"/>
    </row>
    <row r="4" spans="1:9" ht="13.5" thickTop="1">
      <c r="A4" s="277"/>
      <c r="B4" s="278">
        <v>2013</v>
      </c>
      <c r="C4" s="278">
        <v>2014</v>
      </c>
      <c r="D4" s="278">
        <v>2014</v>
      </c>
      <c r="E4" s="278">
        <v>2015</v>
      </c>
      <c r="F4" s="1688" t="s">
        <v>766</v>
      </c>
      <c r="G4" s="1689"/>
      <c r="H4" s="1689"/>
      <c r="I4" s="1690"/>
    </row>
    <row r="5" spans="1:9" ht="12.75">
      <c r="A5" s="279" t="s">
        <v>497</v>
      </c>
      <c r="B5" s="280" t="s">
        <v>755</v>
      </c>
      <c r="C5" s="280" t="s">
        <v>756</v>
      </c>
      <c r="D5" s="280" t="s">
        <v>767</v>
      </c>
      <c r="E5" s="280" t="s">
        <v>759</v>
      </c>
      <c r="F5" s="1691" t="s">
        <v>62</v>
      </c>
      <c r="G5" s="1692"/>
      <c r="H5" s="1693" t="s">
        <v>63</v>
      </c>
      <c r="I5" s="1694"/>
    </row>
    <row r="6" spans="1:9" s="286" customFormat="1" ht="12.75">
      <c r="A6" s="281"/>
      <c r="B6" s="282"/>
      <c r="C6" s="282"/>
      <c r="D6" s="282"/>
      <c r="E6" s="282"/>
      <c r="F6" s="283" t="s">
        <v>375</v>
      </c>
      <c r="G6" s="284" t="s">
        <v>462</v>
      </c>
      <c r="H6" s="283" t="s">
        <v>375</v>
      </c>
      <c r="I6" s="285" t="s">
        <v>462</v>
      </c>
    </row>
    <row r="7" spans="1:9" ht="12.75">
      <c r="A7" s="287" t="s">
        <v>575</v>
      </c>
      <c r="B7" s="288">
        <v>74332.3237155658</v>
      </c>
      <c r="C7" s="288">
        <v>83657.4256640809</v>
      </c>
      <c r="D7" s="288">
        <v>82106.9355534921</v>
      </c>
      <c r="E7" s="288">
        <v>86509.1166448864</v>
      </c>
      <c r="F7" s="288">
        <v>9325.101948515105</v>
      </c>
      <c r="G7" s="288">
        <v>12.545150591817636</v>
      </c>
      <c r="H7" s="288">
        <v>4402.18109139429</v>
      </c>
      <c r="I7" s="289">
        <v>5.361521608033098</v>
      </c>
    </row>
    <row r="8" spans="1:9" ht="12.75">
      <c r="A8" s="290" t="s">
        <v>576</v>
      </c>
      <c r="B8" s="288">
        <v>2182.6950166844576</v>
      </c>
      <c r="C8" s="288">
        <v>1551.9658713699998</v>
      </c>
      <c r="D8" s="288">
        <v>1807.2020911</v>
      </c>
      <c r="E8" s="288">
        <v>1424.23388161</v>
      </c>
      <c r="F8" s="288">
        <v>-630.7291453144578</v>
      </c>
      <c r="G8" s="288">
        <v>-28.896806035345406</v>
      </c>
      <c r="H8" s="288">
        <v>-382.96820948999994</v>
      </c>
      <c r="I8" s="289">
        <v>-21.19122213149369</v>
      </c>
    </row>
    <row r="9" spans="1:9" ht="12.75">
      <c r="A9" s="287" t="s">
        <v>577</v>
      </c>
      <c r="B9" s="291">
        <v>170653.76141394948</v>
      </c>
      <c r="C9" s="291">
        <v>176012.95442860198</v>
      </c>
      <c r="D9" s="291">
        <v>196419.24998423195</v>
      </c>
      <c r="E9" s="291">
        <v>215306.85959381697</v>
      </c>
      <c r="F9" s="291">
        <v>5359.193014652497</v>
      </c>
      <c r="G9" s="291">
        <v>3.1403896229704955</v>
      </c>
      <c r="H9" s="291">
        <v>18887.609609585023</v>
      </c>
      <c r="I9" s="292">
        <v>9.615966668797112</v>
      </c>
    </row>
    <row r="10" spans="1:11" ht="12.75">
      <c r="A10" s="293" t="s">
        <v>578</v>
      </c>
      <c r="B10" s="294">
        <v>52044.824856362735</v>
      </c>
      <c r="C10" s="294">
        <v>60410.736496836</v>
      </c>
      <c r="D10" s="294">
        <v>67805.639208276</v>
      </c>
      <c r="E10" s="294">
        <v>66922.21282399601</v>
      </c>
      <c r="F10" s="294">
        <v>8365.911640473263</v>
      </c>
      <c r="G10" s="294">
        <v>16.07443518844024</v>
      </c>
      <c r="H10" s="294">
        <v>-883.4263842799846</v>
      </c>
      <c r="I10" s="295">
        <v>-1.3028804013872615</v>
      </c>
      <c r="K10" s="286"/>
    </row>
    <row r="11" spans="1:11" ht="12.75">
      <c r="A11" s="293" t="s">
        <v>579</v>
      </c>
      <c r="B11" s="294">
        <v>25790.141393901653</v>
      </c>
      <c r="C11" s="294">
        <v>26223.196895469995</v>
      </c>
      <c r="D11" s="294">
        <v>28188.228628989997</v>
      </c>
      <c r="E11" s="294">
        <v>29362.892997090003</v>
      </c>
      <c r="F11" s="294">
        <v>433.05550156834215</v>
      </c>
      <c r="G11" s="294">
        <v>1.6791513274554697</v>
      </c>
      <c r="H11" s="294">
        <v>1174.664368100006</v>
      </c>
      <c r="I11" s="295">
        <v>4.16721598068752</v>
      </c>
      <c r="K11" s="286"/>
    </row>
    <row r="12" spans="1:11" ht="12.75">
      <c r="A12" s="293" t="s">
        <v>580</v>
      </c>
      <c r="B12" s="294">
        <v>28743.327299745353</v>
      </c>
      <c r="C12" s="294">
        <v>27157.42395872</v>
      </c>
      <c r="D12" s="294">
        <v>22883.71767397</v>
      </c>
      <c r="E12" s="294">
        <v>34958.22067689</v>
      </c>
      <c r="F12" s="294">
        <v>-1585.9033410253542</v>
      </c>
      <c r="G12" s="294">
        <v>-5.517466104348345</v>
      </c>
      <c r="H12" s="294">
        <v>12074.503002919999</v>
      </c>
      <c r="I12" s="295">
        <v>52.76460396404307</v>
      </c>
      <c r="K12" s="286"/>
    </row>
    <row r="13" spans="1:11" ht="12.75">
      <c r="A13" s="293" t="s">
        <v>581</v>
      </c>
      <c r="B13" s="294">
        <v>64075.46786393972</v>
      </c>
      <c r="C13" s="294">
        <v>62221.597077576</v>
      </c>
      <c r="D13" s="294">
        <v>77541.66447299601</v>
      </c>
      <c r="E13" s="294">
        <v>84063.53309584099</v>
      </c>
      <c r="F13" s="294">
        <v>-1853.8707863637173</v>
      </c>
      <c r="G13" s="294">
        <v>-2.893261412152771</v>
      </c>
      <c r="H13" s="294">
        <v>6521.868622844981</v>
      </c>
      <c r="I13" s="295">
        <v>8.410792658592246</v>
      </c>
      <c r="K13" s="286"/>
    </row>
    <row r="14" spans="1:11" ht="12.75">
      <c r="A14" s="287" t="s">
        <v>582</v>
      </c>
      <c r="B14" s="291">
        <v>98250.19203416645</v>
      </c>
      <c r="C14" s="291">
        <v>103929.29749952999</v>
      </c>
      <c r="D14" s="291">
        <v>109646.02600492</v>
      </c>
      <c r="E14" s="291">
        <v>127106.28126096702</v>
      </c>
      <c r="F14" s="291">
        <v>5679.1054653635365</v>
      </c>
      <c r="G14" s="291">
        <v>5.780248717873885</v>
      </c>
      <c r="H14" s="291">
        <v>17460.25525604702</v>
      </c>
      <c r="I14" s="292">
        <v>15.924202538141738</v>
      </c>
      <c r="K14" s="286"/>
    </row>
    <row r="15" spans="1:11" ht="12.75">
      <c r="A15" s="287" t="s">
        <v>583</v>
      </c>
      <c r="B15" s="291">
        <v>99541.59972684065</v>
      </c>
      <c r="C15" s="291">
        <v>101856.35206670043</v>
      </c>
      <c r="D15" s="291">
        <v>115585.22338076844</v>
      </c>
      <c r="E15" s="291">
        <v>118180.0246906131</v>
      </c>
      <c r="F15" s="291">
        <v>2314.752339859784</v>
      </c>
      <c r="G15" s="291">
        <v>2.325412034980214</v>
      </c>
      <c r="H15" s="291">
        <v>2594.801309844668</v>
      </c>
      <c r="I15" s="292">
        <v>2.2449247697490735</v>
      </c>
      <c r="K15" s="286"/>
    </row>
    <row r="16" spans="1:11" ht="12.75">
      <c r="A16" s="287" t="s">
        <v>584</v>
      </c>
      <c r="B16" s="291">
        <v>62747.235410914756</v>
      </c>
      <c r="C16" s="291">
        <v>71142.905472426</v>
      </c>
      <c r="D16" s="291">
        <v>77778.04104620281</v>
      </c>
      <c r="E16" s="291">
        <v>74404.8482030727</v>
      </c>
      <c r="F16" s="291">
        <v>8395.67006151125</v>
      </c>
      <c r="G16" s="291">
        <v>13.38014337449334</v>
      </c>
      <c r="H16" s="291">
        <v>-3373.1928431301058</v>
      </c>
      <c r="I16" s="292">
        <v>-4.336947546835635</v>
      </c>
      <c r="K16" s="286"/>
    </row>
    <row r="17" spans="1:11" ht="12.75">
      <c r="A17" s="287" t="s">
        <v>585</v>
      </c>
      <c r="B17" s="291">
        <v>49837.162217737656</v>
      </c>
      <c r="C17" s="291">
        <v>54279.68909671101</v>
      </c>
      <c r="D17" s="291">
        <v>59040.659312870004</v>
      </c>
      <c r="E17" s="291">
        <v>66572.06228659904</v>
      </c>
      <c r="F17" s="291">
        <v>4442.526878973353</v>
      </c>
      <c r="G17" s="291">
        <v>8.914084753790823</v>
      </c>
      <c r="H17" s="291">
        <v>7531.40297372904</v>
      </c>
      <c r="I17" s="292">
        <v>12.756298898727414</v>
      </c>
      <c r="K17" s="286"/>
    </row>
    <row r="18" spans="1:11" ht="12.75">
      <c r="A18" s="287" t="s">
        <v>586</v>
      </c>
      <c r="B18" s="291">
        <v>651969.2984042312</v>
      </c>
      <c r="C18" s="291">
        <v>732616.25402226</v>
      </c>
      <c r="D18" s="291">
        <v>787956.476627991</v>
      </c>
      <c r="E18" s="291">
        <v>843558.1123123295</v>
      </c>
      <c r="F18" s="291">
        <v>80646.95561802876</v>
      </c>
      <c r="G18" s="291">
        <v>12.369747442927348</v>
      </c>
      <c r="H18" s="291">
        <v>55601.635684338515</v>
      </c>
      <c r="I18" s="292">
        <v>7.0564348835968875</v>
      </c>
      <c r="K18" s="286"/>
    </row>
    <row r="19" spans="1:11" ht="12.75">
      <c r="A19" s="290" t="s">
        <v>587</v>
      </c>
      <c r="B19" s="288">
        <v>41323.249492318195</v>
      </c>
      <c r="C19" s="288">
        <v>49651.9246406618</v>
      </c>
      <c r="D19" s="288">
        <v>54207.727753319</v>
      </c>
      <c r="E19" s="288">
        <v>54734.0267354183</v>
      </c>
      <c r="F19" s="288">
        <v>8328.675148343602</v>
      </c>
      <c r="G19" s="288">
        <v>20.15493759727648</v>
      </c>
      <c r="H19" s="288">
        <v>526.2989820993025</v>
      </c>
      <c r="I19" s="289">
        <v>0.9708929038573814</v>
      </c>
      <c r="K19" s="286"/>
    </row>
    <row r="20" spans="1:12" s="299" customFormat="1" ht="13.5" thickBot="1">
      <c r="A20" s="296" t="s">
        <v>588</v>
      </c>
      <c r="B20" s="297">
        <v>1250837.5174324086</v>
      </c>
      <c r="C20" s="297">
        <v>1374698.768762342</v>
      </c>
      <c r="D20" s="297">
        <v>1484547.5417548954</v>
      </c>
      <c r="E20" s="297">
        <v>1587795.5656093128</v>
      </c>
      <c r="F20" s="297">
        <v>123861.2513299333</v>
      </c>
      <c r="G20" s="297">
        <v>9.902265450446594</v>
      </c>
      <c r="H20" s="297">
        <v>103248.0238544175</v>
      </c>
      <c r="I20" s="298">
        <v>6.954847921701934</v>
      </c>
      <c r="J20" s="275"/>
      <c r="K20" s="286"/>
      <c r="L20" s="275"/>
    </row>
    <row r="21" spans="1:12" s="301" customFormat="1" ht="13.5" thickTop="1">
      <c r="A21" s="300" t="s">
        <v>567</v>
      </c>
      <c r="E21" s="275"/>
      <c r="G21" s="302"/>
      <c r="I21" s="303"/>
      <c r="K21" s="286"/>
      <c r="L21" s="286"/>
    </row>
    <row r="22" spans="1:12" s="301" customFormat="1" ht="12.75">
      <c r="A22" s="304" t="s">
        <v>589</v>
      </c>
      <c r="E22" s="275"/>
      <c r="G22" s="302"/>
      <c r="I22" s="303"/>
      <c r="K22" s="286"/>
      <c r="L22" s="286"/>
    </row>
    <row r="23" ht="12.75">
      <c r="I23" s="305"/>
    </row>
    <row r="24" ht="12.75">
      <c r="I24" s="305"/>
    </row>
    <row r="25" ht="12.75">
      <c r="I25" s="305"/>
    </row>
    <row r="26" ht="12.75">
      <c r="I26" s="305"/>
    </row>
    <row r="27" ht="12.75">
      <c r="I27" s="305"/>
    </row>
    <row r="28" ht="12.75">
      <c r="I28" s="305"/>
    </row>
    <row r="29" spans="5:9" ht="12.75">
      <c r="E29" s="276"/>
      <c r="I29" s="305"/>
    </row>
    <row r="30" ht="12.75">
      <c r="I30" s="305"/>
    </row>
    <row r="31" ht="12.75">
      <c r="I31" s="305"/>
    </row>
    <row r="32" ht="12.75">
      <c r="I32" s="305"/>
    </row>
    <row r="33" ht="12.75">
      <c r="I33" s="305"/>
    </row>
    <row r="34" ht="12.75">
      <c r="I34" s="305"/>
    </row>
    <row r="35" ht="12.75">
      <c r="I35" s="305"/>
    </row>
    <row r="36" ht="12.75">
      <c r="I36" s="305"/>
    </row>
    <row r="37" ht="12.75">
      <c r="I37" s="305"/>
    </row>
    <row r="38" ht="12.75">
      <c r="I38" s="305"/>
    </row>
    <row r="39" ht="12.75">
      <c r="I39" s="305"/>
    </row>
    <row r="40" ht="12.75">
      <c r="I40" s="305"/>
    </row>
    <row r="41" ht="12.75">
      <c r="I41" s="305"/>
    </row>
    <row r="42" ht="12.75">
      <c r="I42" s="305"/>
    </row>
    <row r="43" ht="12.75">
      <c r="I43" s="305"/>
    </row>
    <row r="44" ht="12.75">
      <c r="I44" s="305"/>
    </row>
    <row r="45" ht="12.75">
      <c r="I45" s="305"/>
    </row>
    <row r="46" ht="12.75">
      <c r="I46" s="305"/>
    </row>
    <row r="47" ht="12.75">
      <c r="I47" s="305"/>
    </row>
    <row r="48" ht="12.75">
      <c r="I48" s="305"/>
    </row>
    <row r="49" ht="12.75">
      <c r="I49" s="305"/>
    </row>
    <row r="50" ht="12.75">
      <c r="I50" s="305"/>
    </row>
    <row r="51" ht="12.75">
      <c r="I51" s="305"/>
    </row>
    <row r="52" ht="12.75">
      <c r="I52" s="305"/>
    </row>
    <row r="53" ht="12.75">
      <c r="I53" s="305"/>
    </row>
    <row r="54" ht="12.75">
      <c r="I54" s="305"/>
    </row>
    <row r="55" ht="12.75">
      <c r="I55" s="305"/>
    </row>
    <row r="56" ht="12.75">
      <c r="I56" s="305"/>
    </row>
    <row r="57" ht="12.75">
      <c r="I57" s="305"/>
    </row>
    <row r="58" ht="12.75">
      <c r="I58" s="305"/>
    </row>
    <row r="59" ht="12.75">
      <c r="I59" s="305"/>
    </row>
    <row r="60" ht="12.75">
      <c r="I60" s="305"/>
    </row>
    <row r="61" ht="12.75">
      <c r="I61" s="305"/>
    </row>
    <row r="62" ht="12.75">
      <c r="I62" s="305"/>
    </row>
    <row r="63" ht="12.75">
      <c r="I63" s="305"/>
    </row>
    <row r="64" ht="12.75">
      <c r="I64" s="305"/>
    </row>
    <row r="65" ht="12.75">
      <c r="I65" s="305"/>
    </row>
    <row r="66" ht="12.75">
      <c r="I66" s="305"/>
    </row>
    <row r="67" ht="12.75">
      <c r="I67" s="305"/>
    </row>
    <row r="68" ht="12.75">
      <c r="I68" s="305"/>
    </row>
    <row r="69" ht="12.75">
      <c r="I69" s="305"/>
    </row>
    <row r="70" ht="12.75">
      <c r="I70" s="305"/>
    </row>
    <row r="71" ht="12.75">
      <c r="I71" s="305"/>
    </row>
    <row r="72" ht="12.75">
      <c r="I72" s="305"/>
    </row>
    <row r="73" ht="12.75">
      <c r="I73" s="305"/>
    </row>
    <row r="74" ht="12.75">
      <c r="I74" s="305"/>
    </row>
    <row r="75" ht="12.75">
      <c r="I75" s="305"/>
    </row>
    <row r="76" ht="12.75">
      <c r="I76" s="305"/>
    </row>
    <row r="77" ht="12.75">
      <c r="I77" s="305"/>
    </row>
    <row r="78" ht="12.75">
      <c r="I78" s="305"/>
    </row>
    <row r="79" ht="12.75">
      <c r="I79" s="305"/>
    </row>
    <row r="80" ht="12.75">
      <c r="I80" s="305"/>
    </row>
    <row r="81" ht="12.75">
      <c r="I81" s="305"/>
    </row>
    <row r="82" ht="12.75">
      <c r="I82" s="305"/>
    </row>
    <row r="83" ht="12.75">
      <c r="I83" s="305"/>
    </row>
    <row r="84" ht="12.75">
      <c r="I84" s="305"/>
    </row>
    <row r="85" ht="12.75">
      <c r="I85" s="305"/>
    </row>
    <row r="86" ht="12.75">
      <c r="I86" s="305"/>
    </row>
    <row r="87" ht="12.75">
      <c r="I87" s="305"/>
    </row>
    <row r="88" ht="12.75">
      <c r="I88" s="305"/>
    </row>
    <row r="89" ht="12.75">
      <c r="I89" s="305"/>
    </row>
    <row r="90" ht="12.75">
      <c r="I90" s="305"/>
    </row>
    <row r="91" ht="12.75">
      <c r="I91" s="305"/>
    </row>
    <row r="92" ht="12.75">
      <c r="I92" s="305"/>
    </row>
    <row r="93" ht="12.75">
      <c r="I93" s="305"/>
    </row>
    <row r="94" ht="12.75">
      <c r="I94" s="305"/>
    </row>
    <row r="95" ht="12.75">
      <c r="I95" s="305"/>
    </row>
    <row r="96" ht="12.75">
      <c r="I96" s="305"/>
    </row>
    <row r="97" ht="12.75">
      <c r="I97" s="305"/>
    </row>
    <row r="98" ht="12.75">
      <c r="I98" s="305"/>
    </row>
    <row r="99" ht="12.75">
      <c r="I99" s="305"/>
    </row>
    <row r="100" ht="12.75">
      <c r="I100" s="305"/>
    </row>
    <row r="101" ht="12.75">
      <c r="I101" s="305"/>
    </row>
    <row r="102" ht="12.75">
      <c r="I102" s="305"/>
    </row>
    <row r="103" ht="12.75">
      <c r="I103" s="305"/>
    </row>
    <row r="104" ht="12.75">
      <c r="I104" s="305"/>
    </row>
    <row r="105" ht="12.75">
      <c r="I105" s="305"/>
    </row>
    <row r="106" ht="12.75">
      <c r="I106" s="305"/>
    </row>
    <row r="107" ht="12.75">
      <c r="I107" s="305"/>
    </row>
    <row r="108" ht="12.75">
      <c r="I108" s="305"/>
    </row>
    <row r="109" ht="12.75">
      <c r="I109" s="305"/>
    </row>
    <row r="110" ht="12.75">
      <c r="I110" s="305"/>
    </row>
    <row r="111" ht="12.75">
      <c r="I111" s="305"/>
    </row>
    <row r="112" ht="12.75">
      <c r="I112" s="305"/>
    </row>
    <row r="113" ht="12.75">
      <c r="I113" s="305"/>
    </row>
    <row r="114" ht="12.75">
      <c r="I114" s="305"/>
    </row>
    <row r="115" ht="12.75">
      <c r="I115" s="305"/>
    </row>
    <row r="116" ht="12.75">
      <c r="I116" s="305"/>
    </row>
    <row r="117" ht="12.75">
      <c r="I117" s="305"/>
    </row>
    <row r="118" ht="12.75">
      <c r="I118" s="305"/>
    </row>
    <row r="119" ht="12.75">
      <c r="I119" s="305"/>
    </row>
    <row r="120" ht="12.75">
      <c r="I120" s="305"/>
    </row>
    <row r="121" ht="12.75">
      <c r="I121" s="305"/>
    </row>
    <row r="122" ht="12.75">
      <c r="I122" s="305"/>
    </row>
    <row r="123" ht="12.75">
      <c r="I123" s="305"/>
    </row>
    <row r="124" ht="12.75">
      <c r="I124" s="305"/>
    </row>
    <row r="125" ht="12.75">
      <c r="I125" s="305"/>
    </row>
    <row r="126" ht="12.75">
      <c r="I126" s="305"/>
    </row>
    <row r="127" ht="12.75">
      <c r="I127" s="305"/>
    </row>
    <row r="128" ht="12.75">
      <c r="I128" s="305"/>
    </row>
    <row r="129" ht="12.75">
      <c r="I129" s="305"/>
    </row>
    <row r="130" ht="12.75">
      <c r="I130" s="305"/>
    </row>
    <row r="131" ht="12.75">
      <c r="I131" s="305"/>
    </row>
    <row r="132" ht="12.75">
      <c r="I132" s="305"/>
    </row>
    <row r="133" ht="12.75">
      <c r="I133" s="305"/>
    </row>
    <row r="134" ht="12.75">
      <c r="I134" s="305"/>
    </row>
    <row r="135" ht="12.75">
      <c r="I135" s="305"/>
    </row>
    <row r="136" ht="12.75">
      <c r="I136" s="305"/>
    </row>
    <row r="137" ht="12.75">
      <c r="I137" s="305"/>
    </row>
    <row r="138" ht="12.75">
      <c r="I138" s="305"/>
    </row>
    <row r="139" ht="12.75">
      <c r="I139" s="305"/>
    </row>
    <row r="140" ht="12.75">
      <c r="I140" s="305"/>
    </row>
    <row r="141" ht="12.75">
      <c r="I141" s="305"/>
    </row>
    <row r="142" ht="12.75">
      <c r="I142" s="305"/>
    </row>
    <row r="143" ht="12.75">
      <c r="I143" s="305"/>
    </row>
    <row r="144" ht="12.75">
      <c r="I144" s="305"/>
    </row>
    <row r="145" ht="12.75">
      <c r="I145" s="305"/>
    </row>
    <row r="146" ht="12.75">
      <c r="I146" s="305"/>
    </row>
    <row r="147" ht="12.75">
      <c r="I147" s="305"/>
    </row>
    <row r="148" ht="12.75">
      <c r="I148" s="305"/>
    </row>
    <row r="149" ht="12.75">
      <c r="I149" s="305"/>
    </row>
    <row r="150" ht="12.75">
      <c r="I150" s="305"/>
    </row>
    <row r="151" ht="12.75">
      <c r="I151" s="305"/>
    </row>
    <row r="152" ht="12.75">
      <c r="I152" s="305"/>
    </row>
    <row r="153" ht="12.75">
      <c r="I153" s="305"/>
    </row>
    <row r="154" ht="12.75">
      <c r="I154" s="305"/>
    </row>
    <row r="155" ht="12.75">
      <c r="I155" s="305"/>
    </row>
    <row r="156" ht="12.75">
      <c r="I156" s="305"/>
    </row>
    <row r="157" ht="12.75">
      <c r="I157" s="305"/>
    </row>
    <row r="158" ht="12.75">
      <c r="I158" s="305"/>
    </row>
    <row r="159" ht="12.75">
      <c r="I159" s="305"/>
    </row>
    <row r="160" ht="12.75">
      <c r="I160" s="305"/>
    </row>
    <row r="161" ht="12.75">
      <c r="I161" s="305"/>
    </row>
    <row r="162" ht="12.75">
      <c r="I162" s="305"/>
    </row>
    <row r="163" ht="12.75">
      <c r="I163" s="305"/>
    </row>
    <row r="164" ht="12.75">
      <c r="I164" s="305"/>
    </row>
    <row r="165" ht="12.75">
      <c r="I165" s="305"/>
    </row>
    <row r="166" ht="12.75">
      <c r="I166" s="305"/>
    </row>
    <row r="167" ht="12.75">
      <c r="I167" s="305"/>
    </row>
    <row r="168" ht="12.75">
      <c r="I168" s="305"/>
    </row>
    <row r="169" ht="12.75">
      <c r="I169" s="305"/>
    </row>
    <row r="170" ht="12.75">
      <c r="I170" s="305"/>
    </row>
    <row r="171" ht="12.75">
      <c r="I171" s="305"/>
    </row>
    <row r="172" ht="12.75">
      <c r="I172" s="305"/>
    </row>
    <row r="173" ht="12.75">
      <c r="I173" s="305"/>
    </row>
    <row r="174" ht="12.75">
      <c r="I174" s="305"/>
    </row>
    <row r="175" ht="12.75">
      <c r="I175" s="305"/>
    </row>
    <row r="176" ht="12.75">
      <c r="I176" s="305"/>
    </row>
    <row r="177" ht="12.75">
      <c r="I177" s="305"/>
    </row>
    <row r="178" ht="12.75">
      <c r="I178" s="305"/>
    </row>
    <row r="179" ht="12.75">
      <c r="I179" s="305"/>
    </row>
    <row r="180" ht="12.75">
      <c r="I180" s="305"/>
    </row>
    <row r="181" ht="12.75">
      <c r="I181" s="305"/>
    </row>
    <row r="182" ht="12.75">
      <c r="I182" s="305"/>
    </row>
    <row r="183" ht="12.75">
      <c r="I183" s="305"/>
    </row>
    <row r="184" ht="12.75">
      <c r="I184" s="305"/>
    </row>
    <row r="185" ht="12.75">
      <c r="I185" s="305"/>
    </row>
    <row r="186" ht="12.75">
      <c r="I186" s="305"/>
    </row>
    <row r="187" ht="12.75">
      <c r="I187" s="305"/>
    </row>
    <row r="188" ht="12.75">
      <c r="I188" s="305"/>
    </row>
    <row r="189" ht="12.75">
      <c r="I189" s="305"/>
    </row>
    <row r="190" ht="12.75">
      <c r="I190" s="305"/>
    </row>
    <row r="191" ht="12.75">
      <c r="I191" s="305"/>
    </row>
    <row r="192" ht="12.75">
      <c r="I192" s="305"/>
    </row>
    <row r="193" ht="12.75">
      <c r="I193" s="305"/>
    </row>
    <row r="194" ht="12.75">
      <c r="I194" s="305"/>
    </row>
    <row r="195" ht="12.75">
      <c r="I195" s="305"/>
    </row>
    <row r="196" ht="12.75">
      <c r="I196" s="305"/>
    </row>
    <row r="197" ht="12.75">
      <c r="I197" s="305"/>
    </row>
    <row r="198" ht="12.75">
      <c r="I198" s="305"/>
    </row>
    <row r="199" ht="12.75">
      <c r="I199" s="305"/>
    </row>
    <row r="200" ht="12.75">
      <c r="I200" s="305"/>
    </row>
    <row r="201" ht="12.75">
      <c r="I201" s="305"/>
    </row>
    <row r="202" ht="12.75">
      <c r="I202" s="305"/>
    </row>
    <row r="203" ht="12.75">
      <c r="I203" s="305"/>
    </row>
    <row r="204" ht="12.75">
      <c r="I204" s="305"/>
    </row>
    <row r="205" ht="12.75">
      <c r="I205" s="305"/>
    </row>
    <row r="206" ht="12.75">
      <c r="I206" s="305"/>
    </row>
    <row r="207" ht="12.75">
      <c r="I207" s="305"/>
    </row>
    <row r="208" ht="12.75">
      <c r="I208" s="305"/>
    </row>
    <row r="209" ht="12.75">
      <c r="I209" s="305"/>
    </row>
    <row r="210" ht="12.75">
      <c r="I210" s="305"/>
    </row>
    <row r="211" ht="12.75">
      <c r="I211" s="305"/>
    </row>
    <row r="212" ht="12.75">
      <c r="I212" s="305"/>
    </row>
    <row r="213" ht="12.75">
      <c r="I213" s="305"/>
    </row>
    <row r="214" ht="12.75">
      <c r="I214" s="305"/>
    </row>
    <row r="215" ht="12.75">
      <c r="I215" s="305"/>
    </row>
    <row r="216" ht="12.75">
      <c r="I216" s="305"/>
    </row>
    <row r="217" ht="12.75">
      <c r="I217" s="305"/>
    </row>
    <row r="218" ht="12.75">
      <c r="I218" s="305"/>
    </row>
    <row r="219" ht="12.75">
      <c r="I219" s="305"/>
    </row>
    <row r="220" ht="12.75">
      <c r="I220" s="305"/>
    </row>
    <row r="221" ht="12.75">
      <c r="I221" s="305"/>
    </row>
    <row r="222" ht="12.75">
      <c r="I222" s="305"/>
    </row>
    <row r="223" ht="12.75">
      <c r="I223" s="305"/>
    </row>
    <row r="224" ht="12.75">
      <c r="I224" s="305"/>
    </row>
    <row r="225" ht="12.75">
      <c r="I225" s="305"/>
    </row>
    <row r="226" ht="12.75">
      <c r="I226" s="305"/>
    </row>
    <row r="227" ht="12.75">
      <c r="I227" s="305"/>
    </row>
    <row r="228" ht="12.75">
      <c r="I228" s="305"/>
    </row>
    <row r="229" ht="12.75">
      <c r="I229" s="305"/>
    </row>
    <row r="230" ht="12.75">
      <c r="I230" s="305"/>
    </row>
    <row r="231" ht="12.75">
      <c r="I231" s="305"/>
    </row>
    <row r="232" ht="12.75">
      <c r="I232" s="305"/>
    </row>
    <row r="233" ht="12.75">
      <c r="I233" s="305"/>
    </row>
    <row r="234" ht="12.75">
      <c r="I234" s="305"/>
    </row>
    <row r="235" ht="12.75">
      <c r="I235" s="305"/>
    </row>
    <row r="236" ht="12.75">
      <c r="I236" s="305"/>
    </row>
    <row r="237" ht="12.75">
      <c r="I237" s="305"/>
    </row>
    <row r="238" ht="12.75">
      <c r="I238" s="305"/>
    </row>
    <row r="239" ht="12.75">
      <c r="I239" s="305"/>
    </row>
    <row r="240" ht="12.75">
      <c r="I240" s="305"/>
    </row>
    <row r="241" ht="12.75">
      <c r="I241" s="305"/>
    </row>
    <row r="242" ht="12.75">
      <c r="I242" s="305"/>
    </row>
    <row r="243" ht="12.75">
      <c r="I243" s="305"/>
    </row>
    <row r="244" ht="12.75">
      <c r="I244" s="305"/>
    </row>
    <row r="245" ht="12.75">
      <c r="I245" s="305"/>
    </row>
    <row r="246" ht="12.75">
      <c r="I246" s="305"/>
    </row>
    <row r="247" ht="12.75">
      <c r="I247" s="305"/>
    </row>
    <row r="248" ht="12.75">
      <c r="I248" s="305"/>
    </row>
    <row r="249" ht="12.75">
      <c r="I249" s="305"/>
    </row>
    <row r="250" ht="12.75">
      <c r="I250" s="305"/>
    </row>
    <row r="251" ht="12.75">
      <c r="I251" s="305"/>
    </row>
    <row r="252" ht="12.75">
      <c r="I252" s="305"/>
    </row>
    <row r="253" ht="12.75">
      <c r="I253" s="305"/>
    </row>
    <row r="254" ht="12.75">
      <c r="I254" s="305"/>
    </row>
    <row r="255" ht="12.75">
      <c r="I255" s="305"/>
    </row>
    <row r="256" ht="12.75">
      <c r="I256" s="305"/>
    </row>
    <row r="257" ht="12.75">
      <c r="I257" s="305"/>
    </row>
    <row r="258" ht="12.75">
      <c r="I258" s="305"/>
    </row>
    <row r="259" ht="12.75">
      <c r="I259" s="305"/>
    </row>
    <row r="260" ht="12.75">
      <c r="I260" s="305"/>
    </row>
    <row r="261" ht="12.75">
      <c r="I261" s="305"/>
    </row>
    <row r="262" ht="12.75">
      <c r="I262" s="305"/>
    </row>
    <row r="263" ht="12.75">
      <c r="I263" s="305"/>
    </row>
    <row r="264" ht="12.75">
      <c r="I264" s="305"/>
    </row>
    <row r="265" ht="12.75">
      <c r="I265" s="305"/>
    </row>
    <row r="266" ht="12.75">
      <c r="I266" s="305"/>
    </row>
    <row r="267" ht="12.75">
      <c r="I267" s="305"/>
    </row>
    <row r="268" ht="12.75">
      <c r="I268" s="305"/>
    </row>
    <row r="269" ht="12.75">
      <c r="I269" s="305"/>
    </row>
    <row r="270" ht="12.75">
      <c r="I270" s="305"/>
    </row>
    <row r="271" ht="12.75">
      <c r="I271" s="305"/>
    </row>
    <row r="272" ht="12.75">
      <c r="I272" s="305"/>
    </row>
    <row r="273" ht="12.75">
      <c r="I273" s="305"/>
    </row>
    <row r="274" ht="12.75">
      <c r="I274" s="305"/>
    </row>
    <row r="275" ht="12.75">
      <c r="I275" s="305"/>
    </row>
    <row r="276" ht="12.75">
      <c r="I276" s="305"/>
    </row>
    <row r="277" ht="12.75">
      <c r="I277" s="305"/>
    </row>
    <row r="278" ht="12.75">
      <c r="I278" s="305"/>
    </row>
    <row r="279" ht="12.75">
      <c r="I279" s="305"/>
    </row>
    <row r="280" ht="12.75">
      <c r="I280" s="305"/>
    </row>
    <row r="281" ht="12.75">
      <c r="I281" s="305"/>
    </row>
    <row r="282" ht="12.75">
      <c r="I282" s="305"/>
    </row>
    <row r="283" ht="12.75">
      <c r="I283" s="305"/>
    </row>
    <row r="284" ht="12.75">
      <c r="I284" s="305"/>
    </row>
    <row r="285" ht="12.75">
      <c r="I285" s="305"/>
    </row>
    <row r="286" ht="12.75">
      <c r="I286" s="305"/>
    </row>
    <row r="287" ht="12.75">
      <c r="I287" s="305"/>
    </row>
    <row r="288" ht="12.75">
      <c r="I288" s="305"/>
    </row>
    <row r="289" ht="12.75">
      <c r="I289" s="305"/>
    </row>
    <row r="290" ht="12.75">
      <c r="I290" s="305"/>
    </row>
    <row r="291" ht="12.75">
      <c r="I291" s="305"/>
    </row>
    <row r="292" ht="12.75">
      <c r="I292" s="305"/>
    </row>
    <row r="293" ht="12.75">
      <c r="I293" s="305"/>
    </row>
    <row r="294" ht="12.75">
      <c r="I294" s="305"/>
    </row>
    <row r="295" ht="12.75">
      <c r="I295" s="305"/>
    </row>
    <row r="296" ht="12.75">
      <c r="I296" s="305"/>
    </row>
    <row r="297" ht="12.75">
      <c r="I297" s="305"/>
    </row>
    <row r="298" ht="12.75">
      <c r="I298" s="305"/>
    </row>
    <row r="299" ht="12.75">
      <c r="I299" s="305"/>
    </row>
    <row r="300" ht="12.75">
      <c r="I300" s="305"/>
    </row>
    <row r="301" ht="12.75">
      <c r="I301" s="305"/>
    </row>
    <row r="302" ht="12.75">
      <c r="I302" s="305"/>
    </row>
    <row r="303" ht="12.75">
      <c r="I303" s="305"/>
    </row>
    <row r="304" ht="12.75">
      <c r="I304" s="305"/>
    </row>
    <row r="305" ht="12.75">
      <c r="I305" s="305"/>
    </row>
    <row r="306" ht="12.75">
      <c r="I306" s="305"/>
    </row>
    <row r="307" ht="12.75">
      <c r="I307" s="305"/>
    </row>
    <row r="308" ht="12.75">
      <c r="I308" s="305"/>
    </row>
    <row r="309" ht="12.75">
      <c r="I309" s="305"/>
    </row>
    <row r="310" ht="12.75">
      <c r="I310" s="305"/>
    </row>
    <row r="311" ht="12.75">
      <c r="I311" s="305"/>
    </row>
    <row r="312" ht="12.75">
      <c r="I312" s="305"/>
    </row>
    <row r="313" ht="12.75">
      <c r="I313" s="305"/>
    </row>
    <row r="314" ht="12.75">
      <c r="I314" s="305"/>
    </row>
    <row r="315" ht="12.75">
      <c r="I315" s="305"/>
    </row>
    <row r="316" ht="12.75">
      <c r="I316" s="305"/>
    </row>
    <row r="317" ht="12.75">
      <c r="I317" s="225"/>
    </row>
    <row r="318" ht="12.75">
      <c r="I318" s="225"/>
    </row>
    <row r="319" ht="12.75">
      <c r="I319" s="225"/>
    </row>
    <row r="320" ht="12.75">
      <c r="I320" s="225"/>
    </row>
    <row r="321" ht="12.75">
      <c r="I321" s="225"/>
    </row>
    <row r="322" ht="12.75">
      <c r="I322" s="225"/>
    </row>
    <row r="323" ht="12.75">
      <c r="I323" s="225"/>
    </row>
    <row r="324" ht="12.75">
      <c r="I324" s="225"/>
    </row>
    <row r="325" ht="12.75">
      <c r="I325" s="225"/>
    </row>
    <row r="326" ht="12.75">
      <c r="I326" s="225"/>
    </row>
    <row r="327" ht="12.75">
      <c r="I327" s="225"/>
    </row>
    <row r="328" ht="12.75">
      <c r="I328" s="225"/>
    </row>
    <row r="329" ht="12.75">
      <c r="I329" s="225"/>
    </row>
    <row r="330" ht="12.75">
      <c r="I330" s="225"/>
    </row>
    <row r="331" ht="12.75">
      <c r="I331" s="225"/>
    </row>
    <row r="332" ht="12.75">
      <c r="I332" s="225"/>
    </row>
    <row r="333" ht="12.75">
      <c r="I333" s="225"/>
    </row>
    <row r="334" ht="12.75">
      <c r="I334" s="225"/>
    </row>
    <row r="335" ht="12.75">
      <c r="I335" s="225"/>
    </row>
    <row r="336" ht="12.75">
      <c r="I336" s="225"/>
    </row>
    <row r="337" ht="12.75">
      <c r="I337" s="225"/>
    </row>
    <row r="338" ht="12.75">
      <c r="I338" s="225"/>
    </row>
    <row r="339" ht="12.75">
      <c r="I339" s="225"/>
    </row>
    <row r="340" ht="12.75">
      <c r="I340" s="225"/>
    </row>
    <row r="341" ht="12.75">
      <c r="I341" s="225"/>
    </row>
    <row r="342" ht="12.75">
      <c r="I342" s="225"/>
    </row>
    <row r="343" ht="12.75">
      <c r="I343" s="225"/>
    </row>
    <row r="344" ht="12.75">
      <c r="I344" s="225"/>
    </row>
    <row r="345" ht="12.75">
      <c r="I345" s="225"/>
    </row>
    <row r="346" ht="12.75">
      <c r="I346" s="225"/>
    </row>
    <row r="347" ht="12.75">
      <c r="I347" s="225"/>
    </row>
    <row r="348" ht="12.75">
      <c r="I348" s="225"/>
    </row>
    <row r="349" ht="12.75">
      <c r="I349" s="225"/>
    </row>
    <row r="350" ht="12.75">
      <c r="I350" s="225"/>
    </row>
    <row r="351" ht="12.75">
      <c r="I351" s="225"/>
    </row>
    <row r="352" ht="12.75">
      <c r="I352" s="225"/>
    </row>
    <row r="353" ht="12.75">
      <c r="I353" s="225"/>
    </row>
    <row r="354" ht="12.75">
      <c r="I354" s="225"/>
    </row>
    <row r="355" ht="12.75">
      <c r="I355" s="225"/>
    </row>
    <row r="356" ht="12.75">
      <c r="I356" s="225"/>
    </row>
    <row r="357" ht="12.75">
      <c r="I357" s="225"/>
    </row>
    <row r="358" ht="12.75">
      <c r="I358" s="225"/>
    </row>
    <row r="359" ht="12.75">
      <c r="I359" s="225"/>
    </row>
    <row r="360" ht="12.75">
      <c r="I360" s="225"/>
    </row>
    <row r="361" ht="12.75">
      <c r="I361" s="225"/>
    </row>
    <row r="362" ht="12.75">
      <c r="I362" s="225"/>
    </row>
    <row r="363" ht="12.75">
      <c r="I363" s="225"/>
    </row>
    <row r="364" ht="12.75">
      <c r="I364" s="225"/>
    </row>
    <row r="365" ht="12.75">
      <c r="I365" s="225"/>
    </row>
    <row r="366" ht="12.75">
      <c r="I366" s="225"/>
    </row>
    <row r="367" ht="12.75">
      <c r="I367" s="225"/>
    </row>
    <row r="368" ht="12.75">
      <c r="I368" s="225"/>
    </row>
    <row r="369" ht="12.75">
      <c r="I369" s="225"/>
    </row>
    <row r="370" ht="12.75">
      <c r="I370" s="225"/>
    </row>
    <row r="371" ht="12.75">
      <c r="I371" s="225"/>
    </row>
    <row r="372" ht="12.75">
      <c r="I372" s="225"/>
    </row>
    <row r="373" ht="12.75">
      <c r="I373" s="225"/>
    </row>
    <row r="374" ht="12.75">
      <c r="I374" s="225"/>
    </row>
    <row r="375" ht="12.75">
      <c r="I375" s="225"/>
    </row>
    <row r="376" ht="12.75">
      <c r="I376" s="225"/>
    </row>
    <row r="377" ht="12.75">
      <c r="I377" s="225"/>
    </row>
    <row r="378" ht="12.75">
      <c r="I378" s="225"/>
    </row>
    <row r="379" ht="12.75">
      <c r="I379" s="225"/>
    </row>
    <row r="380" ht="12.75">
      <c r="I380" s="225"/>
    </row>
    <row r="381" ht="12.75">
      <c r="I381" s="225"/>
    </row>
    <row r="382" ht="12.75">
      <c r="I382" s="225"/>
    </row>
    <row r="383" ht="12.75">
      <c r="I383" s="225"/>
    </row>
    <row r="384" ht="12.75">
      <c r="I384" s="225"/>
    </row>
    <row r="385" ht="12.75">
      <c r="I385" s="225"/>
    </row>
    <row r="386" ht="12.75">
      <c r="I386" s="225"/>
    </row>
    <row r="387" ht="12.75">
      <c r="I387" s="225"/>
    </row>
    <row r="388" ht="12.75">
      <c r="I388" s="225"/>
    </row>
    <row r="389" ht="12.75">
      <c r="I389" s="225"/>
    </row>
    <row r="390" ht="12.75">
      <c r="I390" s="225"/>
    </row>
    <row r="391" ht="12.75">
      <c r="I391" s="225"/>
    </row>
    <row r="392" ht="12.75">
      <c r="I392" s="225"/>
    </row>
    <row r="393" ht="12.75">
      <c r="I393" s="225"/>
    </row>
    <row r="394" ht="12.75">
      <c r="I394" s="225"/>
    </row>
    <row r="395" ht="12.75">
      <c r="I395" s="225"/>
    </row>
    <row r="396" ht="12.75">
      <c r="I396" s="225"/>
    </row>
    <row r="397" ht="12.75">
      <c r="I397" s="225"/>
    </row>
    <row r="398" ht="12.75">
      <c r="I398" s="225"/>
    </row>
    <row r="399" ht="12.75">
      <c r="I399" s="225"/>
    </row>
    <row r="400" ht="12.75">
      <c r="I400" s="225"/>
    </row>
    <row r="401" ht="12.75">
      <c r="I401" s="225"/>
    </row>
    <row r="402" ht="12.75">
      <c r="I402" s="225"/>
    </row>
    <row r="403" ht="12.75">
      <c r="I403" s="225"/>
    </row>
    <row r="404" ht="12.75">
      <c r="I404" s="225"/>
    </row>
    <row r="405" ht="12.75">
      <c r="I405" s="225"/>
    </row>
    <row r="406" ht="12.75">
      <c r="I406" s="225"/>
    </row>
    <row r="407" ht="12.75">
      <c r="I407" s="225"/>
    </row>
    <row r="408" ht="12.75">
      <c r="I408" s="225"/>
    </row>
    <row r="409" ht="12.75">
      <c r="I409" s="225"/>
    </row>
    <row r="410" ht="12.75">
      <c r="I410" s="225"/>
    </row>
    <row r="411" ht="12.75">
      <c r="I411" s="225"/>
    </row>
    <row r="412" ht="12.75">
      <c r="I412" s="225"/>
    </row>
    <row r="413" ht="12.75">
      <c r="I413" s="225"/>
    </row>
    <row r="414" ht="12.75">
      <c r="I414" s="225"/>
    </row>
    <row r="415" ht="12.75">
      <c r="I415" s="225"/>
    </row>
    <row r="416" ht="12.75">
      <c r="I416" s="225"/>
    </row>
    <row r="417" ht="12.75">
      <c r="I417" s="225"/>
    </row>
    <row r="418" ht="12.75">
      <c r="I418" s="225"/>
    </row>
    <row r="419" ht="12.75">
      <c r="I419" s="225"/>
    </row>
    <row r="420" ht="12.75">
      <c r="I420" s="225"/>
    </row>
    <row r="421" ht="12.75">
      <c r="I421" s="225"/>
    </row>
    <row r="422" ht="12.75">
      <c r="I422" s="225"/>
    </row>
    <row r="423" ht="12.75">
      <c r="I423" s="225"/>
    </row>
    <row r="424" ht="12.75">
      <c r="I424" s="225"/>
    </row>
    <row r="425" ht="12.75">
      <c r="I425" s="225"/>
    </row>
    <row r="426" ht="12.75">
      <c r="I426" s="225"/>
    </row>
    <row r="427" ht="12.75">
      <c r="I427" s="225"/>
    </row>
    <row r="428" ht="12.75">
      <c r="I428" s="225"/>
    </row>
    <row r="429" ht="12.75">
      <c r="I429" s="225"/>
    </row>
    <row r="430" ht="12.75">
      <c r="I430" s="225"/>
    </row>
    <row r="431" ht="12.75">
      <c r="I431" s="225"/>
    </row>
    <row r="432" ht="12.75">
      <c r="I432" s="225"/>
    </row>
    <row r="433" ht="12.75">
      <c r="I433" s="225"/>
    </row>
    <row r="434" ht="12.75">
      <c r="I434" s="225"/>
    </row>
    <row r="435" ht="12.75">
      <c r="I435" s="225"/>
    </row>
    <row r="436" ht="12.75">
      <c r="I436" s="225"/>
    </row>
    <row r="437" ht="12.75">
      <c r="I437" s="225"/>
    </row>
    <row r="438" ht="12.75">
      <c r="I438" s="225"/>
    </row>
    <row r="439" ht="12.75">
      <c r="I439" s="225"/>
    </row>
    <row r="440" ht="12.75">
      <c r="I440" s="225"/>
    </row>
    <row r="441" ht="12.75">
      <c r="I441" s="225"/>
    </row>
    <row r="442" ht="12.75">
      <c r="I442" s="225"/>
    </row>
    <row r="443" ht="12.75">
      <c r="I443" s="225"/>
    </row>
    <row r="444" ht="12.75">
      <c r="I444" s="225"/>
    </row>
    <row r="445" ht="12.75">
      <c r="I445" s="225"/>
    </row>
    <row r="446" ht="12.75">
      <c r="I446" s="225"/>
    </row>
    <row r="447" ht="12.75">
      <c r="I447" s="225"/>
    </row>
    <row r="448" ht="12.75">
      <c r="I448" s="225"/>
    </row>
    <row r="449" ht="12.75">
      <c r="I449" s="225"/>
    </row>
    <row r="450" ht="12.75">
      <c r="I450" s="225"/>
    </row>
    <row r="451" ht="12.75">
      <c r="I451" s="225"/>
    </row>
    <row r="452" ht="12.75">
      <c r="I452" s="225"/>
    </row>
    <row r="453" ht="12.75">
      <c r="I453" s="225"/>
    </row>
    <row r="454" ht="12.75">
      <c r="I454" s="225"/>
    </row>
    <row r="455" ht="12.75">
      <c r="I455" s="225"/>
    </row>
    <row r="456" ht="12.75">
      <c r="I456" s="225"/>
    </row>
    <row r="457" ht="12.75">
      <c r="I457" s="225"/>
    </row>
    <row r="458" ht="12.75">
      <c r="I458" s="225"/>
    </row>
    <row r="459" ht="12.75">
      <c r="I459" s="225"/>
    </row>
    <row r="460" ht="12.75">
      <c r="I460" s="225"/>
    </row>
    <row r="461" ht="12.75">
      <c r="I461" s="225"/>
    </row>
    <row r="462" ht="12.75">
      <c r="I462" s="225"/>
    </row>
    <row r="463" ht="12.75">
      <c r="I463" s="225"/>
    </row>
    <row r="464" ht="12.75">
      <c r="I464" s="225"/>
    </row>
    <row r="465" ht="12.75">
      <c r="I465" s="225"/>
    </row>
    <row r="466" ht="12.75">
      <c r="I466" s="225"/>
    </row>
    <row r="467" ht="12.75">
      <c r="I467" s="225"/>
    </row>
    <row r="468" ht="12.75">
      <c r="I468" s="225"/>
    </row>
    <row r="469" ht="12.75">
      <c r="I469" s="225"/>
    </row>
    <row r="470" ht="12.75">
      <c r="I470" s="225"/>
    </row>
    <row r="471" ht="12.75">
      <c r="I471" s="225"/>
    </row>
    <row r="472" ht="12.75">
      <c r="I472" s="225"/>
    </row>
    <row r="473" ht="12.75">
      <c r="I473" s="225"/>
    </row>
    <row r="474" ht="12.75">
      <c r="I474" s="225"/>
    </row>
    <row r="475" ht="12.75">
      <c r="I475" s="225"/>
    </row>
    <row r="476" ht="12.75">
      <c r="I476" s="225"/>
    </row>
    <row r="477" ht="12.75">
      <c r="I477" s="225"/>
    </row>
    <row r="478" ht="12.75">
      <c r="I478" s="225"/>
    </row>
    <row r="479" ht="12.75">
      <c r="I479" s="225"/>
    </row>
    <row r="480" ht="12.75">
      <c r="I480" s="225"/>
    </row>
    <row r="481" ht="12.75">
      <c r="I481" s="225"/>
    </row>
    <row r="482" ht="12.75">
      <c r="I482" s="225"/>
    </row>
    <row r="483" ht="12.75">
      <c r="I483" s="225"/>
    </row>
    <row r="484" ht="12.75">
      <c r="I484" s="225"/>
    </row>
    <row r="485" ht="12.75">
      <c r="I485" s="225"/>
    </row>
    <row r="486" ht="12.75">
      <c r="I486" s="225"/>
    </row>
    <row r="487" ht="12.75">
      <c r="I487" s="225"/>
    </row>
    <row r="488" ht="12.75">
      <c r="I488" s="225"/>
    </row>
    <row r="489" ht="12.75">
      <c r="I489" s="225"/>
    </row>
    <row r="490" ht="12.75">
      <c r="I490" s="225"/>
    </row>
    <row r="491" ht="12.75">
      <c r="I491" s="225"/>
    </row>
    <row r="492" ht="12.75">
      <c r="I492" s="225"/>
    </row>
    <row r="493" ht="12.75">
      <c r="I493" s="225"/>
    </row>
    <row r="494" ht="12.75">
      <c r="I494" s="225"/>
    </row>
    <row r="495" ht="12.75">
      <c r="I495" s="225"/>
    </row>
    <row r="496" ht="12.75">
      <c r="I496" s="225"/>
    </row>
    <row r="497" ht="12.75">
      <c r="I497" s="225"/>
    </row>
    <row r="498" ht="12.75">
      <c r="I498" s="225"/>
    </row>
    <row r="499" ht="12.75">
      <c r="I499" s="225"/>
    </row>
    <row r="500" ht="12.75">
      <c r="I500" s="225"/>
    </row>
    <row r="501" ht="12.75">
      <c r="I501" s="225"/>
    </row>
    <row r="502" ht="12.75">
      <c r="I502" s="225"/>
    </row>
    <row r="503" ht="12.75">
      <c r="I503" s="225"/>
    </row>
    <row r="504" ht="12.75">
      <c r="I504" s="225"/>
    </row>
    <row r="505" ht="12.75">
      <c r="I505" s="225"/>
    </row>
    <row r="506" ht="12.75">
      <c r="I506" s="225"/>
    </row>
    <row r="507" ht="12.75">
      <c r="I507" s="225"/>
    </row>
    <row r="508" ht="12.75">
      <c r="I508" s="225"/>
    </row>
    <row r="509" ht="12.75">
      <c r="I509" s="225"/>
    </row>
    <row r="510" ht="12.75">
      <c r="I510" s="225"/>
    </row>
    <row r="511" ht="12.75">
      <c r="I511" s="225"/>
    </row>
    <row r="512" ht="12.75">
      <c r="I512" s="225"/>
    </row>
    <row r="513" ht="12.75">
      <c r="I513" s="225"/>
    </row>
    <row r="514" ht="12.75">
      <c r="I514" s="225"/>
    </row>
    <row r="515" ht="12.75">
      <c r="I515" s="225"/>
    </row>
    <row r="516" ht="12.75">
      <c r="I516" s="225"/>
    </row>
    <row r="517" ht="12.75">
      <c r="I517" s="225"/>
    </row>
    <row r="518" ht="12.75">
      <c r="I518" s="225"/>
    </row>
    <row r="519" ht="12.75">
      <c r="I519" s="225"/>
    </row>
    <row r="520" ht="12.75">
      <c r="I520" s="225"/>
    </row>
    <row r="521" ht="12.75">
      <c r="I521" s="225"/>
    </row>
    <row r="522" ht="12.75">
      <c r="I522" s="225"/>
    </row>
    <row r="523" ht="12.75">
      <c r="I523" s="225"/>
    </row>
    <row r="524" ht="12.75">
      <c r="I524" s="225"/>
    </row>
    <row r="525" ht="12.75">
      <c r="I525" s="225"/>
    </row>
    <row r="526" ht="12.75">
      <c r="I526" s="225"/>
    </row>
    <row r="527" ht="12.75">
      <c r="I527" s="225"/>
    </row>
    <row r="528" ht="12.75">
      <c r="I528" s="225"/>
    </row>
    <row r="529" ht="12.75">
      <c r="I529" s="225"/>
    </row>
    <row r="530" ht="12.75">
      <c r="I530" s="225"/>
    </row>
    <row r="531" ht="12.75">
      <c r="I531" s="225"/>
    </row>
    <row r="532" ht="12.75">
      <c r="I532" s="225"/>
    </row>
    <row r="533" ht="12.75">
      <c r="I533" s="225"/>
    </row>
    <row r="534" ht="12.75">
      <c r="I534" s="225"/>
    </row>
    <row r="535" ht="12.75">
      <c r="I535" s="225"/>
    </row>
    <row r="536" ht="12.75">
      <c r="I536" s="225"/>
    </row>
    <row r="537" ht="12.75">
      <c r="I537" s="225"/>
    </row>
    <row r="538" ht="12.75">
      <c r="I538" s="225"/>
    </row>
    <row r="539" ht="12.75">
      <c r="I539" s="225"/>
    </row>
    <row r="540" ht="12.75">
      <c r="I540" s="225"/>
    </row>
    <row r="541" ht="12.75">
      <c r="I541" s="225"/>
    </row>
    <row r="542" ht="12.75">
      <c r="I542" s="225"/>
    </row>
    <row r="543" ht="12.75">
      <c r="I543" s="225"/>
    </row>
    <row r="544" ht="12.75">
      <c r="I544" s="225"/>
    </row>
    <row r="545" ht="12.75">
      <c r="I545" s="225"/>
    </row>
    <row r="546" ht="12.75">
      <c r="I546" s="225"/>
    </row>
    <row r="547" ht="12.75">
      <c r="I547" s="225"/>
    </row>
    <row r="548" ht="12.75">
      <c r="I548" s="225"/>
    </row>
    <row r="549" ht="12.75">
      <c r="I549" s="225"/>
    </row>
    <row r="550" ht="12.75">
      <c r="I550" s="225"/>
    </row>
    <row r="551" ht="12.75">
      <c r="I551" s="225"/>
    </row>
    <row r="552" ht="12.75">
      <c r="I552" s="225"/>
    </row>
    <row r="553" ht="12.75">
      <c r="I553" s="225"/>
    </row>
    <row r="554" ht="12.75">
      <c r="I554" s="225"/>
    </row>
    <row r="555" ht="12.75">
      <c r="I555" s="225"/>
    </row>
    <row r="556" ht="12.75">
      <c r="I556" s="225"/>
    </row>
    <row r="557" ht="12.75">
      <c r="I557" s="225"/>
    </row>
    <row r="558" ht="12.75">
      <c r="I558" s="225"/>
    </row>
    <row r="559" ht="12.75">
      <c r="I559" s="225"/>
    </row>
    <row r="560" ht="12.75">
      <c r="I560" s="225"/>
    </row>
    <row r="561" ht="12.75">
      <c r="I561" s="225"/>
    </row>
    <row r="562" ht="12.75">
      <c r="I562" s="225"/>
    </row>
    <row r="563" ht="12.75">
      <c r="I563" s="225"/>
    </row>
    <row r="564" ht="12.75">
      <c r="I564" s="225"/>
    </row>
    <row r="565" ht="12.75">
      <c r="I565" s="225"/>
    </row>
    <row r="566" ht="12.75">
      <c r="I566" s="225"/>
    </row>
    <row r="567" ht="12.75">
      <c r="I567" s="225"/>
    </row>
    <row r="568" ht="12.75">
      <c r="I568" s="225"/>
    </row>
    <row r="569" ht="12.75">
      <c r="I569" s="225"/>
    </row>
    <row r="570" ht="12.75">
      <c r="I570" s="225"/>
    </row>
    <row r="571" ht="12.75">
      <c r="I571" s="225"/>
    </row>
    <row r="572" ht="12.75">
      <c r="I572" s="225"/>
    </row>
    <row r="573" ht="12.75">
      <c r="I573" s="225"/>
    </row>
    <row r="574" ht="12.75">
      <c r="I574" s="225"/>
    </row>
    <row r="575" ht="12.75">
      <c r="I575" s="225"/>
    </row>
    <row r="576" ht="12.75">
      <c r="I576" s="225"/>
    </row>
    <row r="577" ht="12.75">
      <c r="I577" s="225"/>
    </row>
    <row r="578" ht="12.75">
      <c r="I578" s="225"/>
    </row>
    <row r="579" ht="12.75">
      <c r="I579" s="225"/>
    </row>
    <row r="580" ht="12.75">
      <c r="I580" s="225"/>
    </row>
    <row r="581" ht="12.75">
      <c r="I581" s="225"/>
    </row>
    <row r="582" ht="12.75">
      <c r="I582" s="225"/>
    </row>
    <row r="583" ht="12.75">
      <c r="I583" s="225"/>
    </row>
    <row r="584" ht="12.75">
      <c r="I584" s="225"/>
    </row>
    <row r="585" ht="12.75">
      <c r="I585" s="225"/>
    </row>
    <row r="586" ht="12.75">
      <c r="I586" s="225"/>
    </row>
    <row r="587" ht="12.75">
      <c r="I587" s="225"/>
    </row>
    <row r="588" ht="12.75">
      <c r="I588" s="225"/>
    </row>
    <row r="589" ht="12.75">
      <c r="I589" s="225"/>
    </row>
    <row r="590" ht="12.75">
      <c r="I590" s="225"/>
    </row>
    <row r="591" ht="12.75">
      <c r="I591" s="225"/>
    </row>
    <row r="592" ht="12.75">
      <c r="I592" s="225"/>
    </row>
    <row r="593" ht="12.75">
      <c r="I593" s="225"/>
    </row>
    <row r="594" ht="12.75">
      <c r="I594" s="225"/>
    </row>
    <row r="595" ht="12.75">
      <c r="I595" s="225"/>
    </row>
    <row r="596" ht="12.75">
      <c r="I596" s="225"/>
    </row>
    <row r="597" ht="12.75">
      <c r="I597" s="225"/>
    </row>
    <row r="598" ht="12.75">
      <c r="I598" s="225"/>
    </row>
    <row r="599" ht="12.75">
      <c r="I599" s="225"/>
    </row>
    <row r="600" ht="12.75">
      <c r="I600" s="225"/>
    </row>
    <row r="601" ht="12.75">
      <c r="I601" s="225"/>
    </row>
    <row r="602" ht="12.75">
      <c r="I602" s="225"/>
    </row>
    <row r="603" ht="12.75">
      <c r="I603" s="225"/>
    </row>
    <row r="604" ht="12.75">
      <c r="I604" s="225"/>
    </row>
    <row r="605" ht="12.75">
      <c r="I605" s="225"/>
    </row>
    <row r="606" ht="12.75">
      <c r="I606" s="225"/>
    </row>
    <row r="607" ht="12.75">
      <c r="I607" s="225"/>
    </row>
    <row r="608" ht="12.75">
      <c r="I608" s="225"/>
    </row>
    <row r="609" ht="12.75">
      <c r="I609" s="225"/>
    </row>
    <row r="610" ht="12.75">
      <c r="I610" s="225"/>
    </row>
    <row r="611" ht="12.75">
      <c r="I611" s="225"/>
    </row>
    <row r="612" ht="12.75">
      <c r="I612" s="225"/>
    </row>
    <row r="613" ht="12.75">
      <c r="I613" s="225"/>
    </row>
    <row r="614" ht="12.75">
      <c r="I614" s="225"/>
    </row>
    <row r="615" ht="12.75">
      <c r="I615" s="225"/>
    </row>
    <row r="616" ht="12.75">
      <c r="I616" s="225"/>
    </row>
    <row r="617" ht="12.75">
      <c r="I617" s="225"/>
    </row>
    <row r="618" ht="12.75">
      <c r="I618" s="225"/>
    </row>
    <row r="619" ht="12.75">
      <c r="I619" s="225"/>
    </row>
    <row r="620" ht="12.75">
      <c r="I620" s="225"/>
    </row>
    <row r="621" ht="12.75">
      <c r="I621" s="225"/>
    </row>
    <row r="622" ht="12.75">
      <c r="I622" s="225"/>
    </row>
    <row r="623" ht="12.75">
      <c r="I623" s="225"/>
    </row>
    <row r="624" ht="12.75">
      <c r="I624" s="225"/>
    </row>
    <row r="625" ht="12.75">
      <c r="I625" s="225"/>
    </row>
    <row r="626" ht="12.75">
      <c r="I626" s="225"/>
    </row>
    <row r="627" ht="12.75">
      <c r="I627" s="225"/>
    </row>
    <row r="628" ht="12.75">
      <c r="I628" s="225"/>
    </row>
    <row r="629" ht="12.75">
      <c r="I629" s="225"/>
    </row>
    <row r="630" ht="12.75">
      <c r="I630" s="225"/>
    </row>
    <row r="631" ht="12.75">
      <c r="I631" s="225"/>
    </row>
    <row r="632" ht="12.75">
      <c r="I632" s="225"/>
    </row>
    <row r="633" ht="12.75">
      <c r="I633" s="225"/>
    </row>
    <row r="634" ht="12.75">
      <c r="I634" s="225"/>
    </row>
    <row r="635" ht="12.75">
      <c r="I635" s="225"/>
    </row>
    <row r="636" ht="12.75">
      <c r="I636" s="225"/>
    </row>
    <row r="637" ht="12.75">
      <c r="I637" s="225"/>
    </row>
    <row r="638" ht="12.75">
      <c r="I638" s="225"/>
    </row>
    <row r="639" ht="12.75">
      <c r="I639" s="225"/>
    </row>
    <row r="640" ht="12.75">
      <c r="I640" s="225"/>
    </row>
    <row r="641" ht="12.75">
      <c r="I641" s="225"/>
    </row>
    <row r="642" ht="12.75">
      <c r="I642" s="225"/>
    </row>
    <row r="643" ht="12.75">
      <c r="I643" s="225"/>
    </row>
    <row r="644" ht="12.75">
      <c r="I644" s="225"/>
    </row>
    <row r="645" ht="12.75">
      <c r="I645" s="225"/>
    </row>
    <row r="646" ht="12.75">
      <c r="I646" s="225"/>
    </row>
    <row r="647" ht="12.75">
      <c r="I647" s="225"/>
    </row>
    <row r="648" ht="12.75">
      <c r="I648" s="225"/>
    </row>
    <row r="649" ht="12.75">
      <c r="I649" s="225"/>
    </row>
    <row r="650" ht="12.75">
      <c r="I650" s="225"/>
    </row>
    <row r="651" ht="12.75">
      <c r="I651" s="225"/>
    </row>
    <row r="652" ht="12.75">
      <c r="I652" s="225"/>
    </row>
    <row r="653" ht="12.75">
      <c r="I653" s="225"/>
    </row>
    <row r="654" ht="12.75">
      <c r="I654" s="225"/>
    </row>
    <row r="655" ht="12.75">
      <c r="I655" s="225"/>
    </row>
    <row r="656" ht="12.75">
      <c r="I656" s="225"/>
    </row>
    <row r="657" ht="12.75">
      <c r="I657" s="225"/>
    </row>
    <row r="658" ht="12.75">
      <c r="I658" s="225"/>
    </row>
    <row r="659" ht="12.75">
      <c r="I659" s="225"/>
    </row>
    <row r="660" ht="12.75">
      <c r="I660" s="225"/>
    </row>
    <row r="661" ht="12.75">
      <c r="I661" s="225"/>
    </row>
    <row r="662" ht="12.75">
      <c r="I662" s="225"/>
    </row>
    <row r="663" ht="12.75">
      <c r="I663" s="225"/>
    </row>
    <row r="664" ht="12.75">
      <c r="I664" s="225"/>
    </row>
    <row r="665" ht="12.75">
      <c r="I665" s="225"/>
    </row>
    <row r="666" ht="12.75">
      <c r="I666" s="225"/>
    </row>
    <row r="667" ht="12.75">
      <c r="I667" s="225"/>
    </row>
    <row r="668" ht="12.75">
      <c r="I668" s="225"/>
    </row>
    <row r="669" ht="12.75">
      <c r="I669" s="225"/>
    </row>
    <row r="670" ht="12.75">
      <c r="I670" s="225"/>
    </row>
    <row r="671" ht="12.75">
      <c r="I671" s="225"/>
    </row>
    <row r="672" ht="12.75">
      <c r="I672" s="225"/>
    </row>
    <row r="673" ht="12.75">
      <c r="I673" s="225"/>
    </row>
    <row r="674" ht="12.75">
      <c r="I674" s="225"/>
    </row>
    <row r="675" ht="12.75">
      <c r="I675" s="225"/>
    </row>
    <row r="676" ht="12.75">
      <c r="I676" s="225"/>
    </row>
    <row r="677" ht="12.75">
      <c r="I677" s="225"/>
    </row>
    <row r="678" ht="12.75">
      <c r="I678" s="225"/>
    </row>
    <row r="679" ht="12.75">
      <c r="I679" s="225"/>
    </row>
    <row r="680" ht="12.75">
      <c r="I680" s="225"/>
    </row>
    <row r="681" ht="12.75">
      <c r="I681" s="225"/>
    </row>
    <row r="682" ht="12.75">
      <c r="I682" s="225"/>
    </row>
    <row r="683" ht="12.75">
      <c r="I683" s="225"/>
    </row>
    <row r="684" ht="12.75">
      <c r="I684" s="225"/>
    </row>
    <row r="685" ht="12.75">
      <c r="I685" s="225"/>
    </row>
    <row r="686" ht="12.75">
      <c r="I686" s="225"/>
    </row>
    <row r="687" ht="12.75">
      <c r="I687" s="225"/>
    </row>
    <row r="688" ht="12.75">
      <c r="I688" s="225"/>
    </row>
    <row r="689" ht="12.75">
      <c r="I689" s="225"/>
    </row>
    <row r="690" ht="12.75">
      <c r="I690" s="225"/>
    </row>
    <row r="691" ht="12.75">
      <c r="I691" s="225"/>
    </row>
    <row r="692" ht="12.75">
      <c r="I692" s="225"/>
    </row>
    <row r="693" ht="12.75">
      <c r="I693" s="225"/>
    </row>
    <row r="694" ht="12.75">
      <c r="I694" s="225"/>
    </row>
    <row r="695" ht="12.75">
      <c r="I695" s="225"/>
    </row>
    <row r="696" ht="12.75">
      <c r="I696" s="225"/>
    </row>
    <row r="697" ht="12.75">
      <c r="I697" s="225"/>
    </row>
    <row r="698" ht="12.75">
      <c r="I698" s="225"/>
    </row>
    <row r="699" ht="12.75">
      <c r="I699" s="225"/>
    </row>
    <row r="700" ht="12.75">
      <c r="I700" s="225"/>
    </row>
    <row r="701" ht="12.75">
      <c r="I701" s="225"/>
    </row>
    <row r="702" ht="12.75">
      <c r="I702" s="225"/>
    </row>
    <row r="703" ht="12.75">
      <c r="I703" s="225"/>
    </row>
    <row r="704" ht="12.75">
      <c r="I704" s="225"/>
    </row>
    <row r="705" ht="12.75">
      <c r="I705" s="225"/>
    </row>
    <row r="706" ht="12.75">
      <c r="I706" s="225"/>
    </row>
    <row r="707" ht="12.75">
      <c r="I707" s="225"/>
    </row>
    <row r="708" ht="12.75">
      <c r="I708" s="225"/>
    </row>
    <row r="709" ht="12.75">
      <c r="I709" s="225"/>
    </row>
    <row r="710" ht="12.75">
      <c r="I710" s="225"/>
    </row>
    <row r="711" ht="12.75">
      <c r="I711" s="225"/>
    </row>
    <row r="712" ht="12.75">
      <c r="I712" s="225"/>
    </row>
    <row r="713" ht="12.75">
      <c r="I713" s="225"/>
    </row>
    <row r="714" ht="12.75">
      <c r="I714" s="225"/>
    </row>
    <row r="715" ht="12.75">
      <c r="I715" s="225"/>
    </row>
    <row r="716" ht="12.75">
      <c r="I716" s="225"/>
    </row>
    <row r="717" ht="12.75">
      <c r="I717" s="225"/>
    </row>
    <row r="718" ht="12.75">
      <c r="I718" s="225"/>
    </row>
    <row r="719" ht="12.75">
      <c r="I719" s="225"/>
    </row>
    <row r="720" ht="12.75">
      <c r="I720" s="225"/>
    </row>
    <row r="721" ht="12.75">
      <c r="I721" s="225"/>
    </row>
    <row r="722" ht="12.75">
      <c r="I722" s="225"/>
    </row>
    <row r="723" ht="12.75">
      <c r="I723" s="225"/>
    </row>
    <row r="724" ht="12.75">
      <c r="I724" s="225"/>
    </row>
    <row r="725" ht="12.75">
      <c r="I725" s="225"/>
    </row>
    <row r="726" ht="12.75">
      <c r="I726" s="225"/>
    </row>
    <row r="727" ht="12.75">
      <c r="I727" s="225"/>
    </row>
    <row r="728" ht="12.75">
      <c r="I728" s="225"/>
    </row>
    <row r="729" ht="12.75">
      <c r="I729" s="225"/>
    </row>
    <row r="730" ht="12.75">
      <c r="I730" s="225"/>
    </row>
    <row r="731" ht="12.75">
      <c r="I731" s="225"/>
    </row>
    <row r="732" ht="12.75">
      <c r="I732" s="225"/>
    </row>
    <row r="733" ht="12.75">
      <c r="I733" s="225"/>
    </row>
    <row r="734" ht="12.75">
      <c r="I734" s="225"/>
    </row>
    <row r="735" ht="12.75">
      <c r="I735" s="225"/>
    </row>
    <row r="736" ht="12.75">
      <c r="I736" s="225"/>
    </row>
    <row r="737" ht="12.75">
      <c r="I737" s="225"/>
    </row>
    <row r="738" ht="12.75">
      <c r="I738" s="225"/>
    </row>
    <row r="739" ht="12.75">
      <c r="I739" s="225"/>
    </row>
    <row r="740" ht="12.75">
      <c r="I740" s="225"/>
    </row>
    <row r="741" ht="12.75">
      <c r="I741" s="225"/>
    </row>
    <row r="742" ht="12.75">
      <c r="I742" s="225"/>
    </row>
    <row r="743" ht="12.75">
      <c r="I743" s="225"/>
    </row>
    <row r="744" ht="12.75">
      <c r="I744" s="225"/>
    </row>
    <row r="745" ht="12.75">
      <c r="I745" s="225"/>
    </row>
    <row r="746" ht="12.75">
      <c r="I746" s="225"/>
    </row>
    <row r="747" ht="12.75">
      <c r="I747" s="225"/>
    </row>
    <row r="748" ht="12.75">
      <c r="I748" s="225"/>
    </row>
    <row r="749" ht="12.75">
      <c r="I749" s="225"/>
    </row>
    <row r="750" ht="12.75">
      <c r="I750" s="225"/>
    </row>
    <row r="751" ht="12.75">
      <c r="I751" s="225"/>
    </row>
    <row r="752" ht="12.75">
      <c r="I752" s="225"/>
    </row>
    <row r="753" ht="12.75">
      <c r="I753" s="225"/>
    </row>
    <row r="754" ht="12.75">
      <c r="I754" s="225"/>
    </row>
    <row r="755" ht="12.75">
      <c r="I755" s="225"/>
    </row>
    <row r="756" ht="12.75">
      <c r="I756" s="225"/>
    </row>
    <row r="757" ht="12.75">
      <c r="I757" s="225"/>
    </row>
    <row r="758" ht="12.75">
      <c r="I758" s="225"/>
    </row>
    <row r="759" ht="12.75">
      <c r="I759" s="22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6.421875" style="174" bestFit="1" customWidth="1"/>
    <col min="2" max="5" width="8.421875" style="174" bestFit="1" customWidth="1"/>
    <col min="6" max="6" width="7.140625" style="174" bestFit="1" customWidth="1"/>
    <col min="7" max="7" width="7.00390625" style="174" bestFit="1" customWidth="1"/>
    <col min="8" max="8" width="7.140625" style="174" bestFit="1" customWidth="1"/>
    <col min="9" max="9" width="6.8515625" style="174" bestFit="1" customWidth="1"/>
    <col min="10" max="10" width="10.421875" style="174" bestFit="1" customWidth="1"/>
    <col min="11" max="11" width="54.8515625" style="174" customWidth="1"/>
    <col min="12" max="12" width="8.421875" style="174" bestFit="1" customWidth="1"/>
    <col min="13" max="14" width="9.421875" style="174" bestFit="1" customWidth="1"/>
    <col min="15" max="15" width="10.28125" style="174" customWidth="1"/>
    <col min="16" max="16" width="8.421875" style="174" customWidth="1"/>
    <col min="17" max="17" width="6.8515625" style="174" customWidth="1"/>
    <col min="18" max="18" width="8.28125" style="174" customWidth="1"/>
    <col min="19" max="19" width="6.8515625" style="174" bestFit="1" customWidth="1"/>
    <col min="20" max="16384" width="9.140625" style="174" customWidth="1"/>
  </cols>
  <sheetData>
    <row r="1" spans="1:19" ht="12.75">
      <c r="A1" s="1698" t="s">
        <v>590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1698"/>
    </row>
    <row r="2" spans="1:19" ht="15.75">
      <c r="A2" s="1699" t="s">
        <v>591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</row>
    <row r="3" spans="1:19" ht="13.5" thickBot="1">
      <c r="A3" s="203"/>
      <c r="B3" s="203"/>
      <c r="C3" s="203"/>
      <c r="D3" s="203"/>
      <c r="E3" s="203"/>
      <c r="F3" s="203"/>
      <c r="G3" s="203"/>
      <c r="H3" s="1700" t="s">
        <v>434</v>
      </c>
      <c r="I3" s="1700"/>
      <c r="K3" s="203"/>
      <c r="L3" s="203"/>
      <c r="M3" s="203"/>
      <c r="N3" s="203"/>
      <c r="O3" s="203"/>
      <c r="P3" s="203"/>
      <c r="Q3" s="203"/>
      <c r="R3" s="1700" t="s">
        <v>434</v>
      </c>
      <c r="S3" s="1700"/>
    </row>
    <row r="4" spans="1:19" ht="13.5" customHeight="1" thickTop="1">
      <c r="A4" s="204"/>
      <c r="B4" s="195">
        <f>'[1]MS'!B4</f>
        <v>2013</v>
      </c>
      <c r="C4" s="196">
        <f>'[1]MS'!C4</f>
        <v>2014</v>
      </c>
      <c r="D4" s="197">
        <f>'[1]MS'!D4</f>
        <v>2014</v>
      </c>
      <c r="E4" s="197">
        <f>'[1]MS'!E4</f>
        <v>2015</v>
      </c>
      <c r="F4" s="1701" t="str">
        <f>'[1]MS'!F4</f>
        <v>Changes during eight months </v>
      </c>
      <c r="G4" s="1702"/>
      <c r="H4" s="1702"/>
      <c r="I4" s="1703"/>
      <c r="K4" s="204"/>
      <c r="L4" s="195">
        <f>'[1]MS'!B4</f>
        <v>2013</v>
      </c>
      <c r="M4" s="196">
        <f>'[1]MS'!C4</f>
        <v>2014</v>
      </c>
      <c r="N4" s="197">
        <f>'[1]MS'!D4</f>
        <v>2014</v>
      </c>
      <c r="O4" s="197">
        <f>'[1]MS'!E4</f>
        <v>2015</v>
      </c>
      <c r="P4" s="1701" t="str">
        <f>'[1]MS'!F4</f>
        <v>Changes during eight months </v>
      </c>
      <c r="Q4" s="1702"/>
      <c r="R4" s="1702"/>
      <c r="S4" s="1703"/>
    </row>
    <row r="5" spans="1:19" ht="12.75">
      <c r="A5" s="205" t="s">
        <v>497</v>
      </c>
      <c r="B5" s="198" t="str">
        <f>'[1]MS'!B5</f>
        <v>Jul </v>
      </c>
      <c r="C5" s="198" t="str">
        <f>'[1]MS'!C5</f>
        <v>Mar</v>
      </c>
      <c r="D5" s="199" t="str">
        <f>'[1]MS'!D5</f>
        <v>Jul (p)</v>
      </c>
      <c r="E5" s="199" t="str">
        <f>'[1]MS'!E5</f>
        <v>Mar(e)</v>
      </c>
      <c r="F5" s="1695" t="str">
        <f>'[1]MS'!F5</f>
        <v>2013/14</v>
      </c>
      <c r="G5" s="1696"/>
      <c r="H5" s="1695" t="str">
        <f>'[1]MS'!I5</f>
        <v>2014/15</v>
      </c>
      <c r="I5" s="1697"/>
      <c r="K5" s="205" t="s">
        <v>497</v>
      </c>
      <c r="L5" s="198" t="str">
        <f>'[1]MS'!B5</f>
        <v>Jul </v>
      </c>
      <c r="M5" s="198" t="str">
        <f>'[1]MS'!C5</f>
        <v>Mar</v>
      </c>
      <c r="N5" s="199" t="str">
        <f>'[1]MS'!D5</f>
        <v>Jul (p)</v>
      </c>
      <c r="O5" s="199" t="str">
        <f>'[1]MS'!E5</f>
        <v>Mar(e)</v>
      </c>
      <c r="P5" s="1695" t="str">
        <f>'[1]MS'!F5</f>
        <v>2013/14</v>
      </c>
      <c r="Q5" s="1696"/>
      <c r="R5" s="1695" t="str">
        <f>'[1]MS'!I5</f>
        <v>2014/15</v>
      </c>
      <c r="S5" s="1697"/>
    </row>
    <row r="6" spans="1:19" ht="12.75">
      <c r="A6" s="206"/>
      <c r="B6" s="207"/>
      <c r="C6" s="208"/>
      <c r="D6" s="208"/>
      <c r="E6" s="208"/>
      <c r="F6" s="208" t="s">
        <v>375</v>
      </c>
      <c r="G6" s="208" t="s">
        <v>592</v>
      </c>
      <c r="H6" s="208" t="s">
        <v>375</v>
      </c>
      <c r="I6" s="209" t="s">
        <v>592</v>
      </c>
      <c r="K6" s="206"/>
      <c r="L6" s="207"/>
      <c r="M6" s="208"/>
      <c r="N6" s="208"/>
      <c r="O6" s="208"/>
      <c r="P6" s="208" t="s">
        <v>375</v>
      </c>
      <c r="Q6" s="208" t="s">
        <v>592</v>
      </c>
      <c r="R6" s="208" t="s">
        <v>375</v>
      </c>
      <c r="S6" s="209" t="s">
        <v>592</v>
      </c>
    </row>
    <row r="7" spans="1:19" s="203" customFormat="1" ht="12.75">
      <c r="A7" s="210" t="s">
        <v>593</v>
      </c>
      <c r="B7" s="306">
        <v>39783.83831108444</v>
      </c>
      <c r="C7" s="307">
        <v>47064.929425234695</v>
      </c>
      <c r="D7" s="307">
        <v>50909.84338522675</v>
      </c>
      <c r="E7" s="307">
        <v>60179.835846659</v>
      </c>
      <c r="F7" s="307">
        <v>7281.091114150258</v>
      </c>
      <c r="G7" s="307">
        <v>18.301630569722143</v>
      </c>
      <c r="H7" s="307">
        <v>9269.992461432252</v>
      </c>
      <c r="I7" s="308">
        <v>18.208644625534756</v>
      </c>
      <c r="J7" s="202"/>
      <c r="K7" s="210" t="s">
        <v>594</v>
      </c>
      <c r="L7" s="309">
        <v>18155.9427035761</v>
      </c>
      <c r="M7" s="310">
        <v>20031.2948146042</v>
      </c>
      <c r="N7" s="310">
        <v>22381.9792591197</v>
      </c>
      <c r="O7" s="310">
        <v>20767.6045662162</v>
      </c>
      <c r="P7" s="310">
        <v>1875.3521110281</v>
      </c>
      <c r="Q7" s="310">
        <v>10.32913653477613</v>
      </c>
      <c r="R7" s="310">
        <v>-1614.3746929035005</v>
      </c>
      <c r="S7" s="311">
        <v>-7.21283258381053</v>
      </c>
    </row>
    <row r="8" spans="1:19" s="97" customFormat="1" ht="12.75">
      <c r="A8" s="211" t="s">
        <v>595</v>
      </c>
      <c r="B8" s="312">
        <v>6222.395057326599</v>
      </c>
      <c r="C8" s="313">
        <v>6301.252944213202</v>
      </c>
      <c r="D8" s="313">
        <v>6686.876255879998</v>
      </c>
      <c r="E8" s="313">
        <v>7817.795614696998</v>
      </c>
      <c r="F8" s="314">
        <v>78.8578868866025</v>
      </c>
      <c r="G8" s="314">
        <v>1.2673236938524302</v>
      </c>
      <c r="H8" s="314">
        <v>1130.919358817</v>
      </c>
      <c r="I8" s="315">
        <v>16.912521116605742</v>
      </c>
      <c r="J8" s="201"/>
      <c r="K8" s="211" t="s">
        <v>596</v>
      </c>
      <c r="L8" s="316">
        <v>10686.6924147696</v>
      </c>
      <c r="M8" s="317">
        <v>11223.3467896567</v>
      </c>
      <c r="N8" s="317">
        <v>12500.041175756698</v>
      </c>
      <c r="O8" s="317">
        <v>12637.974034166698</v>
      </c>
      <c r="P8" s="318">
        <v>536.654374887099</v>
      </c>
      <c r="Q8" s="318">
        <v>5.02170694222857</v>
      </c>
      <c r="R8" s="318">
        <v>137.93285841000034</v>
      </c>
      <c r="S8" s="319">
        <v>1.1034592324184922</v>
      </c>
    </row>
    <row r="9" spans="1:19" s="97" customFormat="1" ht="12.75">
      <c r="A9" s="211" t="s">
        <v>597</v>
      </c>
      <c r="B9" s="320">
        <v>2130.0798144985943</v>
      </c>
      <c r="C9" s="314">
        <v>3101.528062356797</v>
      </c>
      <c r="D9" s="314">
        <v>3207.8566312049998</v>
      </c>
      <c r="E9" s="314">
        <v>3324.78551898</v>
      </c>
      <c r="F9" s="320">
        <v>971.4482478582026</v>
      </c>
      <c r="G9" s="314">
        <v>45.606190023770296</v>
      </c>
      <c r="H9" s="314">
        <v>116.92888777500002</v>
      </c>
      <c r="I9" s="315">
        <v>3.6450783566058824</v>
      </c>
      <c r="K9" s="211" t="s">
        <v>598</v>
      </c>
      <c r="L9" s="321">
        <v>72.92014121300001</v>
      </c>
      <c r="M9" s="318">
        <v>52.830612130000006</v>
      </c>
      <c r="N9" s="318">
        <v>53.789542870000005</v>
      </c>
      <c r="O9" s="318">
        <v>30.93364991</v>
      </c>
      <c r="P9" s="321">
        <v>-20.089529083000002</v>
      </c>
      <c r="Q9" s="318">
        <v>-27.550041386121855</v>
      </c>
      <c r="R9" s="318">
        <v>-22.855892960000006</v>
      </c>
      <c r="S9" s="319">
        <v>-42.491331475411</v>
      </c>
    </row>
    <row r="10" spans="1:19" s="97" customFormat="1" ht="12.75">
      <c r="A10" s="211" t="s">
        <v>599</v>
      </c>
      <c r="B10" s="320">
        <v>12714.617603721103</v>
      </c>
      <c r="C10" s="314">
        <v>13454.172249835001</v>
      </c>
      <c r="D10" s="314">
        <v>15442.179896470003</v>
      </c>
      <c r="E10" s="314">
        <v>18347.966037265003</v>
      </c>
      <c r="F10" s="320">
        <v>739.5546461138983</v>
      </c>
      <c r="G10" s="314">
        <v>5.816570101938872</v>
      </c>
      <c r="H10" s="314">
        <v>2905.7861407950004</v>
      </c>
      <c r="I10" s="315">
        <v>18.817201718128196</v>
      </c>
      <c r="K10" s="211" t="s">
        <v>600</v>
      </c>
      <c r="L10" s="321">
        <v>5013.9364932234985</v>
      </c>
      <c r="M10" s="318">
        <v>6346.921634243499</v>
      </c>
      <c r="N10" s="318">
        <v>6799.226489263001</v>
      </c>
      <c r="O10" s="318">
        <v>6067.1526295795</v>
      </c>
      <c r="P10" s="321">
        <v>1332.9851410200008</v>
      </c>
      <c r="Q10" s="318">
        <v>26.585600811290178</v>
      </c>
      <c r="R10" s="318">
        <v>-732.0738596835008</v>
      </c>
      <c r="S10" s="319">
        <v>-10.767016819333131</v>
      </c>
    </row>
    <row r="11" spans="1:19" s="97" customFormat="1" ht="12.75">
      <c r="A11" s="211" t="s">
        <v>601</v>
      </c>
      <c r="B11" s="320">
        <v>4555.6138217946</v>
      </c>
      <c r="C11" s="314">
        <v>5351.68587674</v>
      </c>
      <c r="D11" s="314">
        <v>5791.252341764999</v>
      </c>
      <c r="E11" s="314">
        <v>1724.8658761200002</v>
      </c>
      <c r="F11" s="320">
        <v>796.0720549453999</v>
      </c>
      <c r="G11" s="314">
        <v>17.474528923784018</v>
      </c>
      <c r="H11" s="314">
        <v>-4066.3864656449987</v>
      </c>
      <c r="I11" s="315">
        <v>-70.21601245587732</v>
      </c>
      <c r="K11" s="211" t="s">
        <v>602</v>
      </c>
      <c r="L11" s="322">
        <v>2382.39365437</v>
      </c>
      <c r="M11" s="323">
        <v>2408.195778574</v>
      </c>
      <c r="N11" s="323">
        <v>3028.9220512300003</v>
      </c>
      <c r="O11" s="323">
        <v>2031.5442525600001</v>
      </c>
      <c r="P11" s="318">
        <v>25.802124203999938</v>
      </c>
      <c r="Q11" s="318">
        <v>1.0830336185907552</v>
      </c>
      <c r="R11" s="318">
        <v>-997.3777986700002</v>
      </c>
      <c r="S11" s="319">
        <v>-32.92847362199301</v>
      </c>
    </row>
    <row r="12" spans="1:19" s="97" customFormat="1" ht="12.75">
      <c r="A12" s="211" t="s">
        <v>603</v>
      </c>
      <c r="B12" s="324">
        <v>14161.132013743556</v>
      </c>
      <c r="C12" s="325">
        <v>18856.2902920897</v>
      </c>
      <c r="D12" s="325">
        <v>19781.678259906756</v>
      </c>
      <c r="E12" s="325">
        <v>28964.422799597</v>
      </c>
      <c r="F12" s="314">
        <v>4695.158278346144</v>
      </c>
      <c r="G12" s="314">
        <v>33.1552468671956</v>
      </c>
      <c r="H12" s="314">
        <v>9182.744539690244</v>
      </c>
      <c r="I12" s="315">
        <v>46.42045239559734</v>
      </c>
      <c r="K12" s="210" t="s">
        <v>604</v>
      </c>
      <c r="L12" s="309">
        <v>43842.45526349191</v>
      </c>
      <c r="M12" s="310">
        <v>45698.51317630901</v>
      </c>
      <c r="N12" s="310">
        <v>47291.67585999333</v>
      </c>
      <c r="O12" s="310">
        <v>55094.5347649767</v>
      </c>
      <c r="P12" s="310">
        <v>1856.0579128171012</v>
      </c>
      <c r="Q12" s="310">
        <v>4.233471646745708</v>
      </c>
      <c r="R12" s="310">
        <v>7802.858904983368</v>
      </c>
      <c r="S12" s="311">
        <v>16.499434124693902</v>
      </c>
    </row>
    <row r="13" spans="1:19" s="203" customFormat="1" ht="12.75">
      <c r="A13" s="210" t="s">
        <v>605</v>
      </c>
      <c r="B13" s="306">
        <v>3897.3030115307</v>
      </c>
      <c r="C13" s="307">
        <v>4149.689225589961</v>
      </c>
      <c r="D13" s="307">
        <v>3587.9108865739513</v>
      </c>
      <c r="E13" s="307">
        <v>3794.656668610001</v>
      </c>
      <c r="F13" s="307">
        <v>252.38621405926096</v>
      </c>
      <c r="G13" s="307">
        <v>6.475919714544702</v>
      </c>
      <c r="H13" s="307">
        <v>206.7457820360496</v>
      </c>
      <c r="I13" s="308">
        <v>5.762288656881008</v>
      </c>
      <c r="K13" s="211" t="s">
        <v>606</v>
      </c>
      <c r="L13" s="316">
        <v>9029.5684589333</v>
      </c>
      <c r="M13" s="317">
        <v>9327.8369172675</v>
      </c>
      <c r="N13" s="317">
        <v>9033.107553747499</v>
      </c>
      <c r="O13" s="317">
        <v>10052.5988572825</v>
      </c>
      <c r="P13" s="318">
        <v>298.26845833419975</v>
      </c>
      <c r="Q13" s="318">
        <v>3.3032415634338683</v>
      </c>
      <c r="R13" s="318">
        <v>1019.4913035350019</v>
      </c>
      <c r="S13" s="319">
        <v>11.286163675888625</v>
      </c>
    </row>
    <row r="14" spans="1:19" s="97" customFormat="1" ht="12.75">
      <c r="A14" s="211" t="s">
        <v>607</v>
      </c>
      <c r="B14" s="312">
        <v>1948.9025297156995</v>
      </c>
      <c r="C14" s="313">
        <v>1694.356325180011</v>
      </c>
      <c r="D14" s="313">
        <v>1109.246546085001</v>
      </c>
      <c r="E14" s="313">
        <v>1104.1685334500003</v>
      </c>
      <c r="F14" s="314">
        <v>-254.5462045356885</v>
      </c>
      <c r="G14" s="314">
        <v>-13.061002315637662</v>
      </c>
      <c r="H14" s="314">
        <v>-5.078012635000732</v>
      </c>
      <c r="I14" s="315">
        <v>-0.4577893573726401</v>
      </c>
      <c r="K14" s="211" t="s">
        <v>608</v>
      </c>
      <c r="L14" s="321">
        <v>5683.5520515822</v>
      </c>
      <c r="M14" s="318">
        <v>5111.952118830001</v>
      </c>
      <c r="N14" s="318">
        <v>5518.7037887878</v>
      </c>
      <c r="O14" s="318">
        <v>5617.079529848199</v>
      </c>
      <c r="P14" s="321">
        <v>-571.5999327521986</v>
      </c>
      <c r="Q14" s="318">
        <v>-10.057089784073945</v>
      </c>
      <c r="R14" s="318">
        <v>98.37574106039938</v>
      </c>
      <c r="S14" s="319">
        <v>1.782587810932464</v>
      </c>
    </row>
    <row r="15" spans="1:19" s="97" customFormat="1" ht="12.75">
      <c r="A15" s="211" t="s">
        <v>609</v>
      </c>
      <c r="B15" s="320">
        <v>155.98002048</v>
      </c>
      <c r="C15" s="314">
        <v>438.20191218</v>
      </c>
      <c r="D15" s="314">
        <v>500.08196992</v>
      </c>
      <c r="E15" s="314">
        <v>932.5185230800001</v>
      </c>
      <c r="F15" s="320">
        <v>282.2218917</v>
      </c>
      <c r="G15" s="314">
        <v>180.93464203396928</v>
      </c>
      <c r="H15" s="314">
        <v>432.43655316000013</v>
      </c>
      <c r="I15" s="315">
        <v>86.47313424020838</v>
      </c>
      <c r="K15" s="211" t="s">
        <v>610</v>
      </c>
      <c r="L15" s="321">
        <v>0</v>
      </c>
      <c r="M15" s="318">
        <v>0</v>
      </c>
      <c r="N15" s="318">
        <v>0</v>
      </c>
      <c r="O15" s="318">
        <v>0</v>
      </c>
      <c r="P15" s="326">
        <v>0</v>
      </c>
      <c r="Q15" s="327"/>
      <c r="R15" s="327">
        <v>0</v>
      </c>
      <c r="S15" s="328"/>
    </row>
    <row r="16" spans="1:19" s="97" customFormat="1" ht="12.75">
      <c r="A16" s="211" t="s">
        <v>611</v>
      </c>
      <c r="B16" s="320">
        <v>263.44842455</v>
      </c>
      <c r="C16" s="314">
        <v>211.26440733000004</v>
      </c>
      <c r="D16" s="314">
        <v>296.53626492999996</v>
      </c>
      <c r="E16" s="314">
        <v>246.41493015999998</v>
      </c>
      <c r="F16" s="320">
        <v>-52.18401721999999</v>
      </c>
      <c r="G16" s="314">
        <v>-19.808058184115637</v>
      </c>
      <c r="H16" s="314">
        <v>-50.121334769999976</v>
      </c>
      <c r="I16" s="315">
        <v>-16.902261442401173</v>
      </c>
      <c r="K16" s="211" t="s">
        <v>612</v>
      </c>
      <c r="L16" s="321">
        <v>0</v>
      </c>
      <c r="M16" s="318">
        <v>0</v>
      </c>
      <c r="N16" s="318">
        <v>0</v>
      </c>
      <c r="O16" s="318">
        <v>0</v>
      </c>
      <c r="P16" s="326">
        <v>0</v>
      </c>
      <c r="Q16" s="327"/>
      <c r="R16" s="327">
        <v>0</v>
      </c>
      <c r="S16" s="328"/>
    </row>
    <row r="17" spans="1:19" s="97" customFormat="1" ht="12.75">
      <c r="A17" s="211" t="s">
        <v>613</v>
      </c>
      <c r="B17" s="320">
        <v>5.864945105999999</v>
      </c>
      <c r="C17" s="314">
        <v>13.539852000000002</v>
      </c>
      <c r="D17" s="314">
        <v>0.4576</v>
      </c>
      <c r="E17" s="314">
        <v>3.03999908</v>
      </c>
      <c r="F17" s="320">
        <v>7.674906894000003</v>
      </c>
      <c r="G17" s="314">
        <v>130.86067738551148</v>
      </c>
      <c r="H17" s="314">
        <v>2.58239908</v>
      </c>
      <c r="I17" s="315">
        <v>564.3354632867133</v>
      </c>
      <c r="J17" s="201"/>
      <c r="K17" s="211" t="s">
        <v>614</v>
      </c>
      <c r="L17" s="321">
        <v>17761.652337967025</v>
      </c>
      <c r="M17" s="318">
        <v>20768.878281221503</v>
      </c>
      <c r="N17" s="318">
        <v>22866.757006658027</v>
      </c>
      <c r="O17" s="318">
        <v>27737.843079606</v>
      </c>
      <c r="P17" s="321">
        <v>3007.225943254478</v>
      </c>
      <c r="Q17" s="329">
        <v>16.93100329875436</v>
      </c>
      <c r="R17" s="329">
        <v>4871.086072947972</v>
      </c>
      <c r="S17" s="330">
        <v>21.302041524863697</v>
      </c>
    </row>
    <row r="18" spans="1:19" s="97" customFormat="1" ht="12.75">
      <c r="A18" s="211" t="s">
        <v>615</v>
      </c>
      <c r="B18" s="320">
        <v>8.479601876</v>
      </c>
      <c r="C18" s="314">
        <v>17.72991862</v>
      </c>
      <c r="D18" s="314">
        <v>5.009313099999999</v>
      </c>
      <c r="E18" s="314">
        <v>14.63935224</v>
      </c>
      <c r="F18" s="320">
        <v>9.250316744</v>
      </c>
      <c r="G18" s="314">
        <v>109.08904544423683</v>
      </c>
      <c r="H18" s="314">
        <v>9.630039140000001</v>
      </c>
      <c r="I18" s="315">
        <v>192.24270768780661</v>
      </c>
      <c r="K18" s="211" t="s">
        <v>616</v>
      </c>
      <c r="L18" s="321">
        <v>2932.5958265200006</v>
      </c>
      <c r="M18" s="318">
        <v>2635.61621017</v>
      </c>
      <c r="N18" s="318">
        <v>2598.2843517300007</v>
      </c>
      <c r="O18" s="318">
        <v>2904.004625409999</v>
      </c>
      <c r="P18" s="321">
        <v>-296.97961635000047</v>
      </c>
      <c r="Q18" s="329">
        <v>-10.126851223900664</v>
      </c>
      <c r="R18" s="329">
        <v>305.7202736799982</v>
      </c>
      <c r="S18" s="330">
        <v>11.766236188754405</v>
      </c>
    </row>
    <row r="19" spans="1:19" s="97" customFormat="1" ht="12.75">
      <c r="A19" s="211" t="s">
        <v>617</v>
      </c>
      <c r="B19" s="320">
        <v>614.85763415</v>
      </c>
      <c r="C19" s="314">
        <v>668.2893489100002</v>
      </c>
      <c r="D19" s="314">
        <v>818.1741856600001</v>
      </c>
      <c r="E19" s="314">
        <v>619.97971111</v>
      </c>
      <c r="F19" s="320">
        <v>53.431714760000204</v>
      </c>
      <c r="G19" s="314">
        <v>8.690095363923717</v>
      </c>
      <c r="H19" s="314">
        <v>-198.1944745500001</v>
      </c>
      <c r="I19" s="315">
        <v>-24.223995088542388</v>
      </c>
      <c r="K19" s="211" t="s">
        <v>618</v>
      </c>
      <c r="L19" s="322">
        <v>8435.086588489397</v>
      </c>
      <c r="M19" s="323">
        <v>7854.229648820003</v>
      </c>
      <c r="N19" s="323">
        <v>7274.823159070001</v>
      </c>
      <c r="O19" s="323">
        <v>8783.008672830001</v>
      </c>
      <c r="P19" s="318">
        <v>-580.8569396693947</v>
      </c>
      <c r="Q19" s="329">
        <v>-6.886200083138895</v>
      </c>
      <c r="R19" s="329">
        <v>1508.1855137600005</v>
      </c>
      <c r="S19" s="330">
        <v>20.731576297901434</v>
      </c>
    </row>
    <row r="20" spans="1:19" s="97" customFormat="1" ht="12.75">
      <c r="A20" s="211" t="s">
        <v>619</v>
      </c>
      <c r="B20" s="324">
        <v>899.769855653</v>
      </c>
      <c r="C20" s="325">
        <v>1106.30746136995</v>
      </c>
      <c r="D20" s="325">
        <v>858.4050068789501</v>
      </c>
      <c r="E20" s="325">
        <v>873.8956194900001</v>
      </c>
      <c r="F20" s="314">
        <v>206.53760571695</v>
      </c>
      <c r="G20" s="314">
        <v>22.95449268713911</v>
      </c>
      <c r="H20" s="314">
        <v>15.490612611049983</v>
      </c>
      <c r="I20" s="315">
        <v>1.804580878130226</v>
      </c>
      <c r="J20" s="201"/>
      <c r="K20" s="210" t="s">
        <v>620</v>
      </c>
      <c r="L20" s="309">
        <v>198296.38671579576</v>
      </c>
      <c r="M20" s="310">
        <v>227739.84815364296</v>
      </c>
      <c r="N20" s="310">
        <v>244239.8243797957</v>
      </c>
      <c r="O20" s="310">
        <v>283505.56596490013</v>
      </c>
      <c r="P20" s="310">
        <v>29443.461437847203</v>
      </c>
      <c r="Q20" s="331">
        <v>14.848208747266</v>
      </c>
      <c r="R20" s="331">
        <v>39265.741585104435</v>
      </c>
      <c r="S20" s="332">
        <v>16.076715451631575</v>
      </c>
    </row>
    <row r="21" spans="1:19" s="203" customFormat="1" ht="12.75">
      <c r="A21" s="210" t="s">
        <v>621</v>
      </c>
      <c r="B21" s="306">
        <v>190574.76494553697</v>
      </c>
      <c r="C21" s="307">
        <v>216708.95614857</v>
      </c>
      <c r="D21" s="307">
        <v>222679.3593088955</v>
      </c>
      <c r="E21" s="307">
        <v>254094.00376578677</v>
      </c>
      <c r="F21" s="307">
        <v>26134.191203033028</v>
      </c>
      <c r="G21" s="307">
        <v>13.71335350223401</v>
      </c>
      <c r="H21" s="307">
        <v>31414.644456891256</v>
      </c>
      <c r="I21" s="308">
        <v>14.107569086955026</v>
      </c>
      <c r="J21" s="202"/>
      <c r="K21" s="211" t="s">
        <v>622</v>
      </c>
      <c r="L21" s="316">
        <v>59422.31350268829</v>
      </c>
      <c r="M21" s="317">
        <v>56684.940785672785</v>
      </c>
      <c r="N21" s="317">
        <v>57395.93432424599</v>
      </c>
      <c r="O21" s="317">
        <v>66468.4206894755</v>
      </c>
      <c r="P21" s="318">
        <v>-2737.3727170155034</v>
      </c>
      <c r="Q21" s="329">
        <v>-4.606641101059897</v>
      </c>
      <c r="R21" s="329">
        <v>9072.486365229517</v>
      </c>
      <c r="S21" s="330">
        <v>15.806844983089668</v>
      </c>
    </row>
    <row r="22" spans="1:19" s="97" customFormat="1" ht="12.75">
      <c r="A22" s="211" t="s">
        <v>623</v>
      </c>
      <c r="B22" s="312">
        <v>35818.93544723611</v>
      </c>
      <c r="C22" s="313">
        <v>37997.5619876495</v>
      </c>
      <c r="D22" s="313">
        <v>41324.93941762301</v>
      </c>
      <c r="E22" s="313">
        <v>45600.06235830551</v>
      </c>
      <c r="F22" s="314">
        <v>2178.6265404133883</v>
      </c>
      <c r="G22" s="314">
        <v>6.082331909675717</v>
      </c>
      <c r="H22" s="314">
        <v>4275.1229406825005</v>
      </c>
      <c r="I22" s="315">
        <v>10.345140249278563</v>
      </c>
      <c r="J22" s="201"/>
      <c r="K22" s="211" t="s">
        <v>624</v>
      </c>
      <c r="L22" s="321">
        <v>31382.743460360285</v>
      </c>
      <c r="M22" s="318">
        <v>38176.382116564324</v>
      </c>
      <c r="N22" s="318">
        <v>41644.00051949662</v>
      </c>
      <c r="O22" s="318">
        <v>46802.88062872062</v>
      </c>
      <c r="P22" s="321">
        <v>6793.638656204039</v>
      </c>
      <c r="Q22" s="329">
        <v>21.647688847806187</v>
      </c>
      <c r="R22" s="329">
        <v>5158.8801092239955</v>
      </c>
      <c r="S22" s="330">
        <v>12.388051207541274</v>
      </c>
    </row>
    <row r="23" spans="1:19" s="97" customFormat="1" ht="12.75">
      <c r="A23" s="211" t="s">
        <v>625</v>
      </c>
      <c r="B23" s="320">
        <v>10014.889118135101</v>
      </c>
      <c r="C23" s="314">
        <v>10226.597973286</v>
      </c>
      <c r="D23" s="314">
        <v>11307.456106658003</v>
      </c>
      <c r="E23" s="314">
        <v>13854.400188372</v>
      </c>
      <c r="F23" s="320">
        <v>211.70885515089867</v>
      </c>
      <c r="G23" s="314">
        <v>2.113941079662413</v>
      </c>
      <c r="H23" s="314">
        <v>2546.9440817139966</v>
      </c>
      <c r="I23" s="315">
        <v>22.524465783372065</v>
      </c>
      <c r="K23" s="211" t="s">
        <v>626</v>
      </c>
      <c r="L23" s="321">
        <v>15911.836528133997</v>
      </c>
      <c r="M23" s="318">
        <v>19292.236794538985</v>
      </c>
      <c r="N23" s="318">
        <v>17874.016371721</v>
      </c>
      <c r="O23" s="318">
        <v>23549.318724092456</v>
      </c>
      <c r="P23" s="321">
        <v>3380.4002664049876</v>
      </c>
      <c r="Q23" s="329">
        <v>21.244563821580513</v>
      </c>
      <c r="R23" s="329">
        <v>5675.302352371455</v>
      </c>
      <c r="S23" s="330">
        <v>31.751690467009503</v>
      </c>
    </row>
    <row r="24" spans="1:19" s="97" customFormat="1" ht="12.75">
      <c r="A24" s="211" t="s">
        <v>627</v>
      </c>
      <c r="B24" s="320">
        <v>8311.154326327762</v>
      </c>
      <c r="C24" s="314">
        <v>9880.910547093636</v>
      </c>
      <c r="D24" s="314">
        <v>10020.960872068636</v>
      </c>
      <c r="E24" s="314">
        <v>9698.434568567698</v>
      </c>
      <c r="F24" s="320">
        <v>1569.7562207658739</v>
      </c>
      <c r="G24" s="314">
        <v>18.887342950584603</v>
      </c>
      <c r="H24" s="314">
        <v>-322.5263035009375</v>
      </c>
      <c r="I24" s="333">
        <v>-3.218516743238796</v>
      </c>
      <c r="K24" s="211" t="s">
        <v>628</v>
      </c>
      <c r="L24" s="321">
        <v>64686.43784130118</v>
      </c>
      <c r="M24" s="318">
        <v>84367.66279996476</v>
      </c>
      <c r="N24" s="318">
        <v>95943.01699015798</v>
      </c>
      <c r="O24" s="318">
        <v>110413.64579584748</v>
      </c>
      <c r="P24" s="321">
        <v>19681.22495866358</v>
      </c>
      <c r="Q24" s="329">
        <v>30.425581645025225</v>
      </c>
      <c r="R24" s="329">
        <v>14470.6288056895</v>
      </c>
      <c r="S24" s="330">
        <v>15.082524252050488</v>
      </c>
    </row>
    <row r="25" spans="1:19" s="97" customFormat="1" ht="12.75">
      <c r="A25" s="211" t="s">
        <v>629</v>
      </c>
      <c r="B25" s="320">
        <v>4204.276519867561</v>
      </c>
      <c r="C25" s="314">
        <v>5171.210473753638</v>
      </c>
      <c r="D25" s="314">
        <v>5925.236432443638</v>
      </c>
      <c r="E25" s="314">
        <v>4998.553183807698</v>
      </c>
      <c r="F25" s="320">
        <v>966.9339538860777</v>
      </c>
      <c r="G25" s="314">
        <v>22.998819162269022</v>
      </c>
      <c r="H25" s="314">
        <v>-926.6832486359399</v>
      </c>
      <c r="I25" s="315">
        <v>-15.639599519807934</v>
      </c>
      <c r="K25" s="211" t="s">
        <v>630</v>
      </c>
      <c r="L25" s="321">
        <v>25532.756692248986</v>
      </c>
      <c r="M25" s="318">
        <v>27740.804855832106</v>
      </c>
      <c r="N25" s="318">
        <v>30101.9835634031</v>
      </c>
      <c r="O25" s="318">
        <v>34951.9370526241</v>
      </c>
      <c r="P25" s="321">
        <v>2208.04816358312</v>
      </c>
      <c r="Q25" s="329">
        <v>8.647903515461064</v>
      </c>
      <c r="R25" s="329">
        <v>4849.953489220996</v>
      </c>
      <c r="S25" s="330">
        <v>16.111740540305767</v>
      </c>
    </row>
    <row r="26" spans="1:19" s="97" customFormat="1" ht="12.75">
      <c r="A26" s="211" t="s">
        <v>631</v>
      </c>
      <c r="B26" s="320">
        <v>4106.877806460201</v>
      </c>
      <c r="C26" s="314">
        <v>4709.700073339999</v>
      </c>
      <c r="D26" s="314">
        <v>4095.7244396249994</v>
      </c>
      <c r="E26" s="314">
        <v>4699.881384760001</v>
      </c>
      <c r="F26" s="320">
        <v>602.822266879798</v>
      </c>
      <c r="G26" s="314">
        <v>14.678358969715303</v>
      </c>
      <c r="H26" s="314">
        <v>604.1569451350019</v>
      </c>
      <c r="I26" s="315">
        <v>14.750917793442127</v>
      </c>
      <c r="K26" s="211" t="s">
        <v>632</v>
      </c>
      <c r="L26" s="322">
        <v>1360.298691063</v>
      </c>
      <c r="M26" s="323">
        <v>1477.82080107</v>
      </c>
      <c r="N26" s="323">
        <v>1280.872610771</v>
      </c>
      <c r="O26" s="323">
        <v>1319.3630741400004</v>
      </c>
      <c r="P26" s="318">
        <v>117.52211000700004</v>
      </c>
      <c r="Q26" s="329">
        <v>8.6394341756782</v>
      </c>
      <c r="R26" s="329">
        <v>38.49046336900051</v>
      </c>
      <c r="S26" s="330">
        <v>3.0050188477238042</v>
      </c>
    </row>
    <row r="27" spans="1:19" s="97" customFormat="1" ht="12.75">
      <c r="A27" s="211" t="s">
        <v>633</v>
      </c>
      <c r="B27" s="320">
        <v>228.080774604</v>
      </c>
      <c r="C27" s="314">
        <v>1860.3222457</v>
      </c>
      <c r="D27" s="314">
        <v>1117.4021679950006</v>
      </c>
      <c r="E27" s="314">
        <v>2443.8537390400006</v>
      </c>
      <c r="F27" s="320">
        <v>1632.241471096</v>
      </c>
      <c r="G27" s="314">
        <v>715.6418483451495</v>
      </c>
      <c r="H27" s="314">
        <v>1326.451571045</v>
      </c>
      <c r="I27" s="315">
        <v>118.70851954986851</v>
      </c>
      <c r="K27" s="210" t="s">
        <v>634</v>
      </c>
      <c r="L27" s="309">
        <v>84621.61685791</v>
      </c>
      <c r="M27" s="310">
        <v>85745.704355221</v>
      </c>
      <c r="N27" s="310">
        <v>90656.92182198001</v>
      </c>
      <c r="O27" s="310">
        <v>95975.39440824997</v>
      </c>
      <c r="P27" s="310">
        <v>1124.0874973109894</v>
      </c>
      <c r="Q27" s="331">
        <v>1.3283692028698402</v>
      </c>
      <c r="R27" s="331">
        <v>5318.472586269956</v>
      </c>
      <c r="S27" s="332">
        <v>5.8665929521781734</v>
      </c>
    </row>
    <row r="28" spans="1:19" s="97" customFormat="1" ht="12.75">
      <c r="A28" s="211" t="s">
        <v>635</v>
      </c>
      <c r="B28" s="320">
        <v>5536.231373994398</v>
      </c>
      <c r="C28" s="314">
        <v>5662.452029077495</v>
      </c>
      <c r="D28" s="314">
        <v>5965.848269225006</v>
      </c>
      <c r="E28" s="314">
        <v>5762.40012036</v>
      </c>
      <c r="F28" s="320">
        <v>126.22065508309697</v>
      </c>
      <c r="G28" s="314">
        <v>2.2799020950605358</v>
      </c>
      <c r="H28" s="314">
        <v>-203.44814886500626</v>
      </c>
      <c r="I28" s="315">
        <v>-3.41021326195135</v>
      </c>
      <c r="K28" s="211" t="s">
        <v>636</v>
      </c>
      <c r="L28" s="316">
        <v>95.42742179999999</v>
      </c>
      <c r="M28" s="317">
        <v>696.3493624900001</v>
      </c>
      <c r="N28" s="317">
        <v>159.51203882000001</v>
      </c>
      <c r="O28" s="317">
        <v>498.00941752</v>
      </c>
      <c r="P28" s="318">
        <v>600.9219406900002</v>
      </c>
      <c r="Q28" s="329">
        <v>629.7162066784458</v>
      </c>
      <c r="R28" s="329">
        <v>338.4973787</v>
      </c>
      <c r="S28" s="330">
        <v>212.2080447369709</v>
      </c>
    </row>
    <row r="29" spans="1:19" s="97" customFormat="1" ht="12.75">
      <c r="A29" s="211" t="s">
        <v>637</v>
      </c>
      <c r="B29" s="320">
        <v>0</v>
      </c>
      <c r="C29" s="314">
        <v>0</v>
      </c>
      <c r="D29" s="314">
        <v>0</v>
      </c>
      <c r="E29" s="314">
        <v>0</v>
      </c>
      <c r="F29" s="334">
        <v>0</v>
      </c>
      <c r="G29" s="335"/>
      <c r="H29" s="335">
        <v>0</v>
      </c>
      <c r="I29" s="336"/>
      <c r="J29" s="201"/>
      <c r="K29" s="212" t="s">
        <v>638</v>
      </c>
      <c r="L29" s="321">
        <v>42.752855</v>
      </c>
      <c r="M29" s="318">
        <v>105.302432</v>
      </c>
      <c r="N29" s="318">
        <v>140.63570449</v>
      </c>
      <c r="O29" s="318">
        <v>120.82494492000001</v>
      </c>
      <c r="P29" s="321">
        <v>62.549577</v>
      </c>
      <c r="Q29" s="329">
        <v>146.30502921968605</v>
      </c>
      <c r="R29" s="329">
        <v>-19.810759569999988</v>
      </c>
      <c r="S29" s="330">
        <v>-14.086578967867045</v>
      </c>
    </row>
    <row r="30" spans="1:19" s="97" customFormat="1" ht="12.75">
      <c r="A30" s="211" t="s">
        <v>639</v>
      </c>
      <c r="B30" s="320">
        <v>10318.766238829001</v>
      </c>
      <c r="C30" s="314">
        <v>10591.087007110047</v>
      </c>
      <c r="D30" s="314">
        <v>11334.190188690505</v>
      </c>
      <c r="E30" s="314">
        <v>11732.666805128503</v>
      </c>
      <c r="F30" s="320">
        <v>272.3207682810462</v>
      </c>
      <c r="G30" s="337">
        <v>2.639082638158007</v>
      </c>
      <c r="H30" s="337">
        <v>398.476616437998</v>
      </c>
      <c r="I30" s="338">
        <v>3.515704340620704</v>
      </c>
      <c r="K30" s="211" t="s">
        <v>640</v>
      </c>
      <c r="L30" s="321">
        <v>965.32206457</v>
      </c>
      <c r="M30" s="318">
        <v>551.93907419</v>
      </c>
      <c r="N30" s="318">
        <v>509.33917166</v>
      </c>
      <c r="O30" s="318">
        <v>422.75751705</v>
      </c>
      <c r="P30" s="321">
        <v>-413.3829903799999</v>
      </c>
      <c r="Q30" s="329">
        <v>-42.82332348470044</v>
      </c>
      <c r="R30" s="329">
        <v>-86.58165460999999</v>
      </c>
      <c r="S30" s="330">
        <v>-16.998821105358843</v>
      </c>
    </row>
    <row r="31" spans="1:19" s="97" customFormat="1" ht="12.75">
      <c r="A31" s="211" t="s">
        <v>641</v>
      </c>
      <c r="B31" s="320">
        <v>9189.805889198198</v>
      </c>
      <c r="C31" s="314">
        <v>9208.353906979999</v>
      </c>
      <c r="D31" s="314">
        <v>9800.926100849107</v>
      </c>
      <c r="E31" s="314">
        <v>10602.773533019998</v>
      </c>
      <c r="F31" s="320">
        <v>18.54801778180081</v>
      </c>
      <c r="G31" s="337">
        <v>0.2018325305826357</v>
      </c>
      <c r="H31" s="337">
        <v>801.8474321708909</v>
      </c>
      <c r="I31" s="338">
        <v>8.18134351713378</v>
      </c>
      <c r="K31" s="211" t="s">
        <v>642</v>
      </c>
      <c r="L31" s="321">
        <v>15071.635542429998</v>
      </c>
      <c r="M31" s="318">
        <v>17765.160362399998</v>
      </c>
      <c r="N31" s="318">
        <v>22735.644327280002</v>
      </c>
      <c r="O31" s="318">
        <v>26042.16385169</v>
      </c>
      <c r="P31" s="321">
        <v>2693.52481997</v>
      </c>
      <c r="Q31" s="329">
        <v>17.87148324007126</v>
      </c>
      <c r="R31" s="329">
        <v>3306.519524409996</v>
      </c>
      <c r="S31" s="330">
        <v>14.54332886639406</v>
      </c>
    </row>
    <row r="32" spans="1:19" s="97" customFormat="1" ht="12.75">
      <c r="A32" s="211" t="s">
        <v>643</v>
      </c>
      <c r="B32" s="320">
        <v>2972.0707567019003</v>
      </c>
      <c r="C32" s="314">
        <v>3413.5564738911244</v>
      </c>
      <c r="D32" s="314">
        <v>3367.954711386999</v>
      </c>
      <c r="E32" s="314">
        <v>4079.940608844999</v>
      </c>
      <c r="F32" s="320">
        <v>441.48571718922403</v>
      </c>
      <c r="G32" s="337">
        <v>14.854482054092804</v>
      </c>
      <c r="H32" s="337">
        <v>711.9858974580002</v>
      </c>
      <c r="I32" s="338">
        <v>21.14000806040496</v>
      </c>
      <c r="K32" s="211" t="s">
        <v>644</v>
      </c>
      <c r="L32" s="321">
        <v>1738.7345512500005</v>
      </c>
      <c r="M32" s="318">
        <v>1914.7061020200003</v>
      </c>
      <c r="N32" s="318">
        <v>1972.53856156</v>
      </c>
      <c r="O32" s="318">
        <v>2965.3772147900004</v>
      </c>
      <c r="P32" s="321">
        <v>175.9715507699998</v>
      </c>
      <c r="Q32" s="329">
        <v>10.120667967602726</v>
      </c>
      <c r="R32" s="329">
        <v>992.8386532300003</v>
      </c>
      <c r="S32" s="330">
        <v>50.33304152212897</v>
      </c>
    </row>
    <row r="33" spans="1:19" s="97" customFormat="1" ht="12.75">
      <c r="A33" s="211" t="s">
        <v>645</v>
      </c>
      <c r="B33" s="320">
        <v>4880.383515715399</v>
      </c>
      <c r="C33" s="314">
        <v>6032.889627574333</v>
      </c>
      <c r="D33" s="314">
        <v>6010.591573545</v>
      </c>
      <c r="E33" s="314">
        <v>6603.053223939999</v>
      </c>
      <c r="F33" s="320">
        <v>1152.5061118589338</v>
      </c>
      <c r="G33" s="337">
        <v>23.61507263000399</v>
      </c>
      <c r="H33" s="337">
        <v>592.4616503949992</v>
      </c>
      <c r="I33" s="338">
        <v>9.856960719185416</v>
      </c>
      <c r="K33" s="211" t="s">
        <v>646</v>
      </c>
      <c r="L33" s="321">
        <v>973.1144404699999</v>
      </c>
      <c r="M33" s="318">
        <v>41.2503107</v>
      </c>
      <c r="N33" s="318">
        <v>41.79744922999999</v>
      </c>
      <c r="O33" s="318">
        <v>72.66974269999999</v>
      </c>
      <c r="P33" s="321">
        <v>-931.8641297699999</v>
      </c>
      <c r="Q33" s="329">
        <v>-95.76100107197291</v>
      </c>
      <c r="R33" s="329">
        <v>30.872293469999995</v>
      </c>
      <c r="S33" s="330">
        <v>73.86166868728799</v>
      </c>
    </row>
    <row r="34" spans="1:19" s="97" customFormat="1" ht="12.75">
      <c r="A34" s="211" t="s">
        <v>647</v>
      </c>
      <c r="B34" s="320">
        <v>0</v>
      </c>
      <c r="C34" s="314">
        <v>0</v>
      </c>
      <c r="D34" s="314">
        <v>0</v>
      </c>
      <c r="E34" s="314">
        <v>0</v>
      </c>
      <c r="F34" s="334">
        <v>0</v>
      </c>
      <c r="G34" s="335"/>
      <c r="H34" s="335">
        <v>0</v>
      </c>
      <c r="I34" s="336"/>
      <c r="K34" s="211" t="s">
        <v>648</v>
      </c>
      <c r="L34" s="321">
        <v>2665.4848295599995</v>
      </c>
      <c r="M34" s="318">
        <v>3072.4989974699997</v>
      </c>
      <c r="N34" s="318">
        <v>3313.9280454500017</v>
      </c>
      <c r="O34" s="318">
        <v>2938.0216826100004</v>
      </c>
      <c r="P34" s="321">
        <v>407.0141679100002</v>
      </c>
      <c r="Q34" s="329">
        <v>15.269798702144083</v>
      </c>
      <c r="R34" s="329">
        <v>-375.9063628400013</v>
      </c>
      <c r="S34" s="330">
        <v>-11.343226457681176</v>
      </c>
    </row>
    <row r="35" spans="1:19" s="97" customFormat="1" ht="12.75">
      <c r="A35" s="211" t="s">
        <v>649</v>
      </c>
      <c r="B35" s="320">
        <v>6218.924523527301</v>
      </c>
      <c r="C35" s="314">
        <v>7022.729144440002</v>
      </c>
      <c r="D35" s="314">
        <v>7156.898515025001</v>
      </c>
      <c r="E35" s="314">
        <v>8315.98848337</v>
      </c>
      <c r="F35" s="320">
        <v>803.8046209127006</v>
      </c>
      <c r="G35" s="314">
        <v>12.925138709623575</v>
      </c>
      <c r="H35" s="314">
        <v>1159.0899683449989</v>
      </c>
      <c r="I35" s="315">
        <v>16.195422722728797</v>
      </c>
      <c r="K35" s="211" t="s">
        <v>650</v>
      </c>
      <c r="L35" s="321">
        <v>0</v>
      </c>
      <c r="M35" s="318">
        <v>0</v>
      </c>
      <c r="N35" s="318">
        <v>0</v>
      </c>
      <c r="O35" s="318">
        <v>0</v>
      </c>
      <c r="P35" s="326">
        <v>0</v>
      </c>
      <c r="Q35" s="327" t="e">
        <v>#DIV/0!</v>
      </c>
      <c r="R35" s="327">
        <v>0</v>
      </c>
      <c r="S35" s="328" t="e">
        <v>#DIV/0!</v>
      </c>
    </row>
    <row r="36" spans="1:19" s="97" customFormat="1" ht="12.75">
      <c r="A36" s="211" t="s">
        <v>651</v>
      </c>
      <c r="B36" s="320">
        <v>1440.01335025</v>
      </c>
      <c r="C36" s="314">
        <v>1313.1256825785001</v>
      </c>
      <c r="D36" s="314">
        <v>1469.9452409685</v>
      </c>
      <c r="E36" s="314">
        <v>1549.7090986045</v>
      </c>
      <c r="F36" s="320">
        <v>-126.88766767149991</v>
      </c>
      <c r="G36" s="314">
        <v>-8.811561896247074</v>
      </c>
      <c r="H36" s="314">
        <v>79.76385763600001</v>
      </c>
      <c r="I36" s="315">
        <v>5.42631490023711</v>
      </c>
      <c r="K36" s="211" t="s">
        <v>652</v>
      </c>
      <c r="L36" s="321">
        <v>4275.9443457</v>
      </c>
      <c r="M36" s="318">
        <v>3353.4662419000006</v>
      </c>
      <c r="N36" s="318">
        <v>3290.27345412</v>
      </c>
      <c r="O36" s="318">
        <v>2663.57257582</v>
      </c>
      <c r="P36" s="321">
        <v>-922.4781037999992</v>
      </c>
      <c r="Q36" s="329">
        <v>-21.573669562085556</v>
      </c>
      <c r="R36" s="329">
        <v>-626.7008783000001</v>
      </c>
      <c r="S36" s="330">
        <v>-19.0470757837851</v>
      </c>
    </row>
    <row r="37" spans="1:19" s="97" customFormat="1" ht="12.75">
      <c r="A37" s="211" t="s">
        <v>653</v>
      </c>
      <c r="B37" s="320">
        <v>523.3728365700001</v>
      </c>
      <c r="C37" s="314">
        <v>583.85171558</v>
      </c>
      <c r="D37" s="314">
        <v>437.643276845</v>
      </c>
      <c r="E37" s="314">
        <v>794.6307411300002</v>
      </c>
      <c r="F37" s="320">
        <v>60.4788790099999</v>
      </c>
      <c r="G37" s="314">
        <v>11.55560143441089</v>
      </c>
      <c r="H37" s="314">
        <v>356.98746428500016</v>
      </c>
      <c r="I37" s="315">
        <v>81.57042120206826</v>
      </c>
      <c r="K37" s="211" t="s">
        <v>654</v>
      </c>
      <c r="L37" s="321">
        <v>943.9997264699999</v>
      </c>
      <c r="M37" s="318">
        <v>775.0674725199999</v>
      </c>
      <c r="N37" s="318">
        <v>522.98073641</v>
      </c>
      <c r="O37" s="318">
        <v>885.39607791</v>
      </c>
      <c r="P37" s="321">
        <v>-168.93225395000002</v>
      </c>
      <c r="Q37" s="329">
        <v>-17.895371069831413</v>
      </c>
      <c r="R37" s="329">
        <v>362.41534150000007</v>
      </c>
      <c r="S37" s="330">
        <v>69.29802883138666</v>
      </c>
    </row>
    <row r="38" spans="1:19" s="97" customFormat="1" ht="12.75">
      <c r="A38" s="211" t="s">
        <v>655</v>
      </c>
      <c r="B38" s="320">
        <v>422.6574516499999</v>
      </c>
      <c r="C38" s="314">
        <v>582.915623269</v>
      </c>
      <c r="D38" s="314">
        <v>590.317351435</v>
      </c>
      <c r="E38" s="314">
        <v>595.3708048700001</v>
      </c>
      <c r="F38" s="320">
        <v>160.25817161900005</v>
      </c>
      <c r="G38" s="314">
        <v>37.91679786866952</v>
      </c>
      <c r="H38" s="314">
        <v>5.053453435000165</v>
      </c>
      <c r="I38" s="315">
        <v>0.8560570721351399</v>
      </c>
      <c r="K38" s="211" t="s">
        <v>656</v>
      </c>
      <c r="L38" s="321">
        <v>54132.479926579996</v>
      </c>
      <c r="M38" s="318">
        <v>43370.40943324</v>
      </c>
      <c r="N38" s="318">
        <v>42852.56196691</v>
      </c>
      <c r="O38" s="318">
        <v>53676.40101720999</v>
      </c>
      <c r="P38" s="321">
        <v>-10762.070493339997</v>
      </c>
      <c r="Q38" s="329">
        <v>-19.880985515418136</v>
      </c>
      <c r="R38" s="329">
        <v>10823.83905029999</v>
      </c>
      <c r="S38" s="330">
        <v>25.258324248286417</v>
      </c>
    </row>
    <row r="39" spans="1:19" s="97" customFormat="1" ht="12.75">
      <c r="A39" s="211" t="s">
        <v>657</v>
      </c>
      <c r="B39" s="320">
        <v>1158.7748106039999</v>
      </c>
      <c r="C39" s="314">
        <v>1276.0251351699997</v>
      </c>
      <c r="D39" s="314">
        <v>1248.796771355</v>
      </c>
      <c r="E39" s="314">
        <v>1554.4926045460002</v>
      </c>
      <c r="F39" s="320">
        <v>117.25032456599979</v>
      </c>
      <c r="G39" s="314">
        <v>10.118473709735218</v>
      </c>
      <c r="H39" s="314">
        <v>305.69583319100025</v>
      </c>
      <c r="I39" s="315">
        <v>24.47922994382078</v>
      </c>
      <c r="K39" s="211" t="s">
        <v>658</v>
      </c>
      <c r="L39" s="322">
        <v>3716.7211540799995</v>
      </c>
      <c r="M39" s="323">
        <v>14099.554566290999</v>
      </c>
      <c r="N39" s="323">
        <v>15117.71036605</v>
      </c>
      <c r="O39" s="323">
        <v>5690.200366030001</v>
      </c>
      <c r="P39" s="318">
        <v>10382.833412210999</v>
      </c>
      <c r="Q39" s="329">
        <v>279.35465109652716</v>
      </c>
      <c r="R39" s="329">
        <v>-9427.51000002</v>
      </c>
      <c r="S39" s="330">
        <v>-62.3606999456178</v>
      </c>
    </row>
    <row r="40" spans="1:19" s="97" customFormat="1" ht="12.75">
      <c r="A40" s="211" t="s">
        <v>659</v>
      </c>
      <c r="B40" s="320">
        <v>9878.140187305002</v>
      </c>
      <c r="C40" s="314">
        <v>10458.53076617</v>
      </c>
      <c r="D40" s="314">
        <v>10559.0287117775</v>
      </c>
      <c r="E40" s="314">
        <v>12128.45495182</v>
      </c>
      <c r="F40" s="320">
        <v>580.390578864999</v>
      </c>
      <c r="G40" s="314">
        <v>5.875504577378789</v>
      </c>
      <c r="H40" s="314">
        <v>1569.4262400424996</v>
      </c>
      <c r="I40" s="315">
        <v>14.86335801220019</v>
      </c>
      <c r="K40" s="210" t="s">
        <v>660</v>
      </c>
      <c r="L40" s="309">
        <v>71808.49962001608</v>
      </c>
      <c r="M40" s="310">
        <v>80926.12838722099</v>
      </c>
      <c r="N40" s="310">
        <v>87566.273708083</v>
      </c>
      <c r="O40" s="310">
        <v>101132.86614231025</v>
      </c>
      <c r="P40" s="310">
        <v>9117.628767204907</v>
      </c>
      <c r="Q40" s="331">
        <v>12.697144231465654</v>
      </c>
      <c r="R40" s="331">
        <v>13566.592434227248</v>
      </c>
      <c r="S40" s="332">
        <v>15.492942499133608</v>
      </c>
    </row>
    <row r="41" spans="1:19" s="97" customFormat="1" ht="12.75">
      <c r="A41" s="211" t="s">
        <v>661</v>
      </c>
      <c r="B41" s="320">
        <v>23501.181649237995</v>
      </c>
      <c r="C41" s="314">
        <v>29099.1748845</v>
      </c>
      <c r="D41" s="314">
        <v>29698.033114945003</v>
      </c>
      <c r="E41" s="314">
        <v>34947.79032043499</v>
      </c>
      <c r="F41" s="320">
        <v>5597.993235262005</v>
      </c>
      <c r="G41" s="314">
        <v>23.820050067327212</v>
      </c>
      <c r="H41" s="314">
        <v>5249.75720548999</v>
      </c>
      <c r="I41" s="315">
        <v>17.677120855684358</v>
      </c>
      <c r="K41" s="211" t="s">
        <v>662</v>
      </c>
      <c r="L41" s="316">
        <v>5372.1953086981</v>
      </c>
      <c r="M41" s="317">
        <v>6698.854662431988</v>
      </c>
      <c r="N41" s="317">
        <v>7491.278704437999</v>
      </c>
      <c r="O41" s="317">
        <v>10601.740414110998</v>
      </c>
      <c r="P41" s="318">
        <v>1326.6593537338877</v>
      </c>
      <c r="Q41" s="329">
        <v>24.694920372420167</v>
      </c>
      <c r="R41" s="329">
        <v>3110.461709672999</v>
      </c>
      <c r="S41" s="330">
        <v>41.52110517300996</v>
      </c>
    </row>
    <row r="42" spans="1:19" s="97" customFormat="1" ht="12.75">
      <c r="A42" s="211" t="s">
        <v>663</v>
      </c>
      <c r="B42" s="320">
        <v>3816.6646512419998</v>
      </c>
      <c r="C42" s="314">
        <v>4314.24055022</v>
      </c>
      <c r="D42" s="314">
        <v>4300.898186126249</v>
      </c>
      <c r="E42" s="314">
        <v>4598.493454199999</v>
      </c>
      <c r="F42" s="320">
        <v>497.57589897800017</v>
      </c>
      <c r="G42" s="314">
        <v>13.036930001593971</v>
      </c>
      <c r="H42" s="314">
        <v>297.59526807375005</v>
      </c>
      <c r="I42" s="315">
        <v>6.919374865318292</v>
      </c>
      <c r="K42" s="211" t="s">
        <v>664</v>
      </c>
      <c r="L42" s="321">
        <v>17392.70516889301</v>
      </c>
      <c r="M42" s="318">
        <v>20851.114899232005</v>
      </c>
      <c r="N42" s="318">
        <v>22990.984896433998</v>
      </c>
      <c r="O42" s="318">
        <v>27675.508114742002</v>
      </c>
      <c r="P42" s="321">
        <v>3458.4097303389935</v>
      </c>
      <c r="Q42" s="329">
        <v>19.884254328213338</v>
      </c>
      <c r="R42" s="329">
        <v>4684.523218308004</v>
      </c>
      <c r="S42" s="330">
        <v>20.375478647000435</v>
      </c>
    </row>
    <row r="43" spans="1:19" s="97" customFormat="1" ht="12.75">
      <c r="A43" s="211" t="s">
        <v>665</v>
      </c>
      <c r="B43" s="320">
        <v>30861.842249155005</v>
      </c>
      <c r="C43" s="314">
        <v>34943.617658284005</v>
      </c>
      <c r="D43" s="314">
        <v>34474.26013685199</v>
      </c>
      <c r="E43" s="314">
        <v>43702.56814817501</v>
      </c>
      <c r="F43" s="320">
        <v>4081.7754091290008</v>
      </c>
      <c r="G43" s="314">
        <v>13.225961613619356</v>
      </c>
      <c r="H43" s="314">
        <v>9228.308011323017</v>
      </c>
      <c r="I43" s="315">
        <v>26.768690538069656</v>
      </c>
      <c r="K43" s="211" t="s">
        <v>666</v>
      </c>
      <c r="L43" s="321">
        <v>914.1013088680002</v>
      </c>
      <c r="M43" s="318">
        <v>749.13834659</v>
      </c>
      <c r="N43" s="318">
        <v>734.54777678</v>
      </c>
      <c r="O43" s="318">
        <v>792.4276965599998</v>
      </c>
      <c r="P43" s="321">
        <v>-164.9629622780002</v>
      </c>
      <c r="Q43" s="329">
        <v>-18.04646385227105</v>
      </c>
      <c r="R43" s="329">
        <v>57.879919779999796</v>
      </c>
      <c r="S43" s="330">
        <v>7.879667138021311</v>
      </c>
    </row>
    <row r="44" spans="1:19" s="97" customFormat="1" ht="12.75">
      <c r="A44" s="211" t="s">
        <v>667</v>
      </c>
      <c r="B44" s="320">
        <v>4426.329825808601</v>
      </c>
      <c r="C44" s="314">
        <v>4479.400863958</v>
      </c>
      <c r="D44" s="314">
        <v>3906.360325489999</v>
      </c>
      <c r="E44" s="314">
        <v>4074.0264236338003</v>
      </c>
      <c r="F44" s="320">
        <v>53.0710381493991</v>
      </c>
      <c r="G44" s="314">
        <v>1.1989851691565732</v>
      </c>
      <c r="H44" s="314">
        <v>167.66609814380126</v>
      </c>
      <c r="I44" s="315">
        <v>4.2921308884318</v>
      </c>
      <c r="K44" s="211" t="s">
        <v>668</v>
      </c>
      <c r="L44" s="321">
        <v>2147.3281492892665</v>
      </c>
      <c r="M44" s="318">
        <v>1644.1445250999998</v>
      </c>
      <c r="N44" s="318">
        <v>1740.6561667300052</v>
      </c>
      <c r="O44" s="318">
        <v>2744.1724344400004</v>
      </c>
      <c r="P44" s="321">
        <v>-503.18362418926677</v>
      </c>
      <c r="Q44" s="329">
        <v>-23.433010197151887</v>
      </c>
      <c r="R44" s="329">
        <v>1003.5162677099952</v>
      </c>
      <c r="S44" s="330">
        <v>57.651607875850615</v>
      </c>
    </row>
    <row r="45" spans="1:19" s="97" customFormat="1" ht="12.75">
      <c r="A45" s="211" t="s">
        <v>669</v>
      </c>
      <c r="B45" s="324">
        <v>21056.5459694452</v>
      </c>
      <c r="C45" s="325">
        <v>27761.612326038412</v>
      </c>
      <c r="D45" s="325">
        <v>28586.908270035</v>
      </c>
      <c r="E45" s="325">
        <v>31454.8935894238</v>
      </c>
      <c r="F45" s="314">
        <v>6705.066356593212</v>
      </c>
      <c r="G45" s="314">
        <v>31.843144484963588</v>
      </c>
      <c r="H45" s="314">
        <v>2867.9853193887975</v>
      </c>
      <c r="I45" s="315">
        <v>10.032513108089551</v>
      </c>
      <c r="K45" s="211" t="s">
        <v>670</v>
      </c>
      <c r="L45" s="321">
        <v>11088.357774517854</v>
      </c>
      <c r="M45" s="318">
        <v>13201.99082316893</v>
      </c>
      <c r="N45" s="318">
        <v>15312.859680540003</v>
      </c>
      <c r="O45" s="318">
        <v>17237.370737551755</v>
      </c>
      <c r="P45" s="321">
        <v>2113.633048651076</v>
      </c>
      <c r="Q45" s="329">
        <v>19.06173205836138</v>
      </c>
      <c r="R45" s="329">
        <v>1924.5110570117522</v>
      </c>
      <c r="S45" s="330">
        <v>12.567940261723113</v>
      </c>
    </row>
    <row r="46" spans="1:19" s="203" customFormat="1" ht="12.75">
      <c r="A46" s="210" t="s">
        <v>671</v>
      </c>
      <c r="B46" s="306">
        <v>96067.50773841665</v>
      </c>
      <c r="C46" s="307">
        <v>110618.70968541899</v>
      </c>
      <c r="D46" s="307">
        <v>119562.23078561232</v>
      </c>
      <c r="E46" s="307">
        <v>142415.54315049975</v>
      </c>
      <c r="F46" s="307">
        <v>14551.201947002337</v>
      </c>
      <c r="G46" s="307">
        <v>15.146850677779605</v>
      </c>
      <c r="H46" s="307">
        <v>22853.31236488743</v>
      </c>
      <c r="I46" s="308">
        <v>19.11415688275826</v>
      </c>
      <c r="K46" s="211" t="s">
        <v>672</v>
      </c>
      <c r="L46" s="321">
        <v>17317.432060056362</v>
      </c>
      <c r="M46" s="318">
        <v>20310.244222292782</v>
      </c>
      <c r="N46" s="318">
        <v>21069.005518539998</v>
      </c>
      <c r="O46" s="318">
        <v>22809.518289170006</v>
      </c>
      <c r="P46" s="321">
        <v>2992.8121622364197</v>
      </c>
      <c r="Q46" s="329">
        <v>17.282078265746513</v>
      </c>
      <c r="R46" s="329">
        <v>1740.5127706300082</v>
      </c>
      <c r="S46" s="330">
        <v>8.261010559318601</v>
      </c>
    </row>
    <row r="47" spans="1:19" s="97" customFormat="1" ht="12.75">
      <c r="A47" s="211" t="s">
        <v>673</v>
      </c>
      <c r="B47" s="312">
        <v>76131.41699176302</v>
      </c>
      <c r="C47" s="313">
        <v>87525.82669175514</v>
      </c>
      <c r="D47" s="313">
        <v>96118.09947642233</v>
      </c>
      <c r="E47" s="313">
        <v>116012.86524323473</v>
      </c>
      <c r="F47" s="314">
        <v>11394.409699992117</v>
      </c>
      <c r="G47" s="314">
        <v>14.966764248227413</v>
      </c>
      <c r="H47" s="314">
        <v>19894.7657668124</v>
      </c>
      <c r="I47" s="315">
        <v>20.698251292091523</v>
      </c>
      <c r="K47" s="211" t="s">
        <v>674</v>
      </c>
      <c r="L47" s="321">
        <v>2327.531839657</v>
      </c>
      <c r="M47" s="318">
        <v>2585.5343874</v>
      </c>
      <c r="N47" s="318">
        <v>2713.4745796810003</v>
      </c>
      <c r="O47" s="318">
        <v>3119.1046717000004</v>
      </c>
      <c r="P47" s="321">
        <v>258.0025477429999</v>
      </c>
      <c r="Q47" s="329">
        <v>11.084812819618433</v>
      </c>
      <c r="R47" s="329">
        <v>405.63009201900013</v>
      </c>
      <c r="S47" s="330">
        <v>14.948733813702672</v>
      </c>
    </row>
    <row r="48" spans="1:19" s="97" customFormat="1" ht="12.75">
      <c r="A48" s="211" t="s">
        <v>675</v>
      </c>
      <c r="B48" s="320">
        <v>9336.069629888998</v>
      </c>
      <c r="C48" s="314">
        <v>11012.483218570002</v>
      </c>
      <c r="D48" s="314">
        <v>11157.8985131</v>
      </c>
      <c r="E48" s="314">
        <v>12007.374656810016</v>
      </c>
      <c r="F48" s="320">
        <v>1676.4135886810036</v>
      </c>
      <c r="G48" s="314">
        <v>17.956309829931456</v>
      </c>
      <c r="H48" s="314">
        <v>849.4761437100151</v>
      </c>
      <c r="I48" s="315">
        <v>7.613227013247004</v>
      </c>
      <c r="K48" s="211" t="s">
        <v>676</v>
      </c>
      <c r="L48" s="322">
        <v>15248.848010036509</v>
      </c>
      <c r="M48" s="323">
        <v>14885.106521005282</v>
      </c>
      <c r="N48" s="323">
        <v>15513.466384940002</v>
      </c>
      <c r="O48" s="323">
        <v>16153.0237840355</v>
      </c>
      <c r="P48" s="318">
        <v>-363.7414890312266</v>
      </c>
      <c r="Q48" s="327">
        <v>-2.3853702836556483</v>
      </c>
      <c r="R48" s="329">
        <v>639.5573990954981</v>
      </c>
      <c r="S48" s="330">
        <v>4.122595061773949</v>
      </c>
    </row>
    <row r="49" spans="1:19" s="97" customFormat="1" ht="12.75">
      <c r="A49" s="211" t="s">
        <v>677</v>
      </c>
      <c r="B49" s="324">
        <v>10600.0211167646</v>
      </c>
      <c r="C49" s="325">
        <v>12080.399775093858</v>
      </c>
      <c r="D49" s="325">
        <v>12286.232796089997</v>
      </c>
      <c r="E49" s="325">
        <v>14395.303250455</v>
      </c>
      <c r="F49" s="314">
        <v>1480.3786583292585</v>
      </c>
      <c r="G49" s="314">
        <v>13.965808577380537</v>
      </c>
      <c r="H49" s="314">
        <v>2109.0704543650027</v>
      </c>
      <c r="I49" s="315">
        <v>17.166128050546128</v>
      </c>
      <c r="K49" s="210" t="s">
        <v>678</v>
      </c>
      <c r="L49" s="309">
        <v>44441.295981759795</v>
      </c>
      <c r="M49" s="310">
        <v>45428.3373876425</v>
      </c>
      <c r="N49" s="310">
        <v>52557.46850573962</v>
      </c>
      <c r="O49" s="310">
        <v>55383.121121329605</v>
      </c>
      <c r="P49" s="310">
        <v>987.0414058827082</v>
      </c>
      <c r="Q49" s="331">
        <v>2.2210004998230097</v>
      </c>
      <c r="R49" s="331">
        <v>2825.6526155899846</v>
      </c>
      <c r="S49" s="332">
        <v>5.3763103435649775</v>
      </c>
    </row>
    <row r="50" spans="1:19" s="203" customFormat="1" ht="12.75">
      <c r="A50" s="210" t="s">
        <v>679</v>
      </c>
      <c r="B50" s="306">
        <v>13050.615188376902</v>
      </c>
      <c r="C50" s="307">
        <v>14607.101500498999</v>
      </c>
      <c r="D50" s="307">
        <v>14096.226503636</v>
      </c>
      <c r="E50" s="307">
        <v>15719.633120998198</v>
      </c>
      <c r="F50" s="307">
        <v>1556.486312122097</v>
      </c>
      <c r="G50" s="307">
        <v>11.92653594987867</v>
      </c>
      <c r="H50" s="307">
        <v>1623.4066173621977</v>
      </c>
      <c r="I50" s="308">
        <v>11.516604226978433</v>
      </c>
      <c r="K50" s="211" t="s">
        <v>680</v>
      </c>
      <c r="L50" s="316">
        <v>27452.72882057</v>
      </c>
      <c r="M50" s="317">
        <v>28481.90952478986</v>
      </c>
      <c r="N50" s="317">
        <v>32043.60831100969</v>
      </c>
      <c r="O50" s="317">
        <v>31535.567957390005</v>
      </c>
      <c r="P50" s="318">
        <v>1029.1807042198598</v>
      </c>
      <c r="Q50" s="329">
        <v>3.748919500668025</v>
      </c>
      <c r="R50" s="329">
        <v>-508.04035361968636</v>
      </c>
      <c r="S50" s="330">
        <v>-1.5854654965468777</v>
      </c>
    </row>
    <row r="51" spans="1:19" s="97" customFormat="1" ht="12.75">
      <c r="A51" s="211" t="s">
        <v>681</v>
      </c>
      <c r="B51" s="312">
        <v>1624.8554856638025</v>
      </c>
      <c r="C51" s="313">
        <v>2425.9364754055005</v>
      </c>
      <c r="D51" s="313">
        <v>2728.635840231</v>
      </c>
      <c r="E51" s="313">
        <v>3669.6537553064995</v>
      </c>
      <c r="F51" s="314">
        <v>801.080989741698</v>
      </c>
      <c r="G51" s="314">
        <v>49.301676168107484</v>
      </c>
      <c r="H51" s="314">
        <v>941.0179150754993</v>
      </c>
      <c r="I51" s="315">
        <v>34.486753461239985</v>
      </c>
      <c r="K51" s="211" t="s">
        <v>682</v>
      </c>
      <c r="L51" s="321">
        <v>8419.615560945296</v>
      </c>
      <c r="M51" s="318">
        <v>8424.38594126842</v>
      </c>
      <c r="N51" s="318">
        <v>8460.906970401</v>
      </c>
      <c r="O51" s="318">
        <v>7934.679480626002</v>
      </c>
      <c r="P51" s="321">
        <v>4.7703803231233906</v>
      </c>
      <c r="Q51" s="329">
        <v>0.056657935134841304</v>
      </c>
      <c r="R51" s="329">
        <v>-526.2274897749976</v>
      </c>
      <c r="S51" s="330">
        <v>-6.219516319183183</v>
      </c>
    </row>
    <row r="52" spans="1:19" s="97" customFormat="1" ht="12.75">
      <c r="A52" s="211" t="s">
        <v>683</v>
      </c>
      <c r="B52" s="320">
        <v>124.51034241950003</v>
      </c>
      <c r="C52" s="314">
        <v>127.70903701000003</v>
      </c>
      <c r="D52" s="314">
        <v>88</v>
      </c>
      <c r="E52" s="314">
        <v>112.5</v>
      </c>
      <c r="F52" s="320">
        <v>3.198694590499997</v>
      </c>
      <c r="G52" s="314">
        <v>2.56901919016732</v>
      </c>
      <c r="H52" s="314">
        <v>24.5</v>
      </c>
      <c r="I52" s="315">
        <v>27.84090909090909</v>
      </c>
      <c r="K52" s="211" t="s">
        <v>684</v>
      </c>
      <c r="L52" s="321">
        <v>8195.364030595</v>
      </c>
      <c r="M52" s="318">
        <v>8058.747798033</v>
      </c>
      <c r="N52" s="318">
        <v>11642.070250589</v>
      </c>
      <c r="O52" s="318">
        <v>15405.704839170001</v>
      </c>
      <c r="P52" s="321">
        <v>-136.6162325619989</v>
      </c>
      <c r="Q52" s="329">
        <v>-1.6669940719165381</v>
      </c>
      <c r="R52" s="329">
        <v>3763.6345885810006</v>
      </c>
      <c r="S52" s="330">
        <v>32.327880759786595</v>
      </c>
    </row>
    <row r="53" spans="1:19" s="97" customFormat="1" ht="12.75">
      <c r="A53" s="211" t="s">
        <v>685</v>
      </c>
      <c r="B53" s="320">
        <v>1450.2576203029998</v>
      </c>
      <c r="C53" s="314">
        <v>1147.02698761</v>
      </c>
      <c r="D53" s="314">
        <v>908.9005225300001</v>
      </c>
      <c r="E53" s="314">
        <v>1019.9357360200003</v>
      </c>
      <c r="F53" s="320">
        <v>-303.23063269299973</v>
      </c>
      <c r="G53" s="314">
        <v>-20.90874258806834</v>
      </c>
      <c r="H53" s="314">
        <v>111.03521349000016</v>
      </c>
      <c r="I53" s="315">
        <v>12.216431912804321</v>
      </c>
      <c r="K53" s="211" t="s">
        <v>686</v>
      </c>
      <c r="L53" s="322">
        <v>373.5875696494924</v>
      </c>
      <c r="M53" s="323">
        <v>463.29412355122804</v>
      </c>
      <c r="N53" s="323">
        <v>410.88297373892766</v>
      </c>
      <c r="O53" s="323">
        <v>507.168844143547</v>
      </c>
      <c r="P53" s="318">
        <v>89.70655390173562</v>
      </c>
      <c r="Q53" s="329">
        <v>24.01218915979998</v>
      </c>
      <c r="R53" s="329">
        <v>96.28587040461935</v>
      </c>
      <c r="S53" s="330">
        <v>23.43389153569521</v>
      </c>
    </row>
    <row r="54" spans="1:19" s="97" customFormat="1" ht="12.75">
      <c r="A54" s="211" t="s">
        <v>687</v>
      </c>
      <c r="B54" s="320">
        <v>888.2142757400002</v>
      </c>
      <c r="C54" s="314">
        <v>658.71407649</v>
      </c>
      <c r="D54" s="314">
        <v>468.31326961</v>
      </c>
      <c r="E54" s="314">
        <v>552.8846025299999</v>
      </c>
      <c r="F54" s="320">
        <v>-229.50019925000015</v>
      </c>
      <c r="G54" s="314">
        <v>-25.838382192044378</v>
      </c>
      <c r="H54" s="314">
        <v>84.57133291999992</v>
      </c>
      <c r="I54" s="315">
        <v>18.058709502386915</v>
      </c>
      <c r="K54" s="210" t="s">
        <v>688</v>
      </c>
      <c r="L54" s="309">
        <v>1255.4869270099998</v>
      </c>
      <c r="M54" s="310">
        <v>1188.60218283101</v>
      </c>
      <c r="N54" s="310">
        <v>1181.2053794421</v>
      </c>
      <c r="O54" s="310">
        <v>1574.6289045500002</v>
      </c>
      <c r="P54" s="310">
        <v>-66.88474417898988</v>
      </c>
      <c r="Q54" s="331">
        <v>-5.327394713561772</v>
      </c>
      <c r="R54" s="331">
        <v>393.42352510790033</v>
      </c>
      <c r="S54" s="332">
        <v>33.306953384662016</v>
      </c>
    </row>
    <row r="55" spans="1:19" s="97" customFormat="1" ht="12.75">
      <c r="A55" s="211" t="s">
        <v>689</v>
      </c>
      <c r="B55" s="320">
        <v>338.189744698</v>
      </c>
      <c r="C55" s="314">
        <v>299.84385046</v>
      </c>
      <c r="D55" s="314">
        <v>313.80593701</v>
      </c>
      <c r="E55" s="314">
        <v>319.45278679</v>
      </c>
      <c r="F55" s="320">
        <v>-38.34589423800003</v>
      </c>
      <c r="G55" s="314">
        <v>-11.338573933471139</v>
      </c>
      <c r="H55" s="314">
        <v>5.646849780000025</v>
      </c>
      <c r="I55" s="315">
        <v>1.7994719391877148</v>
      </c>
      <c r="K55" s="210" t="s">
        <v>690</v>
      </c>
      <c r="L55" s="309">
        <v>149741.33122370986</v>
      </c>
      <c r="M55" s="309">
        <v>157394.24588498863</v>
      </c>
      <c r="N55" s="309">
        <v>176637.06983665196</v>
      </c>
      <c r="O55" s="309">
        <v>206312.2322905867</v>
      </c>
      <c r="P55" s="310">
        <v>7652.914661278774</v>
      </c>
      <c r="Q55" s="331">
        <v>5.110756394869702</v>
      </c>
      <c r="R55" s="331">
        <v>29675.162453934725</v>
      </c>
      <c r="S55" s="332">
        <v>16.800076270160798</v>
      </c>
    </row>
    <row r="56" spans="1:19" s="97" customFormat="1" ht="13.5" thickBot="1">
      <c r="A56" s="211" t="s">
        <v>691</v>
      </c>
      <c r="B56" s="320">
        <v>1231.6148890784998</v>
      </c>
      <c r="C56" s="314">
        <v>1237.03518871</v>
      </c>
      <c r="D56" s="314">
        <v>1114.9768798520006</v>
      </c>
      <c r="E56" s="314">
        <v>1417.4138351699999</v>
      </c>
      <c r="F56" s="320">
        <v>5.4202996315002565</v>
      </c>
      <c r="G56" s="314">
        <v>0.44009695559589657</v>
      </c>
      <c r="H56" s="314">
        <v>302.43695531799926</v>
      </c>
      <c r="I56" s="315">
        <v>27.124953062537404</v>
      </c>
      <c r="K56" s="213" t="s">
        <v>692</v>
      </c>
      <c r="L56" s="339">
        <v>955537.0444882152</v>
      </c>
      <c r="M56" s="339">
        <v>1057302.160327773</v>
      </c>
      <c r="N56" s="339">
        <v>1133347.9896207498</v>
      </c>
      <c r="O56" s="339">
        <v>1295949.6207156733</v>
      </c>
      <c r="P56" s="339">
        <v>101765.01583955779</v>
      </c>
      <c r="Q56" s="340">
        <v>10.650033551976316</v>
      </c>
      <c r="R56" s="340">
        <v>162601.6310949233</v>
      </c>
      <c r="S56" s="341">
        <v>14.347017207780496</v>
      </c>
    </row>
    <row r="57" spans="1:11" s="97" customFormat="1" ht="13.5" thickTop="1">
      <c r="A57" s="211" t="s">
        <v>693</v>
      </c>
      <c r="B57" s="320">
        <v>3235.5353183466</v>
      </c>
      <c r="C57" s="314">
        <v>3334.0547263515004</v>
      </c>
      <c r="D57" s="314">
        <v>3203.131745606</v>
      </c>
      <c r="E57" s="314">
        <v>3222.8314868616976</v>
      </c>
      <c r="F57" s="320">
        <v>98.51940800490047</v>
      </c>
      <c r="G57" s="314">
        <v>3.044918330709032</v>
      </c>
      <c r="H57" s="314">
        <v>19.699741255697518</v>
      </c>
      <c r="I57" s="315">
        <v>0.6150150171850183</v>
      </c>
      <c r="K57" s="214" t="s">
        <v>567</v>
      </c>
    </row>
    <row r="58" spans="1:9" s="97" customFormat="1" ht="12.75">
      <c r="A58" s="211" t="s">
        <v>694</v>
      </c>
      <c r="B58" s="320">
        <v>1872.9235212053002</v>
      </c>
      <c r="C58" s="314">
        <v>1979.9284650715</v>
      </c>
      <c r="D58" s="314">
        <v>1949.2470419510007</v>
      </c>
      <c r="E58" s="314">
        <v>2447.12741857</v>
      </c>
      <c r="F58" s="320">
        <v>107.00494386619994</v>
      </c>
      <c r="G58" s="314">
        <v>5.713257517174969</v>
      </c>
      <c r="H58" s="314">
        <v>497.8803766189992</v>
      </c>
      <c r="I58" s="315">
        <v>25.542189671385668</v>
      </c>
    </row>
    <row r="59" spans="1:9" s="97" customFormat="1" ht="12.75">
      <c r="A59" s="211" t="s">
        <v>695</v>
      </c>
      <c r="B59" s="320">
        <v>577.281321707</v>
      </c>
      <c r="C59" s="314">
        <v>613.8407027505</v>
      </c>
      <c r="D59" s="314">
        <v>714.2748082699997</v>
      </c>
      <c r="E59" s="314">
        <v>700.8138343299998</v>
      </c>
      <c r="F59" s="320">
        <v>36.559381043500025</v>
      </c>
      <c r="G59" s="314">
        <v>6.333026839565026</v>
      </c>
      <c r="H59" s="314">
        <v>-13.460973939999803</v>
      </c>
      <c r="I59" s="315">
        <v>-1.8845651259356027</v>
      </c>
    </row>
    <row r="60" spans="1:9" s="97" customFormat="1" ht="12.75">
      <c r="A60" s="211" t="s">
        <v>696</v>
      </c>
      <c r="B60" s="320">
        <v>1285.1882368817</v>
      </c>
      <c r="C60" s="314">
        <v>2100.7116087800005</v>
      </c>
      <c r="D60" s="314">
        <v>1983.981852081</v>
      </c>
      <c r="E60" s="314">
        <v>1514.3464673000003</v>
      </c>
      <c r="F60" s="320">
        <v>815.5233718983004</v>
      </c>
      <c r="G60" s="314">
        <v>63.45555837618271</v>
      </c>
      <c r="H60" s="314">
        <v>-469.63538478099963</v>
      </c>
      <c r="I60" s="315">
        <v>-23.671354870932852</v>
      </c>
    </row>
    <row r="61" spans="1:9" s="97" customFormat="1" ht="12.75">
      <c r="A61" s="211" t="s">
        <v>697</v>
      </c>
      <c r="B61" s="320">
        <v>380.224902153</v>
      </c>
      <c r="C61" s="314">
        <v>569.1828735800001</v>
      </c>
      <c r="D61" s="314">
        <v>553.7359723510002</v>
      </c>
      <c r="E61" s="314">
        <v>620.08566713</v>
      </c>
      <c r="F61" s="320">
        <v>188.95797142700007</v>
      </c>
      <c r="G61" s="314">
        <v>49.696369269092386</v>
      </c>
      <c r="H61" s="314">
        <v>66.34969477899983</v>
      </c>
      <c r="I61" s="315">
        <v>11.982189724337129</v>
      </c>
    </row>
    <row r="62" spans="1:9" s="97" customFormat="1" ht="12.75">
      <c r="A62" s="211" t="s">
        <v>698</v>
      </c>
      <c r="B62" s="320">
        <v>40.862175320000006</v>
      </c>
      <c r="C62" s="314">
        <v>84.78950445000001</v>
      </c>
      <c r="D62" s="314">
        <v>66.699491021</v>
      </c>
      <c r="E62" s="314">
        <v>82.45551610000001</v>
      </c>
      <c r="F62" s="320">
        <v>43.927329130000004</v>
      </c>
      <c r="G62" s="314">
        <v>107.50120077062995</v>
      </c>
      <c r="H62" s="314">
        <v>15.756025079000011</v>
      </c>
      <c r="I62" s="315">
        <v>23.62240676475223</v>
      </c>
    </row>
    <row r="63" spans="1:9" s="97" customFormat="1" ht="13.5" thickBot="1">
      <c r="A63" s="215" t="s">
        <v>699</v>
      </c>
      <c r="B63" s="342">
        <v>0.9676972799999999</v>
      </c>
      <c r="C63" s="342">
        <v>28.33704084</v>
      </c>
      <c r="D63" s="342">
        <v>2.5243661310000003</v>
      </c>
      <c r="E63" s="342">
        <v>40.13201489</v>
      </c>
      <c r="F63" s="342">
        <v>27.36934356</v>
      </c>
      <c r="G63" s="342">
        <v>2828.29601009109</v>
      </c>
      <c r="H63" s="342">
        <v>37.607648759</v>
      </c>
      <c r="I63" s="343">
        <v>1489.7858237426967</v>
      </c>
    </row>
    <row r="64" spans="1:5" ht="13.5" thickTop="1">
      <c r="A64" s="214" t="s">
        <v>567</v>
      </c>
      <c r="B64" s="194"/>
      <c r="C64" s="194"/>
      <c r="D64" s="194"/>
      <c r="E64" s="194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NRB</cp:lastModifiedBy>
  <cp:lastPrinted>2015-04-12T08:38:56Z</cp:lastPrinted>
  <dcterms:created xsi:type="dcterms:W3CDTF">2015-03-11T07:18:59Z</dcterms:created>
  <dcterms:modified xsi:type="dcterms:W3CDTF">2015-04-13T06:58:08Z</dcterms:modified>
  <cp:category/>
  <cp:version/>
  <cp:contentType/>
  <cp:contentStatus/>
</cp:coreProperties>
</file>